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002_tmp\"/>
    </mc:Choice>
  </mc:AlternateContent>
  <bookViews>
    <workbookView xWindow="0" yWindow="0" windowWidth="23040" windowHeight="9072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5" i="1"/>
  <c r="K16" i="1"/>
  <c r="K13" i="1"/>
  <c r="J14" i="1"/>
  <c r="J15" i="1"/>
  <c r="J16" i="1"/>
  <c r="J13" i="1"/>
  <c r="I14" i="1"/>
  <c r="I15" i="1"/>
  <c r="I16" i="1"/>
  <c r="I13" i="1"/>
  <c r="H17" i="1"/>
  <c r="H14" i="1"/>
  <c r="H15" i="1"/>
  <c r="H16" i="1"/>
  <c r="H13" i="1"/>
  <c r="J6" i="1"/>
  <c r="K6" i="1"/>
  <c r="I6" i="1"/>
  <c r="K3" i="1"/>
  <c r="J3" i="1"/>
  <c r="I3" i="1"/>
  <c r="K2" i="1"/>
  <c r="K4" i="1" l="1"/>
  <c r="E7" i="1"/>
  <c r="D7" i="1"/>
  <c r="B7" i="1"/>
  <c r="C7" i="1"/>
  <c r="J18" i="1" l="1"/>
  <c r="J17" i="1"/>
  <c r="I17" i="1"/>
</calcChain>
</file>

<file path=xl/sharedStrings.xml><?xml version="1.0" encoding="utf-8"?>
<sst xmlns="http://schemas.openxmlformats.org/spreadsheetml/2006/main" count="21" uniqueCount="18">
  <si>
    <t>Gesamt</t>
  </si>
  <si>
    <t>Team</t>
  </si>
  <si>
    <t>Mitarbeitende</t>
  </si>
  <si>
    <t>davon Q_N</t>
  </si>
  <si>
    <t>davon Q_F</t>
  </si>
  <si>
    <t>davon Q_A</t>
  </si>
  <si>
    <t>Funktionen pro Jahr</t>
  </si>
  <si>
    <r>
      <t xml:space="preserve">Belastung p.A. &amp; MA nach Funktion </t>
    </r>
    <r>
      <rPr>
        <sz val="11"/>
        <color theme="1"/>
        <rFont val="Calibri"/>
        <family val="2"/>
      </rPr>
      <t>Ø</t>
    </r>
  </si>
  <si>
    <t>Teile F</t>
  </si>
  <si>
    <t>Teile N</t>
  </si>
  <si>
    <t>Teile A</t>
  </si>
  <si>
    <t>pro Monat</t>
  </si>
  <si>
    <t>pro Jahr</t>
  </si>
  <si>
    <t>pro MA &amp; Jahr</t>
  </si>
  <si>
    <t>Teile Team</t>
  </si>
  <si>
    <t>F</t>
  </si>
  <si>
    <t>N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</si>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</sst>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2" borderId="1" xfId="0" applyNumberFormat="1" applyFill="1" applyBorder="1"/>
    <xf numFmtId="0" fontId="0" fillId="2" borderId="2" xfId="0" applyNumberFormat="1" applyFill="1" applyBorder="1"/>
    <xf numFmtId="0" fontId="0" fillId="0" borderId="0" xfId="0" applyAlignment="1">
      <alignment horizontal="right"/>
    </xf>
    <xf numFmtId="0" fontId="0" fillId="3" borderId="3" xfId="0" applyFill="1" applyBorder="1"/>
    <xf numFmtId="0" fontId="0" fillId="6" borderId="4" xfId="0" applyFill="1" applyBorder="1"/>
    <xf numFmtId="0" fontId="0" fillId="5" borderId="5" xfId="0" applyFill="1" applyBorder="1"/>
    <xf numFmtId="0" fontId="1" fillId="0" borderId="0" xfId="0" applyFont="1" applyAlignment="1">
      <alignment horizontal="right"/>
    </xf>
    <xf numFmtId="0" fontId="1" fillId="3" borderId="6" xfId="0" applyFont="1" applyFill="1" applyBorder="1"/>
    <xf numFmtId="0" fontId="1" fillId="6" borderId="7" xfId="0" applyFont="1" applyFill="1" applyBorder="1"/>
    <xf numFmtId="0" fontId="1" fillId="5" borderId="8" xfId="0" applyFont="1" applyFill="1" applyBorder="1"/>
    <xf numFmtId="0" fontId="1" fillId="0" borderId="0" xfId="0" applyFont="1" applyFill="1"/>
    <xf numFmtId="0" fontId="0" fillId="0" borderId="0" xfId="0" applyFill="1"/>
    <xf numFmtId="2" fontId="0" fillId="3" borderId="9" xfId="0" applyNumberFormat="1" applyFill="1" applyBorder="1"/>
    <xf numFmtId="2" fontId="0" fillId="6" borderId="10" xfId="0" applyNumberFormat="1" applyFill="1" applyBorder="1"/>
    <xf numFmtId="2" fontId="0" fillId="5" borderId="11" xfId="0" applyNumberFormat="1" applyFill="1" applyBorder="1"/>
    <xf numFmtId="2" fontId="0" fillId="0" borderId="0" xfId="0" applyNumberFormat="1" applyFill="1" applyAlignmen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3" borderId="4" xfId="0" applyNumberFormat="1" applyFill="1" applyBorder="1"/>
    <xf numFmtId="165" fontId="0" fillId="6" borderId="4" xfId="0" applyNumberFormat="1" applyFill="1" applyBorder="1"/>
    <xf numFmtId="165" fontId="0" fillId="5" borderId="16" xfId="0" applyNumberFormat="1" applyFill="1" applyBorder="1"/>
    <xf numFmtId="165" fontId="0" fillId="0" borderId="0" xfId="0" applyNumberFormat="1"/>
    <xf numFmtId="165" fontId="0" fillId="3" borderId="18" xfId="0" applyNumberFormat="1" applyFill="1" applyBorder="1"/>
    <xf numFmtId="0" fontId="1" fillId="0" borderId="19" xfId="0" applyFont="1" applyBorder="1" applyAlignment="1">
      <alignment horizontal="right"/>
    </xf>
    <xf numFmtId="1" fontId="1" fillId="0" borderId="0" xfId="0" applyNumberFormat="1" applyFont="1" applyBorder="1"/>
    <xf numFmtId="1" fontId="1" fillId="0" borderId="20" xfId="0" applyNumberFormat="1" applyFont="1" applyBorder="1"/>
    <xf numFmtId="0" fontId="1" fillId="0" borderId="21" xfId="0" applyFont="1" applyBorder="1" applyAlignment="1">
      <alignment horizontal="right"/>
    </xf>
    <xf numFmtId="1" fontId="0" fillId="0" borderId="22" xfId="0" applyNumberFormat="1" applyBorder="1"/>
    <xf numFmtId="1" fontId="1" fillId="0" borderId="23" xfId="0" applyNumberFormat="1" applyFont="1" applyBorder="1"/>
    <xf numFmtId="0" fontId="0" fillId="0" borderId="15" xfId="0" applyNumberForma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1" fillId="3" borderId="0" xfId="0" applyFont="1" applyFill="1" applyAlignment="1">
      <alignment horizontal="right"/>
    </xf>
    <xf numFmtId="0" fontId="1" fillId="6" borderId="0" xfId="0" applyFont="1" applyFill="1" applyAlignment="1">
      <alignment horizontal="right"/>
    </xf>
    <xf numFmtId="0" fontId="1" fillId="5" borderId="0" xfId="0" applyFont="1" applyFill="1" applyAlignment="1">
      <alignment horizontal="right"/>
    </xf>
    <xf numFmtId="0" fontId="1" fillId="0" borderId="12" xfId="0" applyFont="1" applyBorder="1" applyAlignment="1">
      <alignment horizontal="center"/>
    </xf>
    <xf numFmtId="0" fontId="1" fillId="6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I10" sqref="I10"/>
    </sheetView>
  </sheetViews>
  <sheetFormatPr baseColWidth="10" defaultRowHeight="14.4" x14ac:dyDescent="0.3"/>
  <cols>
    <col min="2" max="2" width="16.44140625" customWidth="1"/>
    <col min="7" max="7" width="19.77734375" customWidth="1"/>
    <col min="8" max="8" width="13.6640625" customWidth="1"/>
    <col min="9" max="9" width="13.21875" customWidth="1"/>
    <col min="10" max="10" width="13" customWidth="1"/>
    <col min="11" max="11" width="13.44140625" customWidth="1"/>
  </cols>
  <sheetData>
    <row r="1" spans="1:11" x14ac:dyDescent="0.3">
      <c r="A1" s="1" t="s">
        <v>1</v>
      </c>
      <c r="B1" s="2" t="s">
        <v>2</v>
      </c>
      <c r="C1" s="3" t="s">
        <v>4</v>
      </c>
      <c r="D1" s="4" t="s">
        <v>3</v>
      </c>
      <c r="E1" s="5" t="s">
        <v>5</v>
      </c>
      <c r="I1" s="50" t="s">
        <v>8</v>
      </c>
      <c r="J1" s="51" t="s">
        <v>9</v>
      </c>
      <c r="K1" s="52" t="s">
        <v>10</v>
      </c>
    </row>
    <row r="2" spans="1:11" x14ac:dyDescent="0.3">
      <c r="A2" s="19">
        <v>11</v>
      </c>
      <c r="B2" s="6">
        <v>10</v>
      </c>
      <c r="C2" s="7">
        <v>8</v>
      </c>
      <c r="D2" s="8">
        <v>8</v>
      </c>
      <c r="E2" s="9">
        <v>9</v>
      </c>
      <c r="H2" s="21" t="s">
        <v>11</v>
      </c>
      <c r="I2" s="22">
        <v>8</v>
      </c>
      <c r="J2" s="23">
        <v>6</v>
      </c>
      <c r="K2" s="24">
        <f>5*3*4</f>
        <v>60</v>
      </c>
    </row>
    <row r="3" spans="1:11" x14ac:dyDescent="0.3">
      <c r="A3" s="20">
        <v>12</v>
      </c>
      <c r="B3" s="10">
        <v>19</v>
      </c>
      <c r="C3" s="11">
        <v>13</v>
      </c>
      <c r="D3" s="12">
        <v>14</v>
      </c>
      <c r="E3" s="13">
        <v>14</v>
      </c>
      <c r="H3" s="25" t="s">
        <v>12</v>
      </c>
      <c r="I3" s="26">
        <f>12*I2</f>
        <v>96</v>
      </c>
      <c r="J3" s="27">
        <f>12*J2</f>
        <v>72</v>
      </c>
      <c r="K3" s="28">
        <f>10*K2</f>
        <v>600</v>
      </c>
    </row>
    <row r="4" spans="1:11" x14ac:dyDescent="0.3">
      <c r="A4" s="20">
        <v>21</v>
      </c>
      <c r="B4" s="10">
        <v>24</v>
      </c>
      <c r="C4" s="11">
        <v>22</v>
      </c>
      <c r="D4" s="12">
        <v>0</v>
      </c>
      <c r="E4" s="13">
        <v>24</v>
      </c>
      <c r="H4" s="25" t="s">
        <v>0</v>
      </c>
      <c r="I4" s="29"/>
      <c r="J4" s="29"/>
      <c r="K4" s="29">
        <f>SUM(I3:K3)</f>
        <v>768</v>
      </c>
    </row>
    <row r="5" spans="1:11" x14ac:dyDescent="0.3">
      <c r="A5" s="19">
        <v>22</v>
      </c>
      <c r="B5" s="6">
        <v>5</v>
      </c>
      <c r="C5" s="7">
        <v>3</v>
      </c>
      <c r="D5" s="8">
        <v>0</v>
      </c>
      <c r="E5" s="9">
        <v>3</v>
      </c>
      <c r="I5" s="30"/>
      <c r="J5" s="30"/>
      <c r="K5" s="30"/>
    </row>
    <row r="6" spans="1:11" x14ac:dyDescent="0.3">
      <c r="A6" s="14"/>
      <c r="B6" s="15"/>
      <c r="C6" s="16"/>
      <c r="D6" s="17"/>
      <c r="E6" s="18"/>
      <c r="H6" s="21" t="s">
        <v>7</v>
      </c>
      <c r="I6" s="31">
        <f>I3/C7</f>
        <v>2.0869565217391304</v>
      </c>
      <c r="J6" s="32">
        <f t="shared" ref="J6:K6" si="0">J3/D7</f>
        <v>3.2727272727272729</v>
      </c>
      <c r="K6" s="33">
        <f t="shared" si="0"/>
        <v>12</v>
      </c>
    </row>
    <row r="7" spans="1:11" x14ac:dyDescent="0.3">
      <c r="A7" s="1" t="s">
        <v>0</v>
      </c>
      <c r="B7" s="2">
        <f>SUM(B2:B5)</f>
        <v>58</v>
      </c>
      <c r="C7" s="3">
        <f>SUM(C2:C5)</f>
        <v>46</v>
      </c>
      <c r="D7" s="4">
        <f t="shared" ref="D7:E7" si="1">SUM(D2:D5)</f>
        <v>22</v>
      </c>
      <c r="E7" s="5">
        <f t="shared" si="1"/>
        <v>50</v>
      </c>
      <c r="H7" s="21"/>
      <c r="I7" s="34"/>
      <c r="J7" s="34"/>
      <c r="K7" s="34"/>
    </row>
    <row r="11" spans="1:11" ht="15" thickBot="1" x14ac:dyDescent="0.35">
      <c r="H11" s="3" t="s">
        <v>15</v>
      </c>
      <c r="I11" s="54" t="s">
        <v>16</v>
      </c>
      <c r="J11" s="5" t="s">
        <v>17</v>
      </c>
    </row>
    <row r="12" spans="1:11" ht="15" thickBot="1" x14ac:dyDescent="0.35">
      <c r="G12" s="53" t="s">
        <v>14</v>
      </c>
      <c r="H12" s="35" t="s">
        <v>12</v>
      </c>
      <c r="I12" s="35"/>
      <c r="J12" s="36"/>
      <c r="K12" s="21" t="s">
        <v>13</v>
      </c>
    </row>
    <row r="13" spans="1:11" x14ac:dyDescent="0.3">
      <c r="G13" s="48">
        <v>11</v>
      </c>
      <c r="H13" s="37">
        <f>I$3*(VLOOKUP($G13,$A$2:$E$5,3,FALSE)/C$7)</f>
        <v>16.695652173913043</v>
      </c>
      <c r="I13" s="38">
        <f>J$3*(VLOOKUP($G13,$A$2:$E$5,4,FALSE)/D$7)</f>
        <v>26.181818181818183</v>
      </c>
      <c r="J13" s="39">
        <f>K$3*(VLOOKUP($G13,$A$2:$E$5,5,FALSE)/E$7)</f>
        <v>108</v>
      </c>
      <c r="K13" s="40">
        <f>SUM(H13:J13)/VLOOKUP(G13,$A$2:$B$5,2,FALSE)</f>
        <v>15.087747035573122</v>
      </c>
    </row>
    <row r="14" spans="1:11" x14ac:dyDescent="0.3">
      <c r="G14" s="49">
        <v>12</v>
      </c>
      <c r="H14" s="41">
        <f t="shared" ref="H14:H17" si="2">I$3*(VLOOKUP($G14,$A$2:$E$5,3,FALSE)/C$7)</f>
        <v>27.130434782608695</v>
      </c>
      <c r="I14" s="38">
        <f t="shared" ref="I14:I16" si="3">J$3*(VLOOKUP($G14,$A$2:$E$5,4,FALSE)/D$7)</f>
        <v>45.81818181818182</v>
      </c>
      <c r="J14" s="39">
        <f t="shared" ref="J14:J16" si="4">K$3*(VLOOKUP($G14,$A$2:$E$5,5,FALSE)/E$7)</f>
        <v>168.00000000000003</v>
      </c>
      <c r="K14" s="40">
        <f t="shared" ref="K14:K16" si="5">SUM(H14:J14)/VLOOKUP(G14,$A$2:$B$5,2,FALSE)</f>
        <v>12.681506136883714</v>
      </c>
    </row>
    <row r="15" spans="1:11" x14ac:dyDescent="0.3">
      <c r="G15" s="49">
        <v>21</v>
      </c>
      <c r="H15" s="41">
        <f t="shared" si="2"/>
        <v>45.913043478260875</v>
      </c>
      <c r="I15" s="38">
        <f t="shared" si="3"/>
        <v>0</v>
      </c>
      <c r="J15" s="39">
        <f t="shared" si="4"/>
        <v>288</v>
      </c>
      <c r="K15" s="40">
        <f t="shared" si="5"/>
        <v>13.913043478260869</v>
      </c>
    </row>
    <row r="16" spans="1:11" x14ac:dyDescent="0.3">
      <c r="G16" s="49">
        <v>22</v>
      </c>
      <c r="H16" s="41">
        <f t="shared" si="2"/>
        <v>6.2608695652173907</v>
      </c>
      <c r="I16" s="38">
        <f t="shared" si="3"/>
        <v>0</v>
      </c>
      <c r="J16" s="39">
        <f t="shared" si="4"/>
        <v>36</v>
      </c>
      <c r="K16" s="40">
        <f t="shared" si="5"/>
        <v>8.4521739130434774</v>
      </c>
    </row>
    <row r="17" spans="7:10" x14ac:dyDescent="0.3">
      <c r="G17" s="42" t="s">
        <v>6</v>
      </c>
      <c r="H17" s="43">
        <f>SUM(H13:H16)</f>
        <v>96</v>
      </c>
      <c r="I17" s="43">
        <f>SUM(I13:I16)</f>
        <v>72</v>
      </c>
      <c r="J17" s="44">
        <f>SUM(J13:J16)</f>
        <v>600</v>
      </c>
    </row>
    <row r="18" spans="7:10" ht="15" thickBot="1" x14ac:dyDescent="0.35">
      <c r="G18" s="45" t="s">
        <v>0</v>
      </c>
      <c r="H18" s="46"/>
      <c r="I18" s="46"/>
      <c r="J18" s="47">
        <f>SUM(H13:J16)</f>
        <v>768</v>
      </c>
    </row>
  </sheetData>
  <mergeCells count="1">
    <mergeCell ref="H12:J1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Stadt Köln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schleider</dc:creator>
  <cp:lastModifiedBy>schleider</cp:lastModifiedBy>
  <dcterms:created xsi:type="dcterms:W3CDTF">2024-11-12T08:58:23Z</dcterms:created>
  <dcterms:modified xsi:type="dcterms:W3CDTF">2024-11-12T09:10:37Z</dcterms:modified>
</cp:coreProperties>
</file>