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2927C4B9-A6FD-44A8-BFC7-1BB3AFE9C9F8}" xr6:coauthVersionLast="47" xr6:coauthVersionMax="47" xr10:uidLastSave="{00000000-0000-0000-0000-000000000000}"/>
  <bookViews>
    <workbookView xWindow="-110" yWindow="-110" windowWidth="25820" windowHeight="15500" activeTab="4" xr2:uid="{E84EE436-C949-4141-86CF-9E00B1F74C53}"/>
  </bookViews>
  <sheets>
    <sheet name="Feiertage" sheetId="4" r:id="rId1"/>
    <sheet name="Ferien" sheetId="3" r:id="rId2"/>
    <sheet name="Kalender" sheetId="2" r:id="rId3"/>
    <sheet name="Berechnung" sheetId="1" r:id="rId4"/>
    <sheet name="Tabelle1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G4" i="3"/>
  <c r="G5" i="3"/>
  <c r="G6" i="3"/>
  <c r="G7" i="3"/>
  <c r="G8" i="3"/>
  <c r="G9" i="3"/>
  <c r="G10" i="3"/>
  <c r="D22" i="3"/>
  <c r="D3" i="3"/>
  <c r="D19" i="3"/>
  <c r="D20" i="3"/>
  <c r="D21" i="3"/>
  <c r="D18" i="3"/>
  <c r="D2" i="5" l="1"/>
  <c r="B2" i="5"/>
  <c r="A3" i="5"/>
  <c r="D25" i="3"/>
  <c r="J18" i="3"/>
  <c r="G18" i="3"/>
  <c r="A4" i="5" l="1"/>
  <c r="D3" i="5"/>
  <c r="B3" i="5"/>
  <c r="A1" i="2"/>
  <c r="B1" i="4"/>
  <c r="G19" i="3"/>
  <c r="J21" i="3"/>
  <c r="J20" i="3"/>
  <c r="J19" i="3"/>
  <c r="G20" i="3"/>
  <c r="G21" i="3"/>
  <c r="G22" i="3"/>
  <c r="G23" i="3"/>
  <c r="G24" i="3"/>
  <c r="G3" i="3"/>
  <c r="J7" i="3"/>
  <c r="J5" i="3"/>
  <c r="J8" i="3"/>
  <c r="J3" i="3"/>
  <c r="J9" i="3"/>
  <c r="J10" i="3"/>
  <c r="J6" i="3"/>
  <c r="J4" i="3"/>
  <c r="B4" i="5" l="1"/>
  <c r="A5" i="5"/>
  <c r="D4" i="5"/>
  <c r="G26" i="3"/>
  <c r="J26" i="3"/>
  <c r="J25" i="3" s="1"/>
  <c r="D8" i="1" s="1"/>
  <c r="J16" i="3"/>
  <c r="J15" i="3" s="1"/>
  <c r="B5" i="5" l="1"/>
  <c r="A6" i="5"/>
  <c r="D5" i="5"/>
  <c r="G15" i="3"/>
  <c r="A7" i="5" l="1"/>
  <c r="B6" i="5"/>
  <c r="D6" i="5"/>
  <c r="D4" i="3"/>
  <c r="D5" i="3"/>
  <c r="D6" i="3"/>
  <c r="D7" i="3"/>
  <c r="D8" i="3"/>
  <c r="D9" i="3"/>
  <c r="A8" i="5" l="1"/>
  <c r="B7" i="5"/>
  <c r="D7" i="5"/>
  <c r="D15" i="3"/>
  <c r="D4" i="1" s="1"/>
  <c r="A9" i="5" l="1"/>
  <c r="B8" i="5"/>
  <c r="D8" i="5"/>
  <c r="B1" i="3"/>
  <c r="E2" i="1"/>
  <c r="D3" i="1" s="1"/>
  <c r="A10" i="5" l="1"/>
  <c r="B9" i="5"/>
  <c r="D9" i="5"/>
  <c r="B5" i="4"/>
  <c r="B15" i="4"/>
  <c r="B14" i="4"/>
  <c r="B13" i="4"/>
  <c r="B12" i="4"/>
  <c r="B11" i="4"/>
  <c r="B7" i="4"/>
  <c r="B3" i="4"/>
  <c r="C3" i="4" s="1"/>
  <c r="B2" i="4"/>
  <c r="C2" i="4" s="1"/>
  <c r="A11" i="5" l="1"/>
  <c r="B10" i="5"/>
  <c r="D10" i="5"/>
  <c r="C15" i="4"/>
  <c r="D15" i="4"/>
  <c r="C14" i="4"/>
  <c r="D14" i="4"/>
  <c r="C13" i="4"/>
  <c r="D13" i="4"/>
  <c r="C12" i="4"/>
  <c r="D12" i="4"/>
  <c r="C11" i="4"/>
  <c r="D11" i="4"/>
  <c r="C7" i="4"/>
  <c r="D7" i="4"/>
  <c r="C5" i="4"/>
  <c r="B8" i="4"/>
  <c r="B4" i="4"/>
  <c r="C4" i="4" s="1"/>
  <c r="B10" i="4"/>
  <c r="B9" i="4"/>
  <c r="B6" i="4"/>
  <c r="B13" i="2"/>
  <c r="C13" i="2" s="1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B11" i="2"/>
  <c r="C11" i="2" s="1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B9" i="2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AF9" i="2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B7" i="2"/>
  <c r="C7" i="2" s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B4" i="2"/>
  <c r="C4" i="2" s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B3" i="2"/>
  <c r="C3" i="2" s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G25" i="3"/>
  <c r="D7" i="1" s="1"/>
  <c r="B11" i="5" l="1"/>
  <c r="A12" i="5"/>
  <c r="D11" i="5"/>
  <c r="C8" i="4"/>
  <c r="D8" i="4"/>
  <c r="C10" i="4"/>
  <c r="D10" i="4"/>
  <c r="C9" i="4"/>
  <c r="D9" i="4"/>
  <c r="C6" i="4"/>
  <c r="D6" i="4"/>
  <c r="B12" i="5" l="1"/>
  <c r="A13" i="5"/>
  <c r="D12" i="5"/>
  <c r="C16" i="4"/>
  <c r="C10" i="1" s="1"/>
  <c r="A14" i="5" l="1"/>
  <c r="B13" i="5"/>
  <c r="D13" i="5"/>
  <c r="B14" i="5" l="1"/>
  <c r="A15" i="5"/>
  <c r="D14" i="5"/>
  <c r="A16" i="5" l="1"/>
  <c r="B15" i="5"/>
  <c r="D15" i="5"/>
  <c r="A17" i="5" l="1"/>
  <c r="B16" i="5"/>
  <c r="D16" i="5"/>
  <c r="B17" i="5" l="1"/>
  <c r="A18" i="5"/>
  <c r="D17" i="5"/>
  <c r="B18" i="5" l="1"/>
  <c r="A19" i="5"/>
  <c r="D18" i="5"/>
  <c r="A20" i="5" l="1"/>
  <c r="B19" i="5"/>
  <c r="D19" i="5"/>
  <c r="A21" i="5" l="1"/>
  <c r="B20" i="5"/>
  <c r="D20" i="5"/>
  <c r="A22" i="5" l="1"/>
  <c r="B21" i="5"/>
  <c r="D21" i="5"/>
  <c r="A23" i="5" l="1"/>
  <c r="B22" i="5"/>
  <c r="D22" i="5"/>
  <c r="A24" i="5" l="1"/>
  <c r="B23" i="5"/>
  <c r="D23" i="5"/>
  <c r="A25" i="5" l="1"/>
  <c r="B24" i="5"/>
  <c r="D24" i="5"/>
  <c r="A26" i="5" l="1"/>
  <c r="B25" i="5"/>
  <c r="D25" i="5"/>
  <c r="A27" i="5" l="1"/>
  <c r="B26" i="5"/>
  <c r="D26" i="5"/>
  <c r="B27" i="5" l="1"/>
  <c r="A28" i="5"/>
  <c r="D27" i="5"/>
  <c r="B28" i="5" l="1"/>
  <c r="A29" i="5"/>
  <c r="D28" i="5"/>
  <c r="A30" i="5" l="1"/>
  <c r="B29" i="5"/>
  <c r="D29" i="5"/>
  <c r="A31" i="5" l="1"/>
  <c r="B30" i="5"/>
  <c r="D30" i="5"/>
  <c r="A32" i="5" l="1"/>
  <c r="B31" i="5"/>
  <c r="D31" i="5"/>
  <c r="B32" i="5" l="1"/>
  <c r="A33" i="5"/>
  <c r="D32" i="5"/>
  <c r="A34" i="5" l="1"/>
  <c r="B33" i="5"/>
  <c r="D33" i="5"/>
  <c r="A35" i="5" l="1"/>
  <c r="B34" i="5"/>
  <c r="D34" i="5"/>
  <c r="A36" i="5" l="1"/>
  <c r="B35" i="5"/>
  <c r="D35" i="5"/>
  <c r="A37" i="5" l="1"/>
  <c r="B36" i="5"/>
  <c r="D36" i="5"/>
  <c r="A38" i="5" l="1"/>
  <c r="B37" i="5"/>
  <c r="D37" i="5"/>
  <c r="A39" i="5" l="1"/>
  <c r="B38" i="5"/>
  <c r="D38" i="5"/>
  <c r="A40" i="5" l="1"/>
  <c r="B39" i="5"/>
  <c r="D39" i="5"/>
  <c r="A41" i="5" l="1"/>
  <c r="B40" i="5"/>
  <c r="D40" i="5"/>
  <c r="A42" i="5" l="1"/>
  <c r="B41" i="5"/>
  <c r="D41" i="5"/>
  <c r="A43" i="5" l="1"/>
  <c r="B42" i="5"/>
  <c r="D42" i="5"/>
  <c r="A44" i="5" l="1"/>
  <c r="B43" i="5"/>
  <c r="D43" i="5"/>
  <c r="B44" i="5" l="1"/>
  <c r="A45" i="5"/>
  <c r="D44" i="5"/>
  <c r="B45" i="5" l="1"/>
  <c r="A46" i="5"/>
  <c r="D45" i="5"/>
  <c r="A47" i="5" l="1"/>
  <c r="B46" i="5"/>
  <c r="D46" i="5"/>
  <c r="A48" i="5" l="1"/>
  <c r="B47" i="5"/>
  <c r="D47" i="5"/>
  <c r="A49" i="5" l="1"/>
  <c r="B48" i="5"/>
  <c r="D48" i="5"/>
  <c r="A50" i="5" l="1"/>
  <c r="B49" i="5"/>
  <c r="D49" i="5"/>
  <c r="A51" i="5" l="1"/>
  <c r="B50" i="5"/>
  <c r="D50" i="5"/>
  <c r="A52" i="5" l="1"/>
  <c r="B51" i="5"/>
  <c r="D51" i="5"/>
  <c r="A53" i="5" l="1"/>
  <c r="B52" i="5"/>
  <c r="D52" i="5"/>
  <c r="A54" i="5" l="1"/>
  <c r="B53" i="5"/>
  <c r="D53" i="5"/>
  <c r="A55" i="5" l="1"/>
  <c r="B54" i="5"/>
  <c r="D54" i="5"/>
  <c r="B55" i="5" l="1"/>
  <c r="A56" i="5"/>
  <c r="D55" i="5"/>
  <c r="A57" i="5" l="1"/>
  <c r="B56" i="5"/>
  <c r="D56" i="5"/>
  <c r="A58" i="5" l="1"/>
  <c r="B57" i="5"/>
  <c r="D57" i="5"/>
  <c r="A59" i="5" l="1"/>
  <c r="B58" i="5"/>
  <c r="D58" i="5"/>
  <c r="A60" i="5" l="1"/>
  <c r="B59" i="5"/>
  <c r="D59" i="5"/>
  <c r="A61" i="5" l="1"/>
  <c r="B60" i="5"/>
  <c r="D60" i="5"/>
  <c r="A62" i="5" l="1"/>
  <c r="B61" i="5"/>
  <c r="D61" i="5"/>
  <c r="A63" i="5" l="1"/>
  <c r="B62" i="5"/>
  <c r="D62" i="5"/>
  <c r="B63" i="5" l="1"/>
  <c r="A64" i="5"/>
  <c r="D63" i="5"/>
  <c r="A65" i="5" l="1"/>
  <c r="B64" i="5"/>
  <c r="D64" i="5"/>
  <c r="A66" i="5" l="1"/>
  <c r="B65" i="5"/>
  <c r="D65" i="5"/>
  <c r="A67" i="5" l="1"/>
  <c r="B66" i="5"/>
  <c r="D66" i="5"/>
  <c r="A68" i="5" l="1"/>
  <c r="B67" i="5"/>
  <c r="D67" i="5"/>
  <c r="A69" i="5" l="1"/>
  <c r="B68" i="5"/>
  <c r="D68" i="5"/>
  <c r="A70" i="5" l="1"/>
  <c r="B69" i="5"/>
  <c r="D69" i="5"/>
  <c r="A71" i="5" l="1"/>
  <c r="B70" i="5"/>
  <c r="D70" i="5"/>
  <c r="A72" i="5" l="1"/>
  <c r="B71" i="5"/>
  <c r="D71" i="5"/>
  <c r="A73" i="5" l="1"/>
  <c r="B72" i="5"/>
  <c r="D72" i="5"/>
  <c r="A74" i="5" l="1"/>
  <c r="B73" i="5"/>
  <c r="D73" i="5"/>
  <c r="A75" i="5" l="1"/>
  <c r="B74" i="5"/>
  <c r="D74" i="5"/>
  <c r="B75" i="5" l="1"/>
  <c r="A76" i="5"/>
  <c r="D75" i="5"/>
  <c r="A77" i="5" l="1"/>
  <c r="B76" i="5"/>
  <c r="D76" i="5"/>
  <c r="A78" i="5" l="1"/>
  <c r="B77" i="5"/>
  <c r="D77" i="5"/>
  <c r="A79" i="5" l="1"/>
  <c r="B78" i="5"/>
  <c r="D78" i="5"/>
  <c r="A80" i="5" l="1"/>
  <c r="B79" i="5"/>
  <c r="D79" i="5"/>
  <c r="A81" i="5" l="1"/>
  <c r="B80" i="5"/>
  <c r="D80" i="5"/>
  <c r="A82" i="5" l="1"/>
  <c r="B81" i="5"/>
  <c r="D81" i="5"/>
  <c r="A83" i="5" l="1"/>
  <c r="B82" i="5"/>
  <c r="D82" i="5"/>
  <c r="A84" i="5" l="1"/>
  <c r="B83" i="5"/>
  <c r="D83" i="5"/>
  <c r="B84" i="5" l="1"/>
  <c r="A85" i="5"/>
  <c r="D84" i="5"/>
  <c r="A86" i="5" l="1"/>
  <c r="B85" i="5"/>
  <c r="D85" i="5"/>
  <c r="A87" i="5" l="1"/>
  <c r="B86" i="5"/>
  <c r="D86" i="5"/>
  <c r="A88" i="5" l="1"/>
  <c r="B87" i="5"/>
  <c r="D87" i="5"/>
  <c r="A89" i="5" l="1"/>
  <c r="B88" i="5"/>
  <c r="D88" i="5"/>
  <c r="A90" i="5" l="1"/>
  <c r="B89" i="5"/>
  <c r="D89" i="5"/>
  <c r="A91" i="5" l="1"/>
  <c r="B90" i="5"/>
  <c r="D90" i="5"/>
  <c r="A92" i="5" l="1"/>
  <c r="B91" i="5"/>
  <c r="D91" i="5"/>
  <c r="A93" i="5" l="1"/>
  <c r="B92" i="5"/>
  <c r="D92" i="5"/>
  <c r="A94" i="5" l="1"/>
  <c r="B93" i="5"/>
  <c r="D93" i="5"/>
  <c r="A95" i="5" l="1"/>
  <c r="B94" i="5"/>
  <c r="D94" i="5"/>
  <c r="A96" i="5" l="1"/>
  <c r="B95" i="5"/>
  <c r="D95" i="5"/>
  <c r="A97" i="5" l="1"/>
  <c r="B96" i="5"/>
  <c r="D96" i="5"/>
  <c r="B97" i="5" l="1"/>
  <c r="A98" i="5"/>
  <c r="D97" i="5"/>
  <c r="A99" i="5" l="1"/>
  <c r="B98" i="5"/>
  <c r="D98" i="5"/>
  <c r="B99" i="5" l="1"/>
  <c r="A100" i="5"/>
  <c r="D99" i="5"/>
  <c r="A101" i="5" l="1"/>
  <c r="B100" i="5"/>
  <c r="D100" i="5"/>
  <c r="B101" i="5" l="1"/>
  <c r="A102" i="5"/>
  <c r="D101" i="5"/>
  <c r="A103" i="5" l="1"/>
  <c r="B102" i="5"/>
  <c r="D102" i="5"/>
  <c r="A104" i="5" l="1"/>
  <c r="B103" i="5"/>
  <c r="D103" i="5"/>
  <c r="A105" i="5" l="1"/>
  <c r="B104" i="5"/>
  <c r="D104" i="5"/>
  <c r="B105" i="5" l="1"/>
  <c r="A106" i="5"/>
  <c r="D105" i="5"/>
  <c r="A107" i="5" l="1"/>
  <c r="B106" i="5"/>
  <c r="D106" i="5"/>
  <c r="B107" i="5" l="1"/>
  <c r="A108" i="5"/>
  <c r="D107" i="5"/>
  <c r="A109" i="5" l="1"/>
  <c r="B108" i="5"/>
  <c r="D108" i="5"/>
  <c r="A110" i="5" l="1"/>
  <c r="B109" i="5"/>
  <c r="D109" i="5"/>
  <c r="A111" i="5" l="1"/>
  <c r="B110" i="5"/>
  <c r="D110" i="5"/>
  <c r="A112" i="5" l="1"/>
  <c r="B111" i="5"/>
  <c r="D111" i="5"/>
  <c r="A113" i="5" l="1"/>
  <c r="B112" i="5"/>
  <c r="D112" i="5"/>
  <c r="A114" i="5" l="1"/>
  <c r="B113" i="5"/>
  <c r="D113" i="5"/>
  <c r="A115" i="5" l="1"/>
  <c r="B114" i="5"/>
  <c r="D114" i="5"/>
  <c r="B115" i="5" l="1"/>
  <c r="A116" i="5"/>
  <c r="D115" i="5"/>
  <c r="B116" i="5" l="1"/>
  <c r="A117" i="5"/>
  <c r="D116" i="5"/>
  <c r="A118" i="5" l="1"/>
  <c r="B117" i="5"/>
  <c r="D117" i="5"/>
  <c r="A119" i="5" l="1"/>
  <c r="B118" i="5"/>
  <c r="D118" i="5"/>
  <c r="A120" i="5" l="1"/>
  <c r="B119" i="5"/>
  <c r="D119" i="5"/>
  <c r="A121" i="5" l="1"/>
  <c r="B120" i="5"/>
  <c r="D120" i="5"/>
  <c r="A122" i="5" l="1"/>
  <c r="B121" i="5"/>
  <c r="D121" i="5"/>
  <c r="B122" i="5" l="1"/>
  <c r="A123" i="5"/>
  <c r="D122" i="5"/>
  <c r="A124" i="5" l="1"/>
  <c r="B123" i="5"/>
  <c r="D123" i="5"/>
  <c r="B124" i="5" l="1"/>
  <c r="A125" i="5"/>
  <c r="D124" i="5"/>
  <c r="A126" i="5" l="1"/>
  <c r="B125" i="5"/>
  <c r="D125" i="5"/>
  <c r="A127" i="5" l="1"/>
  <c r="B126" i="5"/>
  <c r="D126" i="5"/>
  <c r="A128" i="5" l="1"/>
  <c r="B127" i="5"/>
  <c r="D127" i="5"/>
  <c r="B128" i="5" l="1"/>
  <c r="A129" i="5"/>
  <c r="D128" i="5"/>
  <c r="A130" i="5" l="1"/>
  <c r="B129" i="5"/>
  <c r="D129" i="5"/>
  <c r="A131" i="5" l="1"/>
  <c r="B130" i="5"/>
  <c r="D130" i="5"/>
  <c r="A132" i="5" l="1"/>
  <c r="B131" i="5"/>
  <c r="D131" i="5"/>
  <c r="A133" i="5" l="1"/>
  <c r="B132" i="5"/>
  <c r="D132" i="5"/>
  <c r="A134" i="5" l="1"/>
  <c r="B133" i="5"/>
  <c r="D133" i="5"/>
  <c r="A135" i="5" l="1"/>
  <c r="B134" i="5"/>
  <c r="D134" i="5"/>
  <c r="A136" i="5" l="1"/>
  <c r="B135" i="5"/>
  <c r="D135" i="5"/>
  <c r="A137" i="5" l="1"/>
  <c r="B136" i="5"/>
  <c r="D136" i="5"/>
  <c r="B137" i="5" l="1"/>
  <c r="A138" i="5"/>
  <c r="D137" i="5"/>
  <c r="A139" i="5" l="1"/>
  <c r="B138" i="5"/>
  <c r="D138" i="5"/>
  <c r="A140" i="5" l="1"/>
  <c r="B139" i="5"/>
  <c r="D139" i="5"/>
  <c r="B140" i="5" l="1"/>
  <c r="A141" i="5"/>
  <c r="D140" i="5"/>
  <c r="A142" i="5" l="1"/>
  <c r="B141" i="5"/>
  <c r="D141" i="5"/>
  <c r="A143" i="5" l="1"/>
  <c r="B142" i="5"/>
  <c r="D142" i="5"/>
  <c r="A144" i="5" l="1"/>
  <c r="B143" i="5"/>
  <c r="D143" i="5"/>
  <c r="A145" i="5" l="1"/>
  <c r="B144" i="5"/>
  <c r="D144" i="5"/>
  <c r="A146" i="5" l="1"/>
  <c r="B145" i="5"/>
  <c r="D145" i="5"/>
  <c r="B146" i="5" l="1"/>
  <c r="A147" i="5"/>
  <c r="D146" i="5"/>
  <c r="A148" i="5" l="1"/>
  <c r="B147" i="5"/>
  <c r="D147" i="5"/>
  <c r="A149" i="5" l="1"/>
  <c r="B148" i="5"/>
  <c r="D148" i="5"/>
  <c r="A150" i="5" l="1"/>
  <c r="B149" i="5"/>
  <c r="D149" i="5"/>
  <c r="A151" i="5" l="1"/>
  <c r="B150" i="5"/>
  <c r="D150" i="5"/>
  <c r="A152" i="5" l="1"/>
  <c r="B151" i="5"/>
  <c r="D151" i="5"/>
  <c r="A153" i="5" l="1"/>
  <c r="B152" i="5"/>
  <c r="D152" i="5"/>
  <c r="A154" i="5" l="1"/>
  <c r="B153" i="5"/>
  <c r="D153" i="5"/>
  <c r="A155" i="5" l="1"/>
  <c r="B154" i="5"/>
  <c r="D154" i="5"/>
  <c r="A156" i="5" l="1"/>
  <c r="B155" i="5"/>
  <c r="D155" i="5"/>
  <c r="A157" i="5" l="1"/>
  <c r="B156" i="5"/>
  <c r="D156" i="5"/>
  <c r="A158" i="5" l="1"/>
  <c r="B157" i="5"/>
  <c r="D157" i="5"/>
  <c r="B158" i="5" l="1"/>
  <c r="A159" i="5"/>
  <c r="D158" i="5"/>
  <c r="A160" i="5" l="1"/>
  <c r="B159" i="5"/>
  <c r="D159" i="5"/>
  <c r="A161" i="5" l="1"/>
  <c r="B160" i="5"/>
  <c r="D160" i="5"/>
  <c r="B161" i="5" l="1"/>
  <c r="A162" i="5"/>
  <c r="D161" i="5"/>
  <c r="A163" i="5" l="1"/>
  <c r="B162" i="5"/>
  <c r="D162" i="5"/>
  <c r="A164" i="5" l="1"/>
  <c r="B163" i="5"/>
  <c r="D163" i="5"/>
  <c r="A165" i="5" l="1"/>
  <c r="B164" i="5"/>
  <c r="D164" i="5"/>
  <c r="A166" i="5" l="1"/>
  <c r="B165" i="5"/>
  <c r="D165" i="5"/>
  <c r="A167" i="5" l="1"/>
  <c r="B166" i="5"/>
  <c r="D166" i="5"/>
  <c r="A168" i="5" l="1"/>
  <c r="B167" i="5"/>
  <c r="D167" i="5"/>
  <c r="A169" i="5" l="1"/>
  <c r="B168" i="5"/>
  <c r="D168" i="5"/>
  <c r="A170" i="5" l="1"/>
  <c r="B169" i="5"/>
  <c r="D169" i="5"/>
  <c r="A171" i="5" l="1"/>
  <c r="B170" i="5"/>
  <c r="D170" i="5"/>
  <c r="A172" i="5" l="1"/>
  <c r="B171" i="5"/>
  <c r="D171" i="5"/>
  <c r="B172" i="5" l="1"/>
  <c r="A173" i="5"/>
  <c r="D172" i="5"/>
  <c r="A174" i="5" l="1"/>
  <c r="B173" i="5"/>
  <c r="D173" i="5"/>
  <c r="A175" i="5" l="1"/>
  <c r="B174" i="5"/>
  <c r="D174" i="5"/>
  <c r="A176" i="5" l="1"/>
  <c r="B175" i="5"/>
  <c r="D175" i="5"/>
  <c r="A177" i="5" l="1"/>
  <c r="B176" i="5"/>
  <c r="D176" i="5"/>
  <c r="B177" i="5" l="1"/>
  <c r="A178" i="5"/>
  <c r="D177" i="5"/>
  <c r="A179" i="5" l="1"/>
  <c r="B178" i="5"/>
  <c r="D178" i="5"/>
  <c r="A180" i="5" l="1"/>
  <c r="B179" i="5"/>
  <c r="D179" i="5"/>
  <c r="A181" i="5" l="1"/>
  <c r="B180" i="5"/>
  <c r="D180" i="5"/>
  <c r="A182" i="5" l="1"/>
  <c r="B181" i="5"/>
  <c r="D181" i="5"/>
  <c r="A183" i="5" l="1"/>
  <c r="B182" i="5"/>
  <c r="D182" i="5"/>
  <c r="A184" i="5" l="1"/>
  <c r="B183" i="5"/>
  <c r="D183" i="5"/>
  <c r="A185" i="5" l="1"/>
  <c r="B184" i="5"/>
  <c r="D184" i="5"/>
  <c r="A186" i="5" l="1"/>
  <c r="B185" i="5"/>
  <c r="D185" i="5"/>
  <c r="A187" i="5" l="1"/>
  <c r="B186" i="5"/>
  <c r="D186" i="5"/>
  <c r="A188" i="5" l="1"/>
  <c r="B187" i="5"/>
  <c r="D187" i="5"/>
  <c r="A189" i="5" l="1"/>
  <c r="B188" i="5"/>
  <c r="D188" i="5"/>
  <c r="A190" i="5" l="1"/>
  <c r="B189" i="5"/>
  <c r="D189" i="5"/>
  <c r="B190" i="5" l="1"/>
  <c r="A191" i="5"/>
  <c r="D190" i="5"/>
  <c r="A192" i="5" l="1"/>
  <c r="B191" i="5"/>
  <c r="D191" i="5"/>
  <c r="A193" i="5" l="1"/>
  <c r="B192" i="5"/>
  <c r="D192" i="5"/>
  <c r="A194" i="5" l="1"/>
  <c r="B193" i="5"/>
  <c r="D193" i="5"/>
  <c r="B194" i="5" l="1"/>
  <c r="A195" i="5"/>
  <c r="D194" i="5"/>
  <c r="A196" i="5" l="1"/>
  <c r="B195" i="5"/>
  <c r="D195" i="5"/>
  <c r="A197" i="5" l="1"/>
  <c r="B196" i="5"/>
  <c r="D196" i="5"/>
  <c r="A198" i="5" l="1"/>
  <c r="B197" i="5"/>
  <c r="D197" i="5"/>
  <c r="A199" i="5" l="1"/>
  <c r="B198" i="5"/>
  <c r="D198" i="5"/>
  <c r="A200" i="5" l="1"/>
  <c r="B199" i="5"/>
  <c r="D199" i="5"/>
  <c r="B200" i="5" l="1"/>
  <c r="A201" i="5"/>
  <c r="D200" i="5"/>
  <c r="A202" i="5" l="1"/>
  <c r="B201" i="5"/>
  <c r="D201" i="5"/>
  <c r="B202" i="5" l="1"/>
  <c r="A203" i="5"/>
  <c r="D202" i="5"/>
  <c r="A204" i="5" l="1"/>
  <c r="B203" i="5"/>
  <c r="D203" i="5"/>
  <c r="B204" i="5" l="1"/>
  <c r="A205" i="5"/>
  <c r="D204" i="5"/>
  <c r="A206" i="5" l="1"/>
  <c r="B205" i="5"/>
  <c r="D205" i="5"/>
  <c r="A207" i="5" l="1"/>
  <c r="B206" i="5"/>
  <c r="D206" i="5"/>
  <c r="A208" i="5" l="1"/>
  <c r="B207" i="5"/>
  <c r="D207" i="5"/>
  <c r="A209" i="5" l="1"/>
  <c r="B208" i="5"/>
  <c r="D208" i="5"/>
  <c r="A210" i="5" l="1"/>
  <c r="B209" i="5"/>
  <c r="D209" i="5"/>
  <c r="A211" i="5" l="1"/>
  <c r="B210" i="5"/>
  <c r="D210" i="5"/>
  <c r="A212" i="5" l="1"/>
  <c r="B211" i="5"/>
  <c r="D211" i="5"/>
  <c r="A213" i="5" l="1"/>
  <c r="B212" i="5"/>
  <c r="D212" i="5"/>
  <c r="A214" i="5" l="1"/>
  <c r="B213" i="5"/>
  <c r="D213" i="5"/>
  <c r="A215" i="5" l="1"/>
  <c r="B214" i="5"/>
  <c r="D214" i="5"/>
  <c r="A216" i="5" l="1"/>
  <c r="B215" i="5"/>
  <c r="D215" i="5"/>
  <c r="A217" i="5" l="1"/>
  <c r="B216" i="5"/>
  <c r="D216" i="5"/>
  <c r="A218" i="5" l="1"/>
  <c r="B217" i="5"/>
  <c r="D217" i="5"/>
  <c r="A219" i="5" l="1"/>
  <c r="B218" i="5"/>
  <c r="D218" i="5"/>
  <c r="A220" i="5" l="1"/>
  <c r="B219" i="5"/>
  <c r="D219" i="5"/>
  <c r="A221" i="5" l="1"/>
  <c r="B220" i="5"/>
  <c r="D220" i="5"/>
  <c r="A222" i="5" l="1"/>
  <c r="B221" i="5"/>
  <c r="D221" i="5"/>
  <c r="A223" i="5" l="1"/>
  <c r="B222" i="5"/>
  <c r="D222" i="5"/>
  <c r="A224" i="5" l="1"/>
  <c r="B223" i="5"/>
  <c r="D223" i="5"/>
  <c r="A225" i="5" l="1"/>
  <c r="B224" i="5"/>
  <c r="D224" i="5"/>
  <c r="A226" i="5" l="1"/>
  <c r="B225" i="5"/>
  <c r="D225" i="5"/>
  <c r="A227" i="5" l="1"/>
  <c r="B226" i="5"/>
  <c r="D226" i="5"/>
  <c r="A228" i="5" l="1"/>
  <c r="B227" i="5"/>
  <c r="D227" i="5"/>
  <c r="A229" i="5" l="1"/>
  <c r="B228" i="5"/>
  <c r="D228" i="5"/>
  <c r="A230" i="5" l="1"/>
  <c r="B229" i="5"/>
  <c r="D229" i="5"/>
  <c r="A231" i="5" l="1"/>
  <c r="B230" i="5"/>
  <c r="D230" i="5"/>
  <c r="A232" i="5" l="1"/>
  <c r="B231" i="5"/>
  <c r="D231" i="5"/>
  <c r="A233" i="5" l="1"/>
  <c r="B232" i="5"/>
  <c r="D232" i="5"/>
  <c r="A234" i="5" l="1"/>
  <c r="B233" i="5"/>
  <c r="D233" i="5"/>
  <c r="A235" i="5" l="1"/>
  <c r="B234" i="5"/>
  <c r="D234" i="5"/>
  <c r="B235" i="5" l="1"/>
  <c r="A236" i="5"/>
  <c r="D235" i="5"/>
  <c r="A237" i="5" l="1"/>
  <c r="B236" i="5"/>
  <c r="D236" i="5"/>
  <c r="B237" i="5" l="1"/>
  <c r="A238" i="5"/>
  <c r="D237" i="5"/>
  <c r="A239" i="5" l="1"/>
  <c r="B238" i="5"/>
  <c r="D238" i="5"/>
  <c r="A240" i="5" l="1"/>
  <c r="B239" i="5"/>
  <c r="D239" i="5"/>
  <c r="A241" i="5" l="1"/>
  <c r="B240" i="5"/>
  <c r="D240" i="5"/>
  <c r="A242" i="5" l="1"/>
  <c r="B241" i="5"/>
  <c r="D241" i="5"/>
  <c r="A243" i="5" l="1"/>
  <c r="B242" i="5"/>
  <c r="D242" i="5"/>
  <c r="A244" i="5" l="1"/>
  <c r="B243" i="5"/>
  <c r="D243" i="5"/>
  <c r="A245" i="5" l="1"/>
  <c r="B244" i="5"/>
  <c r="D244" i="5"/>
  <c r="A246" i="5" l="1"/>
  <c r="B245" i="5"/>
  <c r="D245" i="5"/>
  <c r="A247" i="5" l="1"/>
  <c r="B246" i="5"/>
  <c r="D246" i="5"/>
  <c r="A248" i="5" l="1"/>
  <c r="B247" i="5"/>
  <c r="D247" i="5"/>
  <c r="A249" i="5" l="1"/>
  <c r="B248" i="5"/>
  <c r="D248" i="5"/>
  <c r="A250" i="5" l="1"/>
  <c r="B249" i="5"/>
  <c r="D249" i="5"/>
  <c r="A251" i="5" l="1"/>
  <c r="B250" i="5"/>
  <c r="D250" i="5"/>
  <c r="A252" i="5" l="1"/>
  <c r="B251" i="5"/>
  <c r="D251" i="5"/>
  <c r="A253" i="5" l="1"/>
  <c r="B252" i="5"/>
  <c r="D252" i="5"/>
  <c r="A254" i="5" l="1"/>
  <c r="B253" i="5"/>
  <c r="D253" i="5"/>
  <c r="A255" i="5" l="1"/>
  <c r="B254" i="5"/>
  <c r="D254" i="5"/>
  <c r="A256" i="5" l="1"/>
  <c r="B255" i="5"/>
  <c r="D255" i="5"/>
  <c r="A257" i="5" l="1"/>
  <c r="B256" i="5"/>
  <c r="D256" i="5"/>
  <c r="A258" i="5" l="1"/>
  <c r="B257" i="5"/>
  <c r="D257" i="5"/>
  <c r="A259" i="5" l="1"/>
  <c r="B258" i="5"/>
  <c r="D258" i="5"/>
  <c r="A260" i="5" l="1"/>
  <c r="B259" i="5"/>
  <c r="D259" i="5"/>
  <c r="A261" i="5" l="1"/>
  <c r="B260" i="5"/>
  <c r="D260" i="5"/>
  <c r="A262" i="5" l="1"/>
  <c r="B261" i="5"/>
  <c r="D261" i="5"/>
  <c r="B262" i="5" l="1"/>
  <c r="A263" i="5"/>
  <c r="D262" i="5"/>
  <c r="A264" i="5" l="1"/>
  <c r="B263" i="5"/>
  <c r="D263" i="5"/>
  <c r="B264" i="5" l="1"/>
  <c r="A265" i="5"/>
  <c r="D264" i="5"/>
  <c r="A266" i="5" l="1"/>
  <c r="B265" i="5"/>
  <c r="D265" i="5"/>
  <c r="A267" i="5" l="1"/>
  <c r="B266" i="5"/>
  <c r="D266" i="5"/>
  <c r="A268" i="5" l="1"/>
  <c r="B267" i="5"/>
  <c r="D267" i="5"/>
  <c r="A269" i="5" l="1"/>
  <c r="B268" i="5"/>
  <c r="D268" i="5"/>
  <c r="A270" i="5" l="1"/>
  <c r="B269" i="5"/>
  <c r="D269" i="5"/>
  <c r="A271" i="5" l="1"/>
  <c r="B270" i="5"/>
  <c r="D270" i="5"/>
  <c r="A272" i="5" l="1"/>
  <c r="B271" i="5"/>
  <c r="D271" i="5"/>
  <c r="B272" i="5" l="1"/>
  <c r="A273" i="5"/>
  <c r="D272" i="5"/>
  <c r="A274" i="5" l="1"/>
  <c r="B273" i="5"/>
  <c r="D273" i="5"/>
  <c r="B274" i="5" l="1"/>
  <c r="A275" i="5"/>
  <c r="D274" i="5"/>
  <c r="A276" i="5" l="1"/>
  <c r="B275" i="5"/>
  <c r="D275" i="5"/>
  <c r="A277" i="5" l="1"/>
  <c r="B276" i="5"/>
  <c r="D276" i="5"/>
  <c r="A278" i="5" l="1"/>
  <c r="B277" i="5"/>
  <c r="D277" i="5"/>
  <c r="A279" i="5" l="1"/>
  <c r="B278" i="5"/>
  <c r="D278" i="5"/>
  <c r="A280" i="5" l="1"/>
  <c r="B279" i="5"/>
  <c r="D279" i="5"/>
  <c r="A281" i="5" l="1"/>
  <c r="B280" i="5"/>
  <c r="D280" i="5"/>
  <c r="L9" i="3"/>
  <c r="L8" i="3"/>
  <c r="A282" i="5" l="1"/>
  <c r="B281" i="5"/>
  <c r="D281" i="5"/>
  <c r="A283" i="5" l="1"/>
  <c r="B282" i="5"/>
  <c r="D282" i="5"/>
  <c r="B283" i="5" l="1"/>
  <c r="A284" i="5"/>
  <c r="D283" i="5"/>
  <c r="B284" i="5" l="1"/>
  <c r="A285" i="5"/>
  <c r="D284" i="5"/>
  <c r="A286" i="5" l="1"/>
  <c r="B285" i="5"/>
  <c r="D285" i="5"/>
  <c r="A287" i="5" l="1"/>
  <c r="B286" i="5"/>
  <c r="D286" i="5"/>
  <c r="A288" i="5" l="1"/>
  <c r="B287" i="5"/>
  <c r="D287" i="5"/>
  <c r="A289" i="5" l="1"/>
  <c r="B288" i="5"/>
  <c r="D288" i="5"/>
  <c r="A290" i="5" l="1"/>
  <c r="B289" i="5"/>
  <c r="D289" i="5"/>
  <c r="A291" i="5" l="1"/>
  <c r="B290" i="5"/>
  <c r="D290" i="5"/>
  <c r="A292" i="5" l="1"/>
  <c r="B291" i="5"/>
  <c r="D291" i="5"/>
  <c r="A293" i="5" l="1"/>
  <c r="B292" i="5"/>
  <c r="D292" i="5"/>
  <c r="B293" i="5" l="1"/>
  <c r="A294" i="5"/>
  <c r="D293" i="5"/>
  <c r="A295" i="5" l="1"/>
  <c r="B294" i="5"/>
  <c r="D294" i="5"/>
  <c r="A296" i="5" l="1"/>
  <c r="B295" i="5"/>
  <c r="D295" i="5"/>
  <c r="A297" i="5" l="1"/>
  <c r="B296" i="5"/>
  <c r="D296" i="5"/>
  <c r="A298" i="5" l="1"/>
  <c r="B297" i="5"/>
  <c r="D297" i="5"/>
  <c r="A299" i="5" l="1"/>
  <c r="B298" i="5"/>
  <c r="D298" i="5"/>
  <c r="A300" i="5" l="1"/>
  <c r="B299" i="5"/>
  <c r="D299" i="5"/>
  <c r="B300" i="5" l="1"/>
  <c r="A301" i="5"/>
  <c r="D300" i="5"/>
  <c r="A302" i="5" l="1"/>
  <c r="B301" i="5"/>
  <c r="D301" i="5"/>
  <c r="B302" i="5" l="1"/>
  <c r="A303" i="5"/>
  <c r="D302" i="5"/>
  <c r="B303" i="5" l="1"/>
  <c r="A304" i="5"/>
  <c r="D303" i="5"/>
  <c r="B304" i="5" l="1"/>
  <c r="A305" i="5"/>
  <c r="D304" i="5"/>
  <c r="A306" i="5" l="1"/>
  <c r="B305" i="5"/>
  <c r="D305" i="5"/>
  <c r="B306" i="5" l="1"/>
  <c r="A307" i="5"/>
  <c r="D306" i="5"/>
  <c r="B307" i="5" l="1"/>
  <c r="A308" i="5"/>
  <c r="D307" i="5"/>
  <c r="B308" i="5" l="1"/>
  <c r="A309" i="5"/>
  <c r="D308" i="5"/>
  <c r="A310" i="5" l="1"/>
  <c r="B309" i="5"/>
  <c r="D309" i="5"/>
  <c r="A311" i="5" l="1"/>
  <c r="B310" i="5"/>
  <c r="D310" i="5"/>
  <c r="A312" i="5" l="1"/>
  <c r="B311" i="5"/>
  <c r="D311" i="5"/>
  <c r="A313" i="5" l="1"/>
  <c r="B312" i="5"/>
  <c r="D312" i="5"/>
  <c r="A314" i="5" l="1"/>
  <c r="B313" i="5"/>
  <c r="D313" i="5"/>
  <c r="A315" i="5" l="1"/>
  <c r="B314" i="5"/>
  <c r="D314" i="5"/>
  <c r="A316" i="5" l="1"/>
  <c r="B315" i="5"/>
  <c r="D315" i="5"/>
  <c r="A317" i="5" l="1"/>
  <c r="B316" i="5"/>
  <c r="D316" i="5"/>
  <c r="A318" i="5" l="1"/>
  <c r="B317" i="5"/>
  <c r="D317" i="5"/>
  <c r="A319" i="5" l="1"/>
  <c r="B318" i="5"/>
  <c r="D318" i="5"/>
  <c r="A320" i="5" l="1"/>
  <c r="B319" i="5"/>
  <c r="D319" i="5"/>
  <c r="A321" i="5" l="1"/>
  <c r="B320" i="5"/>
  <c r="D320" i="5"/>
  <c r="A322" i="5" l="1"/>
  <c r="B321" i="5"/>
  <c r="D321" i="5"/>
  <c r="A323" i="5" l="1"/>
  <c r="B322" i="5"/>
  <c r="D322" i="5"/>
  <c r="A324" i="5" l="1"/>
  <c r="B323" i="5"/>
  <c r="D323" i="5"/>
  <c r="A325" i="5" l="1"/>
  <c r="B324" i="5"/>
  <c r="D324" i="5"/>
  <c r="A326" i="5" l="1"/>
  <c r="B325" i="5"/>
  <c r="D325" i="5"/>
  <c r="A327" i="5" l="1"/>
  <c r="B326" i="5"/>
  <c r="D326" i="5"/>
  <c r="A328" i="5" l="1"/>
  <c r="B327" i="5"/>
  <c r="D327" i="5"/>
  <c r="A329" i="5" l="1"/>
  <c r="B328" i="5"/>
  <c r="D328" i="5"/>
  <c r="A330" i="5" l="1"/>
  <c r="B329" i="5"/>
  <c r="D329" i="5"/>
  <c r="A331" i="5" l="1"/>
  <c r="B330" i="5"/>
  <c r="D330" i="5"/>
  <c r="A332" i="5" l="1"/>
  <c r="B331" i="5"/>
  <c r="D331" i="5"/>
  <c r="A333" i="5" l="1"/>
  <c r="B332" i="5"/>
  <c r="D332" i="5"/>
  <c r="A334" i="5" l="1"/>
  <c r="B333" i="5"/>
  <c r="D333" i="5"/>
  <c r="A335" i="5" l="1"/>
  <c r="B334" i="5"/>
  <c r="D334" i="5"/>
  <c r="A336" i="5" l="1"/>
  <c r="B335" i="5"/>
  <c r="D335" i="5"/>
  <c r="A337" i="5" l="1"/>
  <c r="B336" i="5"/>
  <c r="D336" i="5"/>
  <c r="A338" i="5" l="1"/>
  <c r="B337" i="5"/>
  <c r="D337" i="5"/>
  <c r="A339" i="5" l="1"/>
  <c r="B338" i="5"/>
  <c r="D338" i="5"/>
  <c r="A340" i="5" l="1"/>
  <c r="B339" i="5"/>
  <c r="D339" i="5"/>
  <c r="A341" i="5" l="1"/>
  <c r="B340" i="5"/>
  <c r="D340" i="5"/>
  <c r="A342" i="5" l="1"/>
  <c r="B341" i="5"/>
  <c r="D341" i="5"/>
  <c r="A343" i="5" l="1"/>
  <c r="B342" i="5"/>
  <c r="D342" i="5"/>
  <c r="B343" i="5" l="1"/>
  <c r="A344" i="5"/>
  <c r="D343" i="5"/>
  <c r="B344" i="5" l="1"/>
  <c r="A345" i="5"/>
  <c r="D344" i="5"/>
  <c r="A346" i="5" l="1"/>
  <c r="B345" i="5"/>
  <c r="D345" i="5"/>
  <c r="B346" i="5" l="1"/>
  <c r="A347" i="5"/>
  <c r="D346" i="5"/>
  <c r="A348" i="5" l="1"/>
  <c r="B347" i="5"/>
  <c r="D347" i="5"/>
  <c r="A349" i="5" l="1"/>
  <c r="B348" i="5"/>
  <c r="D348" i="5"/>
  <c r="A350" i="5" l="1"/>
  <c r="B349" i="5"/>
  <c r="D349" i="5"/>
  <c r="A351" i="5" l="1"/>
  <c r="B350" i="5"/>
  <c r="D350" i="5"/>
  <c r="A352" i="5" l="1"/>
  <c r="B351" i="5"/>
  <c r="D351" i="5"/>
  <c r="A353" i="5" l="1"/>
  <c r="B352" i="5"/>
  <c r="D352" i="5"/>
  <c r="A354" i="5" l="1"/>
  <c r="B353" i="5"/>
  <c r="D353" i="5"/>
  <c r="A355" i="5" l="1"/>
  <c r="B354" i="5"/>
  <c r="D354" i="5"/>
  <c r="A356" i="5" l="1"/>
  <c r="B355" i="5"/>
  <c r="D355" i="5"/>
  <c r="A357" i="5" l="1"/>
  <c r="B356" i="5"/>
  <c r="D356" i="5"/>
  <c r="A358" i="5" l="1"/>
  <c r="B357" i="5"/>
  <c r="D357" i="5"/>
  <c r="A359" i="5" l="1"/>
  <c r="B358" i="5"/>
  <c r="D358" i="5"/>
  <c r="A360" i="5" l="1"/>
  <c r="B359" i="5"/>
  <c r="D359" i="5"/>
  <c r="A361" i="5" l="1"/>
  <c r="B360" i="5"/>
  <c r="D360" i="5"/>
  <c r="A362" i="5" l="1"/>
  <c r="B361" i="5"/>
  <c r="D361" i="5"/>
  <c r="B362" i="5" l="1"/>
  <c r="A363" i="5"/>
  <c r="D362" i="5"/>
  <c r="A364" i="5" l="1"/>
  <c r="B363" i="5"/>
  <c r="D363" i="5"/>
  <c r="A365" i="5" l="1"/>
  <c r="B364" i="5"/>
  <c r="D364" i="5"/>
  <c r="A366" i="5" l="1"/>
  <c r="B365" i="5"/>
  <c r="D365" i="5"/>
  <c r="A367" i="5" l="1"/>
  <c r="B366" i="5"/>
  <c r="D366" i="5"/>
  <c r="D367" i="5" l="1"/>
  <c r="B367" i="5"/>
  <c r="L7" i="3" l="1"/>
  <c r="L3" i="3"/>
  <c r="L6" i="3"/>
  <c r="L5" i="3"/>
  <c r="L4" i="3"/>
</calcChain>
</file>

<file path=xl/sharedStrings.xml><?xml version="1.0" encoding="utf-8"?>
<sst xmlns="http://schemas.openxmlformats.org/spreadsheetml/2006/main" count="191" uniqueCount="66">
  <si>
    <t>Kaldertage im 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</si>
  <si>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</si>
  <si>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</si>
  <si>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</si>
  <si>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</si>
  <si>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</si>
  <si>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</si>
  <si>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</si>
  <si>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</si>
  <si>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</si>
  <si>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</si>
  <si>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</si>
  <si>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</si>
  <si>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Ferien/Urlaub</t>
  </si>
  <si>
    <t>Winter</t>
  </si>
  <si>
    <t>Ostern</t>
  </si>
  <si>
    <t>Sommer</t>
  </si>
  <si>
    <t>Herbst</t>
  </si>
  <si>
    <t>Weihnachten</t>
  </si>
  <si>
    <t>U.-Freier Tag</t>
  </si>
  <si>
    <t>Urlaub</t>
  </si>
  <si>
    <t>Feiertage</t>
  </si>
  <si>
    <t>Neujahr</t>
  </si>
  <si>
    <t>Frauentag</t>
  </si>
  <si>
    <t>Karfreitag</t>
  </si>
  <si>
    <t>Ostersonntag</t>
  </si>
  <si>
    <t>Ostermontag</t>
  </si>
  <si>
    <t>Christi Himmelfahrt</t>
  </si>
  <si>
    <t>Pfingstsonntag</t>
  </si>
  <si>
    <t>Pfingstmontag</t>
  </si>
  <si>
    <t>Tag der Deutschen Einheit</t>
  </si>
  <si>
    <t>Heiligabend</t>
  </si>
  <si>
    <t>1. Weihnachtstag</t>
  </si>
  <si>
    <t>2. Weihnachtstag</t>
  </si>
  <si>
    <t>Silvester</t>
  </si>
  <si>
    <t>Berechnungszeitraum</t>
  </si>
  <si>
    <t>Kalenderjahr</t>
  </si>
  <si>
    <t>./.</t>
  </si>
  <si>
    <t>Ferien-Kalendertage (einschl. unterrichtsfreier Tage)</t>
  </si>
  <si>
    <t>+</t>
  </si>
  <si>
    <t>Ferieneinsatztage</t>
  </si>
  <si>
    <t>Differenz zwischen dem Urlaubsanspruch eines vergleichbaren Beschäftigten und dem individuellen Urlaubsanspruch</t>
  </si>
  <si>
    <t>Sonnatge außerhalb der Ferien</t>
  </si>
  <si>
    <t>Samstage außerhalb der Ferien</t>
  </si>
  <si>
    <t>zusätzliche arbeitstage außerhalb der Ferien (ohne Feiertage und arbeitsfreie Vorfesttage)</t>
  </si>
  <si>
    <t>Wochenfeiertage (Mo - Fr) incl. Arbeitsbefreiung an Vorfesttagen</t>
  </si>
  <si>
    <t>Wochenfreiertage (Mo - Fr) in den Ferien</t>
  </si>
  <si>
    <t>Wochenfeiertage (Mo - Fr) außerhalb der Ferien</t>
  </si>
  <si>
    <t>Sonntage innerhalb Ferien</t>
  </si>
  <si>
    <t>Samstage innerhalb Ferien</t>
  </si>
  <si>
    <t>Sonntage außerhalb Ferien</t>
  </si>
  <si>
    <t>Samstage außerhalb Ferien</t>
  </si>
  <si>
    <t>Außerhalb der Ferien</t>
  </si>
  <si>
    <t>Arbeitsbefreiung an Vorfesttagen (Heiligabend, Silvester)</t>
  </si>
  <si>
    <t>Kalenertage im Jahr (X)</t>
  </si>
  <si>
    <t>Neurjahr</t>
  </si>
  <si>
    <t>Datum</t>
  </si>
  <si>
    <t>Wochentag</t>
  </si>
  <si>
    <t>W</t>
  </si>
  <si>
    <t>O</t>
  </si>
  <si>
    <t>Ferien</t>
  </si>
  <si>
    <t>Feiertag ?</t>
  </si>
  <si>
    <t>S</t>
  </si>
  <si>
    <t>H</t>
  </si>
  <si>
    <t>U</t>
  </si>
  <si>
    <t>Feiertage innerhalb der 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</si>
</sst>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"/>
    <numFmt numFmtId="165" formatCode="dddd"/>
  </numFmts>
  <fonts count="1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20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0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2" xfId="0" applyFont="1" applyBorder="1"/>
    <xf numFmtId="164" fontId="3" fillId="0" borderId="2" xfId="0" applyNumberFormat="1" applyFont="1" applyBorder="1"/>
    <xf numFmtId="0" fontId="5" fillId="2" borderId="6" xfId="1" applyFont="1" applyBorder="1"/>
    <xf numFmtId="14" fontId="5" fillId="3" borderId="7" xfId="1" applyNumberFormat="1" applyFont="1" applyFill="1" applyBorder="1" applyAlignment="1">
      <alignment horizontal="center"/>
    </xf>
    <xf numFmtId="14" fontId="5" fillId="3" borderId="8" xfId="1" applyNumberFormat="1" applyFont="1" applyFill="1" applyBorder="1" applyAlignment="1">
      <alignment horizontal="center"/>
    </xf>
    <xf numFmtId="0" fontId="5" fillId="2" borderId="9" xfId="1" applyFont="1" applyBorder="1"/>
    <xf numFmtId="14" fontId="5" fillId="3" borderId="1" xfId="1" applyNumberFormat="1" applyFont="1" applyFill="1" applyAlignment="1">
      <alignment horizontal="center"/>
    </xf>
    <xf numFmtId="14" fontId="5" fillId="3" borderId="10" xfId="1" applyNumberFormat="1" applyFont="1" applyFill="1" applyBorder="1" applyAlignment="1">
      <alignment horizontal="center"/>
    </xf>
    <xf numFmtId="0" fontId="5" fillId="2" borderId="11" xfId="1" applyFont="1" applyBorder="1"/>
    <xf numFmtId="14" fontId="5" fillId="3" borderId="12" xfId="1" applyNumberFormat="1" applyFont="1" applyFill="1" applyBorder="1" applyAlignment="1">
      <alignment horizontal="center"/>
    </xf>
    <xf numFmtId="14" fontId="5" fillId="3" borderId="13" xfId="1" applyNumberFormat="1" applyFont="1" applyFill="1" applyBorder="1" applyAlignment="1">
      <alignment horizontal="center"/>
    </xf>
    <xf numFmtId="14" fontId="5" fillId="3" borderId="15" xfId="1" applyNumberFormat="1" applyFont="1" applyFill="1" applyBorder="1" applyAlignment="1">
      <alignment horizontal="center"/>
    </xf>
    <xf numFmtId="14" fontId="5" fillId="3" borderId="16" xfId="1" applyNumberFormat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/>
    </xf>
    <xf numFmtId="0" fontId="1" fillId="2" borderId="1" xfId="1" applyAlignment="1">
      <alignment horizontal="left"/>
    </xf>
    <xf numFmtId="16" fontId="1" fillId="2" borderId="1" xfId="1" applyNumberFormat="1" applyAlignment="1">
      <alignment horizontal="left"/>
    </xf>
    <xf numFmtId="0" fontId="1" fillId="2" borderId="19" xfId="1" applyBorder="1" applyAlignment="1">
      <alignment horizontal="left"/>
    </xf>
    <xf numFmtId="165" fontId="1" fillId="0" borderId="1" xfId="1" applyNumberFormat="1" applyFill="1" applyAlignment="1">
      <alignment horizontal="center"/>
    </xf>
    <xf numFmtId="14" fontId="1" fillId="0" borderId="1" xfId="1" applyNumberFormat="1" applyFill="1" applyAlignment="1">
      <alignment horizontal="center"/>
    </xf>
    <xf numFmtId="0" fontId="6" fillId="0" borderId="1" xfId="1" applyFont="1" applyFill="1" applyAlignment="1">
      <alignment horizontal="center"/>
    </xf>
    <xf numFmtId="165" fontId="1" fillId="0" borderId="20" xfId="1" applyNumberFormat="1" applyFill="1" applyBorder="1" applyAlignment="1">
      <alignment horizontal="center"/>
    </xf>
    <xf numFmtId="14" fontId="1" fillId="0" borderId="21" xfId="1" applyNumberFormat="1" applyFill="1" applyBorder="1" applyAlignment="1">
      <alignment horizontal="center"/>
    </xf>
    <xf numFmtId="14" fontId="1" fillId="0" borderId="15" xfId="1" applyNumberFormat="1" applyFill="1" applyBorder="1" applyAlignment="1">
      <alignment horizontal="center"/>
    </xf>
    <xf numFmtId="14" fontId="1" fillId="0" borderId="18" xfId="1" applyNumberFormat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6" fillId="2" borderId="1" xfId="1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1" fontId="2" fillId="0" borderId="23" xfId="0" applyNumberFormat="1" applyFont="1" applyBorder="1"/>
    <xf numFmtId="0" fontId="0" fillId="0" borderId="0" xfId="0" applyAlignment="1">
      <alignment horizontal="center"/>
    </xf>
    <xf numFmtId="0" fontId="0" fillId="0" borderId="18" xfId="0" applyBorder="1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3" fillId="0" borderId="18" xfId="0" applyFont="1" applyBorder="1"/>
    <xf numFmtId="0" fontId="3" fillId="0" borderId="0" xfId="0" applyFont="1" applyAlignment="1">
      <alignment horizontal="center"/>
    </xf>
    <xf numFmtId="0" fontId="5" fillId="2" borderId="34" xfId="1" applyFont="1" applyBorder="1"/>
    <xf numFmtId="0" fontId="2" fillId="0" borderId="2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" fillId="0" borderId="21" xfId="1" applyNumberFormat="1" applyFill="1" applyBorder="1" applyAlignment="1">
      <alignment horizontal="center"/>
    </xf>
    <xf numFmtId="0" fontId="10" fillId="0" borderId="0" xfId="0" applyFont="1"/>
    <xf numFmtId="0" fontId="4" fillId="2" borderId="3" xfId="1" applyFont="1" applyBorder="1" applyAlignment="1">
      <alignment horizontal="center"/>
    </xf>
    <xf numFmtId="0" fontId="4" fillId="2" borderId="4" xfId="1" applyFont="1" applyBorder="1" applyAlignment="1">
      <alignment horizontal="center"/>
    </xf>
    <xf numFmtId="0" fontId="4" fillId="2" borderId="5" xfId="1" applyFont="1" applyBorder="1" applyAlignment="1">
      <alignment horizontal="center"/>
    </xf>
    <xf numFmtId="0" fontId="7" fillId="2" borderId="32" xfId="1" applyFont="1" applyBorder="1" applyAlignment="1">
      <alignment horizontal="center"/>
    </xf>
    <xf numFmtId="0" fontId="7" fillId="2" borderId="33" xfId="1" applyFont="1" applyBorder="1" applyAlignment="1">
      <alignment horizontal="center"/>
    </xf>
    <xf numFmtId="0" fontId="7" fillId="2" borderId="3" xfId="1" applyFont="1" applyBorder="1" applyAlignment="1">
      <alignment horizontal="center"/>
    </xf>
    <xf numFmtId="0" fontId="7" fillId="2" borderId="5" xfId="1" applyFont="1" applyBorder="1" applyAlignment="1">
      <alignment horizontal="center"/>
    </xf>
    <xf numFmtId="0" fontId="4" fillId="2" borderId="14" xfId="1" applyFont="1" applyBorder="1" applyAlignment="1">
      <alignment horizontal="center" vertical="center" textRotation="90"/>
    </xf>
    <xf numFmtId="0" fontId="4" fillId="2" borderId="17" xfId="1" applyFont="1" applyBorder="1" applyAlignment="1">
      <alignment horizontal="center" vertical="center" textRotation="90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/>
    </xf>
  </cellXfs>
  <cellStyles count="2">
    <cellStyle name="Eingabe" xfId="1" builtinId="20"/>
    <cellStyle name="Standard" xfId="0" builtinId="0"/>
  </cellStyles>
  <dxfs count="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E091-ECB4-42B3-90B2-D62C33C29C31}">
  <sheetPr codeName="Tabelle1"/>
  <dimension ref="A1:D17"/>
  <sheetViews>
    <sheetView workbookViewId="0">
      <selection activeCell="B1" sqref="B1"/>
    </sheetView>
  </sheetViews>
  <sheetFormatPr baseColWidth="10" defaultColWidth="11.453125" defaultRowHeight="18.5" x14ac:dyDescent="0.45"/>
  <cols>
    <col min="1" max="1" width="30.1796875" style="3" bestFit="1" customWidth="1"/>
    <col min="2" max="2" width="15.81640625" style="3" bestFit="1" customWidth="1"/>
    <col min="3" max="3" width="14.1796875" style="3" bestFit="1" customWidth="1"/>
    <col min="4" max="16384" width="11.453125" style="3"/>
  </cols>
  <sheetData>
    <row r="1" spans="1:4" ht="26" x14ac:dyDescent="0.6">
      <c r="A1" s="33" t="s">
        <v>21</v>
      </c>
      <c r="B1" s="27">
        <f>Berechnung!D1</f>
        <v>2024</v>
      </c>
      <c r="C1" s="32"/>
    </row>
    <row r="2" spans="1:4" x14ac:dyDescent="0.45">
      <c r="A2" s="22" t="s">
        <v>22</v>
      </c>
      <c r="B2" s="26">
        <f>DATE($B$1,1,1)</f>
        <v>45292</v>
      </c>
      <c r="C2" s="25">
        <f>B2</f>
        <v>45292</v>
      </c>
      <c r="D2" s="54"/>
    </row>
    <row r="3" spans="1:4" x14ac:dyDescent="0.45">
      <c r="A3" s="22" t="s">
        <v>23</v>
      </c>
      <c r="B3" s="26">
        <f>DATE($B$1,3,8)</f>
        <v>45359</v>
      </c>
      <c r="C3" s="25">
        <f t="shared" ref="C3:C15" si="0">B3</f>
        <v>45359</v>
      </c>
      <c r="D3" s="54"/>
    </row>
    <row r="4" spans="1:4" ht="19" thickBot="1" x14ac:dyDescent="0.5">
      <c r="A4" s="22" t="s">
        <v>24</v>
      </c>
      <c r="B4" s="29">
        <f>B5-2</f>
        <v>45380</v>
      </c>
      <c r="C4" s="25">
        <f t="shared" si="0"/>
        <v>45380</v>
      </c>
      <c r="D4" s="54"/>
    </row>
    <row r="5" spans="1:4" ht="19" thickBot="1" x14ac:dyDescent="0.5">
      <c r="A5" s="24" t="s">
        <v>25</v>
      </c>
      <c r="B5" s="31">
        <f>DATE(B$1,3,28)+MOD(24-MOD(B$1,19)*10.63,29)-MOD(TRUNC(B1*5/4)+MOD(24-MOD(B1,19)*10.63,29)+1,7)</f>
        <v>45382</v>
      </c>
      <c r="C5" s="28">
        <f t="shared" si="0"/>
        <v>45382</v>
      </c>
      <c r="D5" s="54"/>
    </row>
    <row r="6" spans="1:4" x14ac:dyDescent="0.45">
      <c r="A6" s="22" t="s">
        <v>26</v>
      </c>
      <c r="B6" s="30">
        <f>B5+1</f>
        <v>45383</v>
      </c>
      <c r="C6" s="25">
        <f t="shared" si="0"/>
        <v>45383</v>
      </c>
      <c r="D6" s="54">
        <f t="shared" ref="D6:D15" si="1">SUM(IF(WEEKDAY(B6:B19,2)&lt;=5,1,0))</f>
        <v>1</v>
      </c>
    </row>
    <row r="7" spans="1:4" x14ac:dyDescent="0.45">
      <c r="A7" s="23">
        <v>45413</v>
      </c>
      <c r="B7" s="26">
        <f>DATE($B$1,5,1)</f>
        <v>45413</v>
      </c>
      <c r="C7" s="25">
        <f t="shared" si="0"/>
        <v>45413</v>
      </c>
      <c r="D7" s="54">
        <f t="shared" si="1"/>
        <v>1</v>
      </c>
    </row>
    <row r="8" spans="1:4" x14ac:dyDescent="0.45">
      <c r="A8" s="22" t="s">
        <v>27</v>
      </c>
      <c r="B8" s="26">
        <f>B5+39</f>
        <v>45421</v>
      </c>
      <c r="C8" s="25">
        <f t="shared" si="0"/>
        <v>45421</v>
      </c>
      <c r="D8" s="54">
        <f t="shared" si="1"/>
        <v>1</v>
      </c>
    </row>
    <row r="9" spans="1:4" x14ac:dyDescent="0.45">
      <c r="A9" s="22" t="s">
        <v>28</v>
      </c>
      <c r="B9" s="26">
        <f>B5+49</f>
        <v>45431</v>
      </c>
      <c r="C9" s="25">
        <f t="shared" si="0"/>
        <v>45431</v>
      </c>
      <c r="D9" s="54">
        <f t="shared" si="1"/>
        <v>0</v>
      </c>
    </row>
    <row r="10" spans="1:4" x14ac:dyDescent="0.45">
      <c r="A10" s="22" t="s">
        <v>29</v>
      </c>
      <c r="B10" s="26">
        <f>B5+50</f>
        <v>45432</v>
      </c>
      <c r="C10" s="25">
        <f t="shared" si="0"/>
        <v>45432</v>
      </c>
      <c r="D10" s="54">
        <f t="shared" si="1"/>
        <v>1</v>
      </c>
    </row>
    <row r="11" spans="1:4" x14ac:dyDescent="0.45">
      <c r="A11" s="22" t="s">
        <v>30</v>
      </c>
      <c r="B11" s="26">
        <f>DATE($B$1,10,3)</f>
        <v>45568</v>
      </c>
      <c r="C11" s="25">
        <f t="shared" si="0"/>
        <v>45568</v>
      </c>
      <c r="D11" s="54">
        <f t="shared" si="1"/>
        <v>1</v>
      </c>
    </row>
    <row r="12" spans="1:4" x14ac:dyDescent="0.45">
      <c r="A12" s="22" t="s">
        <v>31</v>
      </c>
      <c r="B12" s="26">
        <f>DATE($B$1,12,24)</f>
        <v>45650</v>
      </c>
      <c r="C12" s="25">
        <f t="shared" si="0"/>
        <v>45650</v>
      </c>
      <c r="D12" s="54">
        <f t="shared" si="1"/>
        <v>1</v>
      </c>
    </row>
    <row r="13" spans="1:4" x14ac:dyDescent="0.45">
      <c r="A13" s="22" t="s">
        <v>32</v>
      </c>
      <c r="B13" s="26">
        <f>DATE($B$1,12,25)</f>
        <v>45651</v>
      </c>
      <c r="C13" s="25">
        <f t="shared" si="0"/>
        <v>45651</v>
      </c>
      <c r="D13" s="54">
        <f t="shared" si="1"/>
        <v>1</v>
      </c>
    </row>
    <row r="14" spans="1:4" x14ac:dyDescent="0.45">
      <c r="A14" s="22" t="s">
        <v>33</v>
      </c>
      <c r="B14" s="26">
        <f>DATE($B$1,12,26)</f>
        <v>45652</v>
      </c>
      <c r="C14" s="25">
        <f t="shared" si="0"/>
        <v>45652</v>
      </c>
      <c r="D14" s="54">
        <f t="shared" si="1"/>
        <v>1</v>
      </c>
    </row>
    <row r="15" spans="1:4" x14ac:dyDescent="0.45">
      <c r="A15" s="22" t="s">
        <v>34</v>
      </c>
      <c r="B15" s="26">
        <f>DATE($B$1,12,31)</f>
        <v>45657</v>
      </c>
      <c r="C15" s="55">
        <f t="shared" si="0"/>
        <v>45657</v>
      </c>
      <c r="D15" s="54">
        <f t="shared" si="1"/>
        <v>1</v>
      </c>
    </row>
    <row r="16" spans="1:4" ht="19" thickBot="1" x14ac:dyDescent="0.5">
      <c r="C16" s="51">
        <f>SUM(D2:D15)</f>
        <v>9</v>
      </c>
    </row>
    <row r="17" ht="19" thickTop="1" x14ac:dyDescent="0.45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0828-54DE-4AD6-8ED9-3C34A55DC62B}">
  <sheetPr codeName="Tabelle2"/>
  <dimension ref="A1:P39"/>
  <sheetViews>
    <sheetView workbookViewId="0">
      <pane ySplit="2" topLeftCell="A3" activePane="bottomLeft" state="frozen"/>
      <selection pane="bottomLeft" activeCell="L3" sqref="L3"/>
    </sheetView>
  </sheetViews>
  <sheetFormatPr baseColWidth="10" defaultColWidth="11.453125" defaultRowHeight="18.5" x14ac:dyDescent="0.45"/>
  <cols>
    <col min="1" max="1" width="15.81640625" style="3" bestFit="1" customWidth="1"/>
    <col min="2" max="3" width="14.1796875" style="3" bestFit="1" customWidth="1"/>
    <col min="4" max="4" width="6.453125" style="3" bestFit="1" customWidth="1"/>
    <col min="5" max="5" width="4.1796875" style="3" bestFit="1" customWidth="1"/>
    <col min="6" max="6" width="15.81640625" style="3" bestFit="1" customWidth="1"/>
    <col min="7" max="7" width="10.54296875" style="3" customWidth="1"/>
    <col min="8" max="8" width="11.453125" style="3"/>
    <col min="9" max="9" width="15.81640625" style="3" bestFit="1" customWidth="1"/>
    <col min="10" max="10" width="14" style="49" customWidth="1"/>
    <col min="11" max="11" width="11.453125" style="3"/>
    <col min="12" max="12" width="15.81640625" style="2" bestFit="1" customWidth="1"/>
    <col min="13" max="13" width="14.1796875" style="49" customWidth="1"/>
    <col min="14" max="14" width="11.453125" style="3"/>
    <col min="15" max="15" width="15.81640625" style="3" bestFit="1" customWidth="1"/>
    <col min="16" max="16" width="14.1796875" style="49" customWidth="1"/>
    <col min="17" max="16384" width="11.453125" style="3"/>
  </cols>
  <sheetData>
    <row r="1" spans="1:12" ht="19" thickBot="1" x14ac:dyDescent="0.5">
      <c r="B1" s="48">
        <f>Berechnung!D1</f>
        <v>2024</v>
      </c>
    </row>
    <row r="2" spans="1:12" ht="51" customHeight="1" thickBot="1" x14ac:dyDescent="0.5">
      <c r="A2" s="57" t="s">
        <v>13</v>
      </c>
      <c r="B2" s="58"/>
      <c r="C2" s="59"/>
      <c r="F2" s="60" t="s">
        <v>48</v>
      </c>
      <c r="G2" s="61"/>
      <c r="I2" s="62" t="s">
        <v>49</v>
      </c>
      <c r="J2" s="63"/>
      <c r="L2" s="68" t="s">
        <v>65</v>
      </c>
    </row>
    <row r="3" spans="1:12" x14ac:dyDescent="0.45">
      <c r="A3" s="7" t="s">
        <v>14</v>
      </c>
      <c r="B3" s="8">
        <v>45327</v>
      </c>
      <c r="C3" s="9">
        <v>45332</v>
      </c>
      <c r="D3" s="35">
        <f>_xlfn.DAYS(B3,C3)-1</f>
        <v>-6</v>
      </c>
      <c r="F3" s="50" t="s">
        <v>14</v>
      </c>
      <c r="G3" s="49">
        <f t="shared" ref="G3:G10" si="0">INT((B3-MOD(B3-1,7)-C3+7)/7)</f>
        <v>0</v>
      </c>
      <c r="I3" s="50" t="s">
        <v>14</v>
      </c>
      <c r="J3" s="52">
        <f ca="1">SUMPRODUCT((WEEKDAY(ROW(INDIRECT(B3&amp;":"&amp;C3)),1)=7)*1)</f>
        <v>1</v>
      </c>
      <c r="L3" s="69">
        <f>COUNTIFS(Tabelle1!$C$2:$C$367,LEFT(Ferien!$I3,1),Tabelle1!$D$2:$D$367,"&gt;0")</f>
        <v>4</v>
      </c>
    </row>
    <row r="4" spans="1:12" x14ac:dyDescent="0.45">
      <c r="A4" s="10" t="s">
        <v>15</v>
      </c>
      <c r="B4" s="11">
        <v>45376</v>
      </c>
      <c r="C4" s="12">
        <v>45387</v>
      </c>
      <c r="D4" s="35">
        <f>_xlfn.DAYS(B4,C4)-1</f>
        <v>-12</v>
      </c>
      <c r="E4" s="35"/>
      <c r="F4" s="10" t="s">
        <v>15</v>
      </c>
      <c r="G4" s="49">
        <f t="shared" si="0"/>
        <v>-1</v>
      </c>
      <c r="I4" s="10" t="s">
        <v>15</v>
      </c>
      <c r="J4" s="52">
        <f t="shared" ref="J4:J10" ca="1" si="1">SUMPRODUCT((WEEKDAY(ROW(INDIRECT(B4&amp;":"&amp;C4)),1)=7)*1)</f>
        <v>1</v>
      </c>
      <c r="L4" s="69">
        <f>COUNTIFS(Tabelle1!$C$2:$C$367,LEFT(Ferien!$I4,1),Tabelle1!$D$2:$D$367,"&gt;0")</f>
        <v>3</v>
      </c>
    </row>
    <row r="5" spans="1:12" x14ac:dyDescent="0.45">
      <c r="A5" s="10" t="s">
        <v>16</v>
      </c>
      <c r="B5" s="11">
        <v>45491</v>
      </c>
      <c r="C5" s="12">
        <v>45535</v>
      </c>
      <c r="D5" s="35">
        <f t="shared" ref="D5:D9" si="2">_xlfn.DAYS(B5,C5)-1</f>
        <v>-45</v>
      </c>
      <c r="E5" s="35"/>
      <c r="F5" s="10" t="s">
        <v>16</v>
      </c>
      <c r="G5" s="49">
        <f t="shared" si="0"/>
        <v>-6</v>
      </c>
      <c r="I5" s="10" t="s">
        <v>16</v>
      </c>
      <c r="J5" s="52">
        <f t="shared" ca="1" si="1"/>
        <v>7</v>
      </c>
      <c r="L5" s="69">
        <f>COUNTIFS(Tabelle1!$C$2:$C$367,LEFT(Ferien!$I5,1),Tabelle1!$D$2:$D$367,"&gt;0")</f>
        <v>0</v>
      </c>
    </row>
    <row r="6" spans="1:12" x14ac:dyDescent="0.45">
      <c r="A6" s="10" t="s">
        <v>17</v>
      </c>
      <c r="B6" s="11">
        <v>45586</v>
      </c>
      <c r="C6" s="12">
        <v>45597</v>
      </c>
      <c r="D6" s="35">
        <f t="shared" si="2"/>
        <v>-12</v>
      </c>
      <c r="E6" s="35"/>
      <c r="F6" s="10" t="s">
        <v>17</v>
      </c>
      <c r="G6" s="49">
        <f t="shared" si="0"/>
        <v>-1</v>
      </c>
      <c r="I6" s="10" t="s">
        <v>17</v>
      </c>
      <c r="J6" s="52">
        <f t="shared" ca="1" si="1"/>
        <v>1</v>
      </c>
      <c r="L6" s="69">
        <f>COUNTIFS(Tabelle1!$C$2:$C$367,LEFT(Ferien!$I6,1),Tabelle1!$D$2:$D$367,"&gt;0")</f>
        <v>0</v>
      </c>
    </row>
    <row r="7" spans="1:12" x14ac:dyDescent="0.45">
      <c r="A7" s="10" t="s">
        <v>18</v>
      </c>
      <c r="B7" s="11">
        <v>45649</v>
      </c>
      <c r="C7" s="12">
        <v>45657</v>
      </c>
      <c r="D7" s="35">
        <f t="shared" si="2"/>
        <v>-9</v>
      </c>
      <c r="E7" s="35"/>
      <c r="F7" s="10" t="s">
        <v>18</v>
      </c>
      <c r="G7" s="49">
        <f t="shared" si="0"/>
        <v>-1</v>
      </c>
      <c r="I7" s="10" t="s">
        <v>18</v>
      </c>
      <c r="J7" s="52">
        <f t="shared" ca="1" si="1"/>
        <v>1</v>
      </c>
      <c r="L7" s="69">
        <f>COUNTIFS(Tabelle1!$C$2:$C$367,LEFT(Ferien!$I7,1),Tabelle1!$D$2:$D$367,"&gt;0")</f>
        <v>4</v>
      </c>
    </row>
    <row r="8" spans="1:12" x14ac:dyDescent="0.45">
      <c r="A8" s="10" t="s">
        <v>19</v>
      </c>
      <c r="B8" s="11">
        <v>45422</v>
      </c>
      <c r="C8" s="12">
        <v>45422</v>
      </c>
      <c r="D8" s="35">
        <f t="shared" si="2"/>
        <v>-1</v>
      </c>
      <c r="E8" s="35"/>
      <c r="F8" s="10" t="s">
        <v>19</v>
      </c>
      <c r="G8" s="49">
        <f t="shared" si="0"/>
        <v>0</v>
      </c>
      <c r="I8" s="10" t="s">
        <v>19</v>
      </c>
      <c r="J8" s="52">
        <f t="shared" ca="1" si="1"/>
        <v>0</v>
      </c>
      <c r="L8" s="69">
        <f>COUNTIFS(Tabelle1!$C$2:$C$367,LEFT(Ferien!$I8,1),Tabelle1!$D$2:$D$367,"&gt;0")</f>
        <v>0</v>
      </c>
    </row>
    <row r="9" spans="1:12" ht="19" thickBot="1" x14ac:dyDescent="0.5">
      <c r="A9" s="13" t="s">
        <v>19</v>
      </c>
      <c r="B9" s="14">
        <v>45569</v>
      </c>
      <c r="C9" s="15">
        <v>45569</v>
      </c>
      <c r="D9" s="35">
        <f t="shared" si="2"/>
        <v>-1</v>
      </c>
      <c r="E9" s="35"/>
      <c r="F9" s="13" t="s">
        <v>19</v>
      </c>
      <c r="G9" s="49">
        <f t="shared" si="0"/>
        <v>0</v>
      </c>
      <c r="I9" s="13" t="s">
        <v>19</v>
      </c>
      <c r="J9" s="52">
        <f t="shared" ca="1" si="1"/>
        <v>0</v>
      </c>
      <c r="L9" s="69">
        <f>COUNTIFS(Tabelle1!$C$2:$C$367,LEFT(Ferien!$I9,1),Tabelle1!$D$2:$D$367,"&gt;0")</f>
        <v>0</v>
      </c>
    </row>
    <row r="10" spans="1:12" x14ac:dyDescent="0.45">
      <c r="A10" s="64" t="s">
        <v>20</v>
      </c>
      <c r="B10" s="16">
        <v>45292</v>
      </c>
      <c r="C10" s="17">
        <v>45296</v>
      </c>
      <c r="D10" s="35"/>
      <c r="F10" s="64" t="s">
        <v>20</v>
      </c>
      <c r="G10" s="49">
        <f t="shared" si="0"/>
        <v>0</v>
      </c>
      <c r="I10" s="64" t="s">
        <v>20</v>
      </c>
      <c r="J10" s="52">
        <f t="shared" ca="1" si="1"/>
        <v>0</v>
      </c>
    </row>
    <row r="11" spans="1:12" x14ac:dyDescent="0.45">
      <c r="A11" s="64"/>
      <c r="B11" s="11"/>
      <c r="C11" s="12"/>
      <c r="F11" s="64"/>
      <c r="G11" s="49"/>
      <c r="I11" s="64"/>
    </row>
    <row r="12" spans="1:12" x14ac:dyDescent="0.45">
      <c r="A12" s="64"/>
      <c r="B12" s="18"/>
      <c r="C12" s="19"/>
      <c r="F12" s="64"/>
      <c r="G12" s="49"/>
      <c r="I12" s="64"/>
    </row>
    <row r="13" spans="1:12" x14ac:dyDescent="0.45">
      <c r="A13" s="64"/>
      <c r="B13" s="18"/>
      <c r="C13" s="19"/>
      <c r="F13" s="64"/>
      <c r="G13" s="49"/>
      <c r="I13" s="64"/>
    </row>
    <row r="14" spans="1:12" ht="19" thickBot="1" x14ac:dyDescent="0.5">
      <c r="A14" s="65"/>
      <c r="B14" s="20"/>
      <c r="C14" s="21"/>
      <c r="F14" s="65"/>
      <c r="G14" s="49"/>
      <c r="I14" s="65"/>
    </row>
    <row r="15" spans="1:12" ht="19" thickBot="1" x14ac:dyDescent="0.5">
      <c r="C15" s="56"/>
      <c r="D15" s="36">
        <f>SUM(D3:D14)</f>
        <v>-86</v>
      </c>
      <c r="E15" s="35"/>
      <c r="G15" s="51">
        <f>SUM(G3:G14)</f>
        <v>-9</v>
      </c>
      <c r="J15" s="51">
        <f ca="1">J16-J16-J16</f>
        <v>-11</v>
      </c>
    </row>
    <row r="16" spans="1:12" ht="19.5" thickTop="1" thickBot="1" x14ac:dyDescent="0.5">
      <c r="C16" s="56"/>
      <c r="D16" s="56"/>
      <c r="J16" s="53">
        <f ca="1">SUM(J3:J14)</f>
        <v>11</v>
      </c>
    </row>
    <row r="17" spans="1:16" ht="19" thickBot="1" x14ac:dyDescent="0.5">
      <c r="A17" s="57" t="s">
        <v>52</v>
      </c>
      <c r="B17" s="58"/>
      <c r="C17" s="59"/>
      <c r="F17" s="62" t="s">
        <v>50</v>
      </c>
      <c r="G17" s="63"/>
      <c r="I17" s="62" t="s">
        <v>51</v>
      </c>
      <c r="J17" s="63"/>
      <c r="M17" s="3"/>
      <c r="P17" s="3"/>
    </row>
    <row r="18" spans="1:16" x14ac:dyDescent="0.45">
      <c r="A18" s="7" t="s">
        <v>55</v>
      </c>
      <c r="B18" s="8">
        <v>45292</v>
      </c>
      <c r="C18" s="9">
        <v>45326</v>
      </c>
      <c r="D18" s="35">
        <f>_xlfn.DAYS(C18,B18)-1</f>
        <v>33</v>
      </c>
      <c r="F18" s="50" t="s">
        <v>14</v>
      </c>
      <c r="G18" s="49">
        <f>INT(($C$18-MOD($C$18-1,7)-$B$18+7)/7)+1</f>
        <v>6</v>
      </c>
      <c r="I18" s="50" t="s">
        <v>14</v>
      </c>
      <c r="J18" s="49">
        <f>INT(($C$18-MOD($C$18-1,7)-$B$18+7)/7)</f>
        <v>5</v>
      </c>
      <c r="M18" s="3"/>
      <c r="P18" s="3"/>
    </row>
    <row r="19" spans="1:16" x14ac:dyDescent="0.45">
      <c r="A19" s="10" t="s">
        <v>15</v>
      </c>
      <c r="B19" s="11">
        <v>45390</v>
      </c>
      <c r="C19" s="12">
        <v>45490</v>
      </c>
      <c r="D19" s="35">
        <f t="shared" ref="D19:D22" si="3">_xlfn.DAYS(C19,B19)-1</f>
        <v>99</v>
      </c>
      <c r="F19" s="10" t="s">
        <v>15</v>
      </c>
      <c r="G19" s="49">
        <f>INT(($C$19-MOD($C$19-1,7)-$B$19+7)/7)+1</f>
        <v>15</v>
      </c>
      <c r="I19" s="10" t="s">
        <v>15</v>
      </c>
      <c r="J19" s="49">
        <f>INT(($C$19-MOD($C$19-1,7)-$B$19+7)/7)</f>
        <v>14</v>
      </c>
      <c r="M19" s="3"/>
      <c r="P19" s="3"/>
    </row>
    <row r="20" spans="1:16" x14ac:dyDescent="0.45">
      <c r="A20" s="10" t="s">
        <v>16</v>
      </c>
      <c r="B20" s="11">
        <v>45536</v>
      </c>
      <c r="C20" s="12">
        <v>45585</v>
      </c>
      <c r="D20" s="35">
        <f t="shared" si="3"/>
        <v>48</v>
      </c>
      <c r="F20" s="10" t="s">
        <v>16</v>
      </c>
      <c r="G20" s="49">
        <f t="shared" ref="G20:G24" si="4">INT((C20-MOD(C20-1,7)-B20+7)/7)</f>
        <v>8</v>
      </c>
      <c r="I20" s="10" t="s">
        <v>16</v>
      </c>
      <c r="J20" s="49">
        <f>INT(($C$20-MOD($C$20-1,7)-$B$20+7)/7)</f>
        <v>8</v>
      </c>
      <c r="M20" s="3"/>
      <c r="P20" s="3"/>
    </row>
    <row r="21" spans="1:16" x14ac:dyDescent="0.45">
      <c r="A21" s="10" t="s">
        <v>17</v>
      </c>
      <c r="B21" s="11">
        <v>45598</v>
      </c>
      <c r="C21" s="12">
        <v>45648</v>
      </c>
      <c r="D21" s="35">
        <f t="shared" si="3"/>
        <v>49</v>
      </c>
      <c r="F21" s="10" t="s">
        <v>17</v>
      </c>
      <c r="G21" s="49">
        <f t="shared" si="4"/>
        <v>8</v>
      </c>
      <c r="I21" s="10" t="s">
        <v>17</v>
      </c>
      <c r="J21" s="49">
        <f>INT(($C$21-MOD($C$21-1,7)-$B$21+7)/7)</f>
        <v>8</v>
      </c>
      <c r="M21" s="3"/>
      <c r="P21" s="3"/>
    </row>
    <row r="22" spans="1:16" x14ac:dyDescent="0.45">
      <c r="A22" s="10" t="s">
        <v>18</v>
      </c>
      <c r="B22" s="11">
        <v>45292</v>
      </c>
      <c r="C22" s="12">
        <v>45326</v>
      </c>
      <c r="D22" s="35">
        <f t="shared" si="3"/>
        <v>33</v>
      </c>
      <c r="F22" s="10" t="s">
        <v>18</v>
      </c>
      <c r="G22" s="49">
        <f t="shared" si="4"/>
        <v>5</v>
      </c>
      <c r="I22" s="10" t="s">
        <v>18</v>
      </c>
      <c r="M22" s="3"/>
      <c r="P22" s="3"/>
    </row>
    <row r="23" spans="1:16" x14ac:dyDescent="0.45">
      <c r="A23" s="10" t="s">
        <v>19</v>
      </c>
      <c r="B23" s="11"/>
      <c r="C23" s="12"/>
      <c r="D23" s="35"/>
      <c r="F23" s="10" t="s">
        <v>19</v>
      </c>
      <c r="G23" s="49">
        <f t="shared" si="4"/>
        <v>0</v>
      </c>
      <c r="I23" s="10" t="s">
        <v>19</v>
      </c>
      <c r="M23" s="3"/>
      <c r="P23" s="3"/>
    </row>
    <row r="24" spans="1:16" ht="19" thickBot="1" x14ac:dyDescent="0.5">
      <c r="A24" s="13" t="s">
        <v>19</v>
      </c>
      <c r="B24" s="14"/>
      <c r="C24" s="15"/>
      <c r="D24" s="35"/>
      <c r="F24" s="13" t="s">
        <v>19</v>
      </c>
      <c r="G24" s="49">
        <f t="shared" si="4"/>
        <v>0</v>
      </c>
      <c r="I24" s="13" t="s">
        <v>19</v>
      </c>
      <c r="M24" s="3"/>
      <c r="P24" s="3"/>
    </row>
    <row r="25" spans="1:16" ht="19" thickBot="1" x14ac:dyDescent="0.5">
      <c r="D25" s="35">
        <f>SUM(D18:D24)</f>
        <v>262</v>
      </c>
      <c r="G25" s="51">
        <f>G26-G26-G26</f>
        <v>-36</v>
      </c>
      <c r="J25" s="51">
        <f>J26-J26-J26</f>
        <v>-30</v>
      </c>
      <c r="M25" s="3"/>
      <c r="P25" s="3"/>
    </row>
    <row r="26" spans="1:16" ht="19" thickTop="1" x14ac:dyDescent="0.45">
      <c r="G26" s="53">
        <f>SUM(G19:G24)</f>
        <v>36</v>
      </c>
      <c r="J26" s="54">
        <f>SUM(J19:J24)</f>
        <v>30</v>
      </c>
      <c r="M26" s="3"/>
      <c r="P26" s="3"/>
    </row>
    <row r="27" spans="1:16" x14ac:dyDescent="0.45">
      <c r="J27" s="3"/>
      <c r="M27" s="3"/>
      <c r="P27" s="3"/>
    </row>
    <row r="28" spans="1:16" x14ac:dyDescent="0.45">
      <c r="J28" s="3"/>
      <c r="M28" s="3"/>
      <c r="P28" s="3"/>
    </row>
    <row r="29" spans="1:16" x14ac:dyDescent="0.45">
      <c r="J29" s="3"/>
      <c r="M29" s="3"/>
      <c r="P29" s="3"/>
    </row>
    <row r="30" spans="1:16" x14ac:dyDescent="0.45">
      <c r="J30" s="3"/>
      <c r="M30" s="3"/>
      <c r="P30" s="3"/>
    </row>
    <row r="31" spans="1:16" x14ac:dyDescent="0.45">
      <c r="J31" s="3"/>
      <c r="M31" s="3"/>
      <c r="P31" s="3"/>
    </row>
    <row r="32" spans="1:16" x14ac:dyDescent="0.45">
      <c r="J32" s="3"/>
      <c r="M32" s="3"/>
      <c r="P32" s="3"/>
    </row>
    <row r="33" spans="12:12" s="3" customFormat="1" x14ac:dyDescent="0.45">
      <c r="L33" s="2"/>
    </row>
    <row r="34" spans="12:12" s="3" customFormat="1" x14ac:dyDescent="0.45">
      <c r="L34" s="2"/>
    </row>
    <row r="35" spans="12:12" s="3" customFormat="1" x14ac:dyDescent="0.45">
      <c r="L35" s="2"/>
    </row>
    <row r="36" spans="12:12" s="3" customFormat="1" x14ac:dyDescent="0.45">
      <c r="L36" s="2"/>
    </row>
    <row r="37" spans="12:12" s="3" customFormat="1" x14ac:dyDescent="0.45">
      <c r="L37" s="2"/>
    </row>
    <row r="38" spans="12:12" s="3" customFormat="1" x14ac:dyDescent="0.45">
      <c r="L38" s="2"/>
    </row>
    <row r="39" spans="12:12" s="3" customFormat="1" x14ac:dyDescent="0.45">
      <c r="L39" s="2"/>
    </row>
  </sheetData>
  <mergeCells count="9">
    <mergeCell ref="A17:C17"/>
    <mergeCell ref="F2:G2"/>
    <mergeCell ref="I2:J2"/>
    <mergeCell ref="F17:G17"/>
    <mergeCell ref="I17:J17"/>
    <mergeCell ref="A2:C2"/>
    <mergeCell ref="A10:A14"/>
    <mergeCell ref="F10:F14"/>
    <mergeCell ref="I10:I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E49E-79D2-4184-B193-AE4158B0CD3C}">
  <sheetPr codeName="Tabelle3"/>
  <dimension ref="A1:AS13"/>
  <sheetViews>
    <sheetView workbookViewId="0">
      <selection activeCell="I8" sqref="I8"/>
    </sheetView>
  </sheetViews>
  <sheetFormatPr baseColWidth="10" defaultColWidth="11.453125" defaultRowHeight="18.5" x14ac:dyDescent="0.45"/>
  <cols>
    <col min="1" max="1" width="13.26953125" style="3" bestFit="1" customWidth="1"/>
    <col min="2" max="32" width="4.81640625" style="3" bestFit="1" customWidth="1"/>
    <col min="33" max="45" width="3.54296875" style="3" bestFit="1" customWidth="1"/>
    <col min="46" max="16384" width="11.453125" style="3"/>
  </cols>
  <sheetData>
    <row r="1" spans="1:45" x14ac:dyDescent="0.45">
      <c r="A1" s="2">
        <f>Berechnung!D1</f>
        <v>2024</v>
      </c>
    </row>
    <row r="2" spans="1:45" x14ac:dyDescent="0.45">
      <c r="A2" s="5" t="s">
        <v>1</v>
      </c>
      <c r="B2" s="6">
        <f>DATE(A1,1,1)</f>
        <v>45292</v>
      </c>
      <c r="C2" s="6">
        <f>B2+1</f>
        <v>45293</v>
      </c>
      <c r="D2" s="6">
        <f t="shared" ref="D2:AF2" si="0">C2+1</f>
        <v>45294</v>
      </c>
      <c r="E2" s="6">
        <f t="shared" si="0"/>
        <v>45295</v>
      </c>
      <c r="F2" s="6">
        <f t="shared" si="0"/>
        <v>45296</v>
      </c>
      <c r="G2" s="6">
        <f t="shared" si="0"/>
        <v>45297</v>
      </c>
      <c r="H2" s="6">
        <f t="shared" si="0"/>
        <v>45298</v>
      </c>
      <c r="I2" s="6">
        <f t="shared" si="0"/>
        <v>45299</v>
      </c>
      <c r="J2" s="6">
        <f t="shared" si="0"/>
        <v>45300</v>
      </c>
      <c r="K2" s="6">
        <f t="shared" si="0"/>
        <v>45301</v>
      </c>
      <c r="L2" s="6">
        <f t="shared" si="0"/>
        <v>45302</v>
      </c>
      <c r="M2" s="6">
        <f t="shared" si="0"/>
        <v>45303</v>
      </c>
      <c r="N2" s="6">
        <f t="shared" si="0"/>
        <v>45304</v>
      </c>
      <c r="O2" s="6">
        <f t="shared" si="0"/>
        <v>45305</v>
      </c>
      <c r="P2" s="6">
        <f t="shared" si="0"/>
        <v>45306</v>
      </c>
      <c r="Q2" s="6">
        <f t="shared" si="0"/>
        <v>45307</v>
      </c>
      <c r="R2" s="6">
        <f t="shared" si="0"/>
        <v>45308</v>
      </c>
      <c r="S2" s="6">
        <f t="shared" si="0"/>
        <v>45309</v>
      </c>
      <c r="T2" s="6">
        <f t="shared" si="0"/>
        <v>45310</v>
      </c>
      <c r="U2" s="6">
        <f t="shared" si="0"/>
        <v>45311</v>
      </c>
      <c r="V2" s="6">
        <f t="shared" si="0"/>
        <v>45312</v>
      </c>
      <c r="W2" s="6">
        <f t="shared" si="0"/>
        <v>45313</v>
      </c>
      <c r="X2" s="6">
        <f t="shared" si="0"/>
        <v>45314</v>
      </c>
      <c r="Y2" s="6">
        <f t="shared" si="0"/>
        <v>45315</v>
      </c>
      <c r="Z2" s="6">
        <f t="shared" si="0"/>
        <v>45316</v>
      </c>
      <c r="AA2" s="6">
        <f t="shared" si="0"/>
        <v>45317</v>
      </c>
      <c r="AB2" s="6">
        <f t="shared" si="0"/>
        <v>45318</v>
      </c>
      <c r="AC2" s="6">
        <f t="shared" si="0"/>
        <v>45319</v>
      </c>
      <c r="AD2" s="6">
        <f t="shared" si="0"/>
        <v>45320</v>
      </c>
      <c r="AE2" s="6">
        <f t="shared" si="0"/>
        <v>45321</v>
      </c>
      <c r="AF2" s="6">
        <f t="shared" si="0"/>
        <v>45322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45" x14ac:dyDescent="0.45">
      <c r="A3" s="5" t="s">
        <v>2</v>
      </c>
      <c r="B3" s="6">
        <f>DATE($A$1,2,1)</f>
        <v>45323</v>
      </c>
      <c r="C3" s="6">
        <f>B3+1</f>
        <v>45324</v>
      </c>
      <c r="D3" s="6">
        <f t="shared" ref="D3:AF12" si="1">C3+1</f>
        <v>45325</v>
      </c>
      <c r="E3" s="6">
        <f t="shared" si="1"/>
        <v>45326</v>
      </c>
      <c r="F3" s="6">
        <f t="shared" si="1"/>
        <v>45327</v>
      </c>
      <c r="G3" s="6">
        <f t="shared" si="1"/>
        <v>45328</v>
      </c>
      <c r="H3" s="6">
        <f t="shared" si="1"/>
        <v>45329</v>
      </c>
      <c r="I3" s="6">
        <f t="shared" si="1"/>
        <v>45330</v>
      </c>
      <c r="J3" s="6">
        <f t="shared" si="1"/>
        <v>45331</v>
      </c>
      <c r="K3" s="6">
        <f t="shared" si="1"/>
        <v>45332</v>
      </c>
      <c r="L3" s="6">
        <f t="shared" si="1"/>
        <v>45333</v>
      </c>
      <c r="M3" s="6">
        <f t="shared" si="1"/>
        <v>45334</v>
      </c>
      <c r="N3" s="6">
        <f t="shared" si="1"/>
        <v>45335</v>
      </c>
      <c r="O3" s="6">
        <f t="shared" si="1"/>
        <v>45336</v>
      </c>
      <c r="P3" s="6">
        <f t="shared" si="1"/>
        <v>45337</v>
      </c>
      <c r="Q3" s="6">
        <f t="shared" si="1"/>
        <v>45338</v>
      </c>
      <c r="R3" s="6">
        <f t="shared" si="1"/>
        <v>45339</v>
      </c>
      <c r="S3" s="6">
        <f t="shared" si="1"/>
        <v>45340</v>
      </c>
      <c r="T3" s="6">
        <f t="shared" si="1"/>
        <v>45341</v>
      </c>
      <c r="U3" s="6">
        <f t="shared" si="1"/>
        <v>45342</v>
      </c>
      <c r="V3" s="6">
        <f t="shared" si="1"/>
        <v>45343</v>
      </c>
      <c r="W3" s="6">
        <f t="shared" si="1"/>
        <v>45344</v>
      </c>
      <c r="X3" s="6">
        <f t="shared" si="1"/>
        <v>45345</v>
      </c>
      <c r="Y3" s="6">
        <f t="shared" si="1"/>
        <v>45346</v>
      </c>
      <c r="Z3" s="6">
        <f t="shared" si="1"/>
        <v>45347</v>
      </c>
      <c r="AA3" s="6">
        <f t="shared" si="1"/>
        <v>45348</v>
      </c>
      <c r="AB3" s="6">
        <f t="shared" si="1"/>
        <v>45349</v>
      </c>
      <c r="AC3" s="6">
        <f t="shared" si="1"/>
        <v>45350</v>
      </c>
      <c r="AD3" s="6"/>
      <c r="AE3" s="6"/>
      <c r="AF3" s="6"/>
    </row>
    <row r="4" spans="1:45" x14ac:dyDescent="0.45">
      <c r="A4" s="5" t="s">
        <v>3</v>
      </c>
      <c r="B4" s="6">
        <f>DATE($A$1,3,1)</f>
        <v>45352</v>
      </c>
      <c r="C4" s="6">
        <f t="shared" ref="C4:R13" si="2">B4+1</f>
        <v>45353</v>
      </c>
      <c r="D4" s="6">
        <f t="shared" si="2"/>
        <v>45354</v>
      </c>
      <c r="E4" s="6">
        <f t="shared" si="2"/>
        <v>45355</v>
      </c>
      <c r="F4" s="6">
        <f t="shared" si="2"/>
        <v>45356</v>
      </c>
      <c r="G4" s="6">
        <f t="shared" si="2"/>
        <v>45357</v>
      </c>
      <c r="H4" s="6">
        <f t="shared" si="2"/>
        <v>45358</v>
      </c>
      <c r="I4" s="6">
        <f t="shared" si="2"/>
        <v>45359</v>
      </c>
      <c r="J4" s="6">
        <f t="shared" si="2"/>
        <v>45360</v>
      </c>
      <c r="K4" s="6">
        <f t="shared" si="2"/>
        <v>45361</v>
      </c>
      <c r="L4" s="6">
        <f t="shared" si="2"/>
        <v>45362</v>
      </c>
      <c r="M4" s="6">
        <f t="shared" si="2"/>
        <v>45363</v>
      </c>
      <c r="N4" s="6">
        <f t="shared" si="2"/>
        <v>45364</v>
      </c>
      <c r="O4" s="6">
        <f t="shared" si="2"/>
        <v>45365</v>
      </c>
      <c r="P4" s="6">
        <f t="shared" si="2"/>
        <v>45366</v>
      </c>
      <c r="Q4" s="6">
        <f t="shared" si="2"/>
        <v>45367</v>
      </c>
      <c r="R4" s="6">
        <f t="shared" si="2"/>
        <v>45368</v>
      </c>
      <c r="S4" s="6">
        <f t="shared" si="1"/>
        <v>45369</v>
      </c>
      <c r="T4" s="6">
        <f t="shared" si="1"/>
        <v>45370</v>
      </c>
      <c r="U4" s="6">
        <f t="shared" si="1"/>
        <v>45371</v>
      </c>
      <c r="V4" s="6">
        <f t="shared" si="1"/>
        <v>45372</v>
      </c>
      <c r="W4" s="6">
        <f t="shared" si="1"/>
        <v>45373</v>
      </c>
      <c r="X4" s="6">
        <f t="shared" si="1"/>
        <v>45374</v>
      </c>
      <c r="Y4" s="6">
        <f t="shared" si="1"/>
        <v>45375</v>
      </c>
      <c r="Z4" s="6">
        <f t="shared" si="1"/>
        <v>45376</v>
      </c>
      <c r="AA4" s="6">
        <f t="shared" si="1"/>
        <v>45377</v>
      </c>
      <c r="AB4" s="6">
        <f t="shared" si="1"/>
        <v>45378</v>
      </c>
      <c r="AC4" s="6">
        <f t="shared" si="1"/>
        <v>45379</v>
      </c>
      <c r="AD4" s="6">
        <f t="shared" si="1"/>
        <v>45380</v>
      </c>
      <c r="AE4" s="6">
        <f t="shared" si="1"/>
        <v>45381</v>
      </c>
      <c r="AF4" s="6">
        <f t="shared" si="1"/>
        <v>45382</v>
      </c>
    </row>
    <row r="5" spans="1:45" x14ac:dyDescent="0.45">
      <c r="A5" s="5" t="s">
        <v>4</v>
      </c>
      <c r="B5" s="6">
        <f>DATE($A$1,4,1)</f>
        <v>45383</v>
      </c>
      <c r="C5" s="6">
        <f t="shared" si="2"/>
        <v>45384</v>
      </c>
      <c r="D5" s="6">
        <f t="shared" si="1"/>
        <v>45385</v>
      </c>
      <c r="E5" s="6">
        <f t="shared" si="1"/>
        <v>45386</v>
      </c>
      <c r="F5" s="6">
        <f t="shared" si="1"/>
        <v>45387</v>
      </c>
      <c r="G5" s="6">
        <f t="shared" si="1"/>
        <v>45388</v>
      </c>
      <c r="H5" s="6">
        <f t="shared" si="1"/>
        <v>45389</v>
      </c>
      <c r="I5" s="6">
        <f t="shared" si="1"/>
        <v>45390</v>
      </c>
      <c r="J5" s="6">
        <f t="shared" si="1"/>
        <v>45391</v>
      </c>
      <c r="K5" s="6">
        <f t="shared" si="1"/>
        <v>45392</v>
      </c>
      <c r="L5" s="6">
        <f t="shared" si="1"/>
        <v>45393</v>
      </c>
      <c r="M5" s="6">
        <f t="shared" si="1"/>
        <v>45394</v>
      </c>
      <c r="N5" s="6">
        <f t="shared" si="1"/>
        <v>45395</v>
      </c>
      <c r="O5" s="6">
        <f t="shared" si="1"/>
        <v>45396</v>
      </c>
      <c r="P5" s="6">
        <f t="shared" si="1"/>
        <v>45397</v>
      </c>
      <c r="Q5" s="6">
        <f t="shared" si="1"/>
        <v>45398</v>
      </c>
      <c r="R5" s="6">
        <f t="shared" si="1"/>
        <v>45399</v>
      </c>
      <c r="S5" s="6">
        <f t="shared" si="1"/>
        <v>45400</v>
      </c>
      <c r="T5" s="6">
        <f t="shared" si="1"/>
        <v>45401</v>
      </c>
      <c r="U5" s="6">
        <f t="shared" si="1"/>
        <v>45402</v>
      </c>
      <c r="V5" s="6">
        <f t="shared" si="1"/>
        <v>45403</v>
      </c>
      <c r="W5" s="6">
        <f t="shared" si="1"/>
        <v>45404</v>
      </c>
      <c r="X5" s="6">
        <f t="shared" si="1"/>
        <v>45405</v>
      </c>
      <c r="Y5" s="6">
        <f t="shared" si="1"/>
        <v>45406</v>
      </c>
      <c r="Z5" s="6">
        <f t="shared" si="1"/>
        <v>45407</v>
      </c>
      <c r="AA5" s="6">
        <f t="shared" si="1"/>
        <v>45408</v>
      </c>
      <c r="AB5" s="6">
        <f t="shared" si="1"/>
        <v>45409</v>
      </c>
      <c r="AC5" s="6">
        <f t="shared" si="1"/>
        <v>45410</v>
      </c>
      <c r="AD5" s="6">
        <f t="shared" si="1"/>
        <v>45411</v>
      </c>
      <c r="AE5" s="6">
        <f t="shared" si="1"/>
        <v>45412</v>
      </c>
      <c r="AF5" s="6"/>
    </row>
    <row r="6" spans="1:45" x14ac:dyDescent="0.45">
      <c r="A6" s="5" t="s">
        <v>5</v>
      </c>
      <c r="B6" s="6">
        <f>DATE($A$1,5,1)</f>
        <v>45413</v>
      </c>
      <c r="C6" s="6">
        <f t="shared" si="2"/>
        <v>45414</v>
      </c>
      <c r="D6" s="6">
        <f t="shared" si="1"/>
        <v>45415</v>
      </c>
      <c r="E6" s="6">
        <f t="shared" si="1"/>
        <v>45416</v>
      </c>
      <c r="F6" s="6">
        <f t="shared" si="1"/>
        <v>45417</v>
      </c>
      <c r="G6" s="6">
        <f t="shared" si="1"/>
        <v>45418</v>
      </c>
      <c r="H6" s="6">
        <f t="shared" si="1"/>
        <v>45419</v>
      </c>
      <c r="I6" s="6">
        <f t="shared" si="1"/>
        <v>45420</v>
      </c>
      <c r="J6" s="6">
        <f t="shared" si="1"/>
        <v>45421</v>
      </c>
      <c r="K6" s="6">
        <f t="shared" si="1"/>
        <v>45422</v>
      </c>
      <c r="L6" s="6">
        <f t="shared" si="1"/>
        <v>45423</v>
      </c>
      <c r="M6" s="6">
        <f t="shared" si="1"/>
        <v>45424</v>
      </c>
      <c r="N6" s="6">
        <f t="shared" si="1"/>
        <v>45425</v>
      </c>
      <c r="O6" s="6">
        <f t="shared" si="1"/>
        <v>45426</v>
      </c>
      <c r="P6" s="6">
        <f t="shared" si="1"/>
        <v>45427</v>
      </c>
      <c r="Q6" s="6">
        <f t="shared" si="1"/>
        <v>45428</v>
      </c>
      <c r="R6" s="6">
        <f t="shared" si="1"/>
        <v>45429</v>
      </c>
      <c r="S6" s="6">
        <f t="shared" si="1"/>
        <v>45430</v>
      </c>
      <c r="T6" s="6">
        <f t="shared" si="1"/>
        <v>45431</v>
      </c>
      <c r="U6" s="6">
        <f t="shared" si="1"/>
        <v>45432</v>
      </c>
      <c r="V6" s="6">
        <f t="shared" si="1"/>
        <v>45433</v>
      </c>
      <c r="W6" s="6">
        <f t="shared" si="1"/>
        <v>45434</v>
      </c>
      <c r="X6" s="6">
        <f t="shared" si="1"/>
        <v>45435</v>
      </c>
      <c r="Y6" s="6">
        <f t="shared" si="1"/>
        <v>45436</v>
      </c>
      <c r="Z6" s="6">
        <f t="shared" si="1"/>
        <v>45437</v>
      </c>
      <c r="AA6" s="6">
        <f t="shared" si="1"/>
        <v>45438</v>
      </c>
      <c r="AB6" s="6">
        <f t="shared" si="1"/>
        <v>45439</v>
      </c>
      <c r="AC6" s="6">
        <f t="shared" si="1"/>
        <v>45440</v>
      </c>
      <c r="AD6" s="6">
        <f t="shared" si="1"/>
        <v>45441</v>
      </c>
      <c r="AE6" s="6">
        <f t="shared" si="1"/>
        <v>45442</v>
      </c>
      <c r="AF6" s="6">
        <f t="shared" si="1"/>
        <v>45443</v>
      </c>
    </row>
    <row r="7" spans="1:45" x14ac:dyDescent="0.45">
      <c r="A7" s="5" t="s">
        <v>6</v>
      </c>
      <c r="B7" s="6">
        <f>DATE($A$1,6,1)</f>
        <v>45444</v>
      </c>
      <c r="C7" s="6">
        <f t="shared" si="2"/>
        <v>45445</v>
      </c>
      <c r="D7" s="6">
        <f t="shared" si="1"/>
        <v>45446</v>
      </c>
      <c r="E7" s="6">
        <f t="shared" si="1"/>
        <v>45447</v>
      </c>
      <c r="F7" s="6">
        <f t="shared" si="1"/>
        <v>45448</v>
      </c>
      <c r="G7" s="6">
        <f t="shared" si="1"/>
        <v>45449</v>
      </c>
      <c r="H7" s="6">
        <f t="shared" si="1"/>
        <v>45450</v>
      </c>
      <c r="I7" s="6">
        <f t="shared" si="1"/>
        <v>45451</v>
      </c>
      <c r="J7" s="6">
        <f t="shared" si="1"/>
        <v>45452</v>
      </c>
      <c r="K7" s="6">
        <f t="shared" si="1"/>
        <v>45453</v>
      </c>
      <c r="L7" s="6">
        <f t="shared" si="1"/>
        <v>45454</v>
      </c>
      <c r="M7" s="6">
        <f t="shared" si="1"/>
        <v>45455</v>
      </c>
      <c r="N7" s="6">
        <f t="shared" si="1"/>
        <v>45456</v>
      </c>
      <c r="O7" s="6">
        <f t="shared" si="1"/>
        <v>45457</v>
      </c>
      <c r="P7" s="6">
        <f t="shared" si="1"/>
        <v>45458</v>
      </c>
      <c r="Q7" s="6">
        <f t="shared" si="1"/>
        <v>45459</v>
      </c>
      <c r="R7" s="6">
        <f t="shared" si="1"/>
        <v>45460</v>
      </c>
      <c r="S7" s="6">
        <f t="shared" si="1"/>
        <v>45461</v>
      </c>
      <c r="T7" s="6">
        <f t="shared" si="1"/>
        <v>45462</v>
      </c>
      <c r="U7" s="6">
        <f t="shared" si="1"/>
        <v>45463</v>
      </c>
      <c r="V7" s="6">
        <f t="shared" si="1"/>
        <v>45464</v>
      </c>
      <c r="W7" s="6">
        <f t="shared" si="1"/>
        <v>45465</v>
      </c>
      <c r="X7" s="6">
        <f t="shared" si="1"/>
        <v>45466</v>
      </c>
      <c r="Y7" s="6">
        <f t="shared" si="1"/>
        <v>45467</v>
      </c>
      <c r="Z7" s="6">
        <f t="shared" si="1"/>
        <v>45468</v>
      </c>
      <c r="AA7" s="6">
        <f t="shared" si="1"/>
        <v>45469</v>
      </c>
      <c r="AB7" s="6">
        <f t="shared" si="1"/>
        <v>45470</v>
      </c>
      <c r="AC7" s="6">
        <f t="shared" si="1"/>
        <v>45471</v>
      </c>
      <c r="AD7" s="6">
        <f t="shared" si="1"/>
        <v>45472</v>
      </c>
      <c r="AE7" s="6">
        <f t="shared" si="1"/>
        <v>45473</v>
      </c>
      <c r="AF7" s="6"/>
    </row>
    <row r="8" spans="1:45" x14ac:dyDescent="0.45">
      <c r="A8" s="5" t="s">
        <v>7</v>
      </c>
      <c r="B8" s="6">
        <f>DATE($A$1,7,1)</f>
        <v>45474</v>
      </c>
      <c r="C8" s="6">
        <f t="shared" si="2"/>
        <v>45475</v>
      </c>
      <c r="D8" s="6">
        <f t="shared" si="1"/>
        <v>45476</v>
      </c>
      <c r="E8" s="6">
        <f t="shared" si="1"/>
        <v>45477</v>
      </c>
      <c r="F8" s="6">
        <f t="shared" si="1"/>
        <v>45478</v>
      </c>
      <c r="G8" s="6">
        <f t="shared" si="1"/>
        <v>45479</v>
      </c>
      <c r="H8" s="6">
        <f t="shared" si="1"/>
        <v>45480</v>
      </c>
      <c r="I8" s="6">
        <f t="shared" si="1"/>
        <v>45481</v>
      </c>
      <c r="J8" s="6">
        <f t="shared" si="1"/>
        <v>45482</v>
      </c>
      <c r="K8" s="6">
        <f t="shared" si="1"/>
        <v>45483</v>
      </c>
      <c r="L8" s="6">
        <f t="shared" si="1"/>
        <v>45484</v>
      </c>
      <c r="M8" s="6">
        <f t="shared" si="1"/>
        <v>45485</v>
      </c>
      <c r="N8" s="6">
        <f t="shared" si="1"/>
        <v>45486</v>
      </c>
      <c r="O8" s="6">
        <f t="shared" si="1"/>
        <v>45487</v>
      </c>
      <c r="P8" s="6">
        <f t="shared" si="1"/>
        <v>45488</v>
      </c>
      <c r="Q8" s="6">
        <f t="shared" si="1"/>
        <v>45489</v>
      </c>
      <c r="R8" s="6">
        <f t="shared" si="1"/>
        <v>45490</v>
      </c>
      <c r="S8" s="6">
        <f t="shared" si="1"/>
        <v>45491</v>
      </c>
      <c r="T8" s="6">
        <f t="shared" si="1"/>
        <v>45492</v>
      </c>
      <c r="U8" s="6">
        <f t="shared" si="1"/>
        <v>45493</v>
      </c>
      <c r="V8" s="6">
        <f t="shared" si="1"/>
        <v>45494</v>
      </c>
      <c r="W8" s="6">
        <f t="shared" si="1"/>
        <v>45495</v>
      </c>
      <c r="X8" s="6">
        <f t="shared" si="1"/>
        <v>45496</v>
      </c>
      <c r="Y8" s="6">
        <f t="shared" si="1"/>
        <v>45497</v>
      </c>
      <c r="Z8" s="6">
        <f t="shared" si="1"/>
        <v>45498</v>
      </c>
      <c r="AA8" s="6">
        <f t="shared" si="1"/>
        <v>45499</v>
      </c>
      <c r="AB8" s="6">
        <f t="shared" si="1"/>
        <v>45500</v>
      </c>
      <c r="AC8" s="6">
        <f t="shared" si="1"/>
        <v>45501</v>
      </c>
      <c r="AD8" s="6">
        <f t="shared" si="1"/>
        <v>45502</v>
      </c>
      <c r="AE8" s="6">
        <f t="shared" si="1"/>
        <v>45503</v>
      </c>
      <c r="AF8" s="6">
        <f t="shared" si="1"/>
        <v>45504</v>
      </c>
    </row>
    <row r="9" spans="1:45" x14ac:dyDescent="0.45">
      <c r="A9" s="5" t="s">
        <v>8</v>
      </c>
      <c r="B9" s="6">
        <f>DATE($A$1,8,1)</f>
        <v>45505</v>
      </c>
      <c r="C9" s="6">
        <f t="shared" si="2"/>
        <v>45506</v>
      </c>
      <c r="D9" s="6">
        <f t="shared" si="1"/>
        <v>45507</v>
      </c>
      <c r="E9" s="6">
        <f t="shared" si="1"/>
        <v>45508</v>
      </c>
      <c r="F9" s="6">
        <f t="shared" si="1"/>
        <v>45509</v>
      </c>
      <c r="G9" s="6">
        <f t="shared" si="1"/>
        <v>45510</v>
      </c>
      <c r="H9" s="6">
        <f t="shared" si="1"/>
        <v>45511</v>
      </c>
      <c r="I9" s="6">
        <f t="shared" si="1"/>
        <v>45512</v>
      </c>
      <c r="J9" s="6">
        <f t="shared" si="1"/>
        <v>45513</v>
      </c>
      <c r="K9" s="6">
        <f t="shared" si="1"/>
        <v>45514</v>
      </c>
      <c r="L9" s="6">
        <f t="shared" si="1"/>
        <v>45515</v>
      </c>
      <c r="M9" s="6">
        <f t="shared" si="1"/>
        <v>45516</v>
      </c>
      <c r="N9" s="6">
        <f t="shared" si="1"/>
        <v>45517</v>
      </c>
      <c r="O9" s="6">
        <f t="shared" si="1"/>
        <v>45518</v>
      </c>
      <c r="P9" s="6">
        <f t="shared" si="1"/>
        <v>45519</v>
      </c>
      <c r="Q9" s="6">
        <f t="shared" si="1"/>
        <v>45520</v>
      </c>
      <c r="R9" s="6">
        <f t="shared" si="1"/>
        <v>45521</v>
      </c>
      <c r="S9" s="6">
        <f t="shared" si="1"/>
        <v>45522</v>
      </c>
      <c r="T9" s="6">
        <f t="shared" si="1"/>
        <v>45523</v>
      </c>
      <c r="U9" s="6">
        <f t="shared" si="1"/>
        <v>45524</v>
      </c>
      <c r="V9" s="6">
        <f t="shared" si="1"/>
        <v>45525</v>
      </c>
      <c r="W9" s="6">
        <f t="shared" si="1"/>
        <v>45526</v>
      </c>
      <c r="X9" s="6">
        <f t="shared" si="1"/>
        <v>45527</v>
      </c>
      <c r="Y9" s="6">
        <f t="shared" si="1"/>
        <v>45528</v>
      </c>
      <c r="Z9" s="6">
        <f t="shared" si="1"/>
        <v>45529</v>
      </c>
      <c r="AA9" s="6">
        <f t="shared" si="1"/>
        <v>45530</v>
      </c>
      <c r="AB9" s="6">
        <f t="shared" si="1"/>
        <v>45531</v>
      </c>
      <c r="AC9" s="6">
        <f t="shared" si="1"/>
        <v>45532</v>
      </c>
      <c r="AD9" s="6">
        <f t="shared" si="1"/>
        <v>45533</v>
      </c>
      <c r="AE9" s="6">
        <f t="shared" si="1"/>
        <v>45534</v>
      </c>
      <c r="AF9" s="6">
        <f t="shared" si="1"/>
        <v>45535</v>
      </c>
    </row>
    <row r="10" spans="1:45" x14ac:dyDescent="0.45">
      <c r="A10" s="5" t="s">
        <v>9</v>
      </c>
      <c r="B10" s="6">
        <f>DATE($A$1,9,1)</f>
        <v>45536</v>
      </c>
      <c r="C10" s="6">
        <f t="shared" si="2"/>
        <v>45537</v>
      </c>
      <c r="D10" s="6">
        <f t="shared" si="1"/>
        <v>45538</v>
      </c>
      <c r="E10" s="6">
        <f t="shared" si="1"/>
        <v>45539</v>
      </c>
      <c r="F10" s="6">
        <f t="shared" si="1"/>
        <v>45540</v>
      </c>
      <c r="G10" s="6">
        <f t="shared" si="1"/>
        <v>45541</v>
      </c>
      <c r="H10" s="6">
        <f t="shared" si="1"/>
        <v>45542</v>
      </c>
      <c r="I10" s="6">
        <f t="shared" si="1"/>
        <v>45543</v>
      </c>
      <c r="J10" s="6">
        <f t="shared" si="1"/>
        <v>45544</v>
      </c>
      <c r="K10" s="6">
        <f t="shared" si="1"/>
        <v>45545</v>
      </c>
      <c r="L10" s="6">
        <f t="shared" si="1"/>
        <v>45546</v>
      </c>
      <c r="M10" s="6">
        <f t="shared" si="1"/>
        <v>45547</v>
      </c>
      <c r="N10" s="6">
        <f t="shared" si="1"/>
        <v>45548</v>
      </c>
      <c r="O10" s="6">
        <f t="shared" si="1"/>
        <v>45549</v>
      </c>
      <c r="P10" s="6">
        <f t="shared" si="1"/>
        <v>45550</v>
      </c>
      <c r="Q10" s="6">
        <f t="shared" si="1"/>
        <v>45551</v>
      </c>
      <c r="R10" s="6">
        <f t="shared" si="1"/>
        <v>45552</v>
      </c>
      <c r="S10" s="6">
        <f t="shared" si="1"/>
        <v>45553</v>
      </c>
      <c r="T10" s="6">
        <f t="shared" si="1"/>
        <v>45554</v>
      </c>
      <c r="U10" s="6">
        <f t="shared" si="1"/>
        <v>45555</v>
      </c>
      <c r="V10" s="6">
        <f t="shared" si="1"/>
        <v>45556</v>
      </c>
      <c r="W10" s="6">
        <f t="shared" si="1"/>
        <v>45557</v>
      </c>
      <c r="X10" s="6">
        <f t="shared" si="1"/>
        <v>45558</v>
      </c>
      <c r="Y10" s="6">
        <f t="shared" si="1"/>
        <v>45559</v>
      </c>
      <c r="Z10" s="6">
        <f t="shared" si="1"/>
        <v>45560</v>
      </c>
      <c r="AA10" s="6">
        <f t="shared" si="1"/>
        <v>45561</v>
      </c>
      <c r="AB10" s="6">
        <f t="shared" si="1"/>
        <v>45562</v>
      </c>
      <c r="AC10" s="6">
        <f t="shared" si="1"/>
        <v>45563</v>
      </c>
      <c r="AD10" s="6">
        <f t="shared" si="1"/>
        <v>45564</v>
      </c>
      <c r="AE10" s="6">
        <f t="shared" si="1"/>
        <v>45565</v>
      </c>
      <c r="AF10" s="6"/>
    </row>
    <row r="11" spans="1:45" x14ac:dyDescent="0.45">
      <c r="A11" s="5" t="s">
        <v>10</v>
      </c>
      <c r="B11" s="6">
        <f>DATE($A$1,10,1)</f>
        <v>45566</v>
      </c>
      <c r="C11" s="6">
        <f t="shared" si="2"/>
        <v>45567</v>
      </c>
      <c r="D11" s="6">
        <f t="shared" si="1"/>
        <v>45568</v>
      </c>
      <c r="E11" s="6">
        <f t="shared" si="1"/>
        <v>45569</v>
      </c>
      <c r="F11" s="6">
        <f t="shared" si="1"/>
        <v>45570</v>
      </c>
      <c r="G11" s="6">
        <f t="shared" si="1"/>
        <v>45571</v>
      </c>
      <c r="H11" s="6">
        <f t="shared" si="1"/>
        <v>45572</v>
      </c>
      <c r="I11" s="6">
        <f t="shared" si="1"/>
        <v>45573</v>
      </c>
      <c r="J11" s="6">
        <f t="shared" si="1"/>
        <v>45574</v>
      </c>
      <c r="K11" s="6">
        <f t="shared" si="1"/>
        <v>45575</v>
      </c>
      <c r="L11" s="6">
        <f t="shared" si="1"/>
        <v>45576</v>
      </c>
      <c r="M11" s="6">
        <f t="shared" si="1"/>
        <v>45577</v>
      </c>
      <c r="N11" s="6">
        <f t="shared" si="1"/>
        <v>45578</v>
      </c>
      <c r="O11" s="6">
        <f t="shared" si="1"/>
        <v>45579</v>
      </c>
      <c r="P11" s="6">
        <f t="shared" si="1"/>
        <v>45580</v>
      </c>
      <c r="Q11" s="6">
        <f t="shared" si="1"/>
        <v>45581</v>
      </c>
      <c r="R11" s="6">
        <f t="shared" si="1"/>
        <v>45582</v>
      </c>
      <c r="S11" s="6">
        <f t="shared" si="1"/>
        <v>45583</v>
      </c>
      <c r="T11" s="6">
        <f t="shared" si="1"/>
        <v>45584</v>
      </c>
      <c r="U11" s="6">
        <f t="shared" si="1"/>
        <v>45585</v>
      </c>
      <c r="V11" s="6">
        <f t="shared" si="1"/>
        <v>45586</v>
      </c>
      <c r="W11" s="6">
        <f t="shared" si="1"/>
        <v>45587</v>
      </c>
      <c r="X11" s="6">
        <f t="shared" si="1"/>
        <v>45588</v>
      </c>
      <c r="Y11" s="6">
        <f t="shared" si="1"/>
        <v>45589</v>
      </c>
      <c r="Z11" s="6">
        <f t="shared" si="1"/>
        <v>45590</v>
      </c>
      <c r="AA11" s="6">
        <f t="shared" si="1"/>
        <v>45591</v>
      </c>
      <c r="AB11" s="6">
        <f t="shared" si="1"/>
        <v>45592</v>
      </c>
      <c r="AC11" s="6">
        <f t="shared" si="1"/>
        <v>45593</v>
      </c>
      <c r="AD11" s="6">
        <f t="shared" si="1"/>
        <v>45594</v>
      </c>
      <c r="AE11" s="6">
        <f t="shared" si="1"/>
        <v>45595</v>
      </c>
      <c r="AF11" s="6">
        <f t="shared" si="1"/>
        <v>45596</v>
      </c>
    </row>
    <row r="12" spans="1:45" x14ac:dyDescent="0.45">
      <c r="A12" s="5" t="s">
        <v>11</v>
      </c>
      <c r="B12" s="6">
        <f>DATE($A$1,11,1)</f>
        <v>45597</v>
      </c>
      <c r="C12" s="6">
        <f t="shared" si="2"/>
        <v>45598</v>
      </c>
      <c r="D12" s="6">
        <f t="shared" si="1"/>
        <v>45599</v>
      </c>
      <c r="E12" s="6">
        <f t="shared" si="1"/>
        <v>45600</v>
      </c>
      <c r="F12" s="6">
        <f t="shared" si="1"/>
        <v>45601</v>
      </c>
      <c r="G12" s="6">
        <f t="shared" si="1"/>
        <v>45602</v>
      </c>
      <c r="H12" s="6">
        <f t="shared" si="1"/>
        <v>45603</v>
      </c>
      <c r="I12" s="6">
        <f t="shared" si="1"/>
        <v>45604</v>
      </c>
      <c r="J12" s="6">
        <f t="shared" si="1"/>
        <v>45605</v>
      </c>
      <c r="K12" s="6">
        <f t="shared" si="1"/>
        <v>45606</v>
      </c>
      <c r="L12" s="6">
        <f t="shared" si="1"/>
        <v>45607</v>
      </c>
      <c r="M12" s="6">
        <f t="shared" ref="D12:AF13" si="3">L12+1</f>
        <v>45608</v>
      </c>
      <c r="N12" s="6">
        <f t="shared" si="3"/>
        <v>45609</v>
      </c>
      <c r="O12" s="6">
        <f t="shared" si="3"/>
        <v>45610</v>
      </c>
      <c r="P12" s="6">
        <f t="shared" si="3"/>
        <v>45611</v>
      </c>
      <c r="Q12" s="6">
        <f t="shared" si="3"/>
        <v>45612</v>
      </c>
      <c r="R12" s="6">
        <f t="shared" si="3"/>
        <v>45613</v>
      </c>
      <c r="S12" s="6">
        <f t="shared" si="3"/>
        <v>45614</v>
      </c>
      <c r="T12" s="6">
        <f t="shared" si="3"/>
        <v>45615</v>
      </c>
      <c r="U12" s="6">
        <f t="shared" si="3"/>
        <v>45616</v>
      </c>
      <c r="V12" s="6">
        <f t="shared" si="3"/>
        <v>45617</v>
      </c>
      <c r="W12" s="6">
        <f t="shared" si="3"/>
        <v>45618</v>
      </c>
      <c r="X12" s="6">
        <f t="shared" si="3"/>
        <v>45619</v>
      </c>
      <c r="Y12" s="6">
        <f t="shared" si="3"/>
        <v>45620</v>
      </c>
      <c r="Z12" s="6">
        <f t="shared" si="3"/>
        <v>45621</v>
      </c>
      <c r="AA12" s="6">
        <f t="shared" si="3"/>
        <v>45622</v>
      </c>
      <c r="AB12" s="6">
        <f t="shared" si="3"/>
        <v>45623</v>
      </c>
      <c r="AC12" s="6">
        <f t="shared" si="3"/>
        <v>45624</v>
      </c>
      <c r="AD12" s="6">
        <f t="shared" si="3"/>
        <v>45625</v>
      </c>
      <c r="AE12" s="6">
        <f t="shared" si="3"/>
        <v>45626</v>
      </c>
      <c r="AF12" s="6"/>
    </row>
    <row r="13" spans="1:45" x14ac:dyDescent="0.45">
      <c r="A13" s="5" t="s">
        <v>12</v>
      </c>
      <c r="B13" s="6">
        <f>DATE($A$1,12,1)</f>
        <v>45627</v>
      </c>
      <c r="C13" s="6">
        <f t="shared" si="2"/>
        <v>45628</v>
      </c>
      <c r="D13" s="6">
        <f t="shared" si="3"/>
        <v>45629</v>
      </c>
      <c r="E13" s="6">
        <f t="shared" si="3"/>
        <v>45630</v>
      </c>
      <c r="F13" s="6">
        <f t="shared" si="3"/>
        <v>45631</v>
      </c>
      <c r="G13" s="6">
        <f t="shared" si="3"/>
        <v>45632</v>
      </c>
      <c r="H13" s="6">
        <f t="shared" si="3"/>
        <v>45633</v>
      </c>
      <c r="I13" s="6">
        <f t="shared" si="3"/>
        <v>45634</v>
      </c>
      <c r="J13" s="6">
        <f t="shared" si="3"/>
        <v>45635</v>
      </c>
      <c r="K13" s="6">
        <f t="shared" si="3"/>
        <v>45636</v>
      </c>
      <c r="L13" s="6">
        <f t="shared" si="3"/>
        <v>45637</v>
      </c>
      <c r="M13" s="6">
        <f t="shared" si="3"/>
        <v>45638</v>
      </c>
      <c r="N13" s="6">
        <f t="shared" si="3"/>
        <v>45639</v>
      </c>
      <c r="O13" s="6">
        <f t="shared" si="3"/>
        <v>45640</v>
      </c>
      <c r="P13" s="6">
        <f t="shared" si="3"/>
        <v>45641</v>
      </c>
      <c r="Q13" s="6">
        <f t="shared" si="3"/>
        <v>45642</v>
      </c>
      <c r="R13" s="6">
        <f t="shared" si="3"/>
        <v>45643</v>
      </c>
      <c r="S13" s="6">
        <f t="shared" si="3"/>
        <v>45644</v>
      </c>
      <c r="T13" s="6">
        <f t="shared" si="3"/>
        <v>45645</v>
      </c>
      <c r="U13" s="6">
        <f t="shared" si="3"/>
        <v>45646</v>
      </c>
      <c r="V13" s="6">
        <f t="shared" si="3"/>
        <v>45647</v>
      </c>
      <c r="W13" s="6">
        <f t="shared" si="3"/>
        <v>45648</v>
      </c>
      <c r="X13" s="6">
        <f t="shared" si="3"/>
        <v>45649</v>
      </c>
      <c r="Y13" s="6">
        <f t="shared" si="3"/>
        <v>45650</v>
      </c>
      <c r="Z13" s="6">
        <f t="shared" si="3"/>
        <v>45651</v>
      </c>
      <c r="AA13" s="6">
        <f t="shared" si="3"/>
        <v>45652</v>
      </c>
      <c r="AB13" s="6">
        <f t="shared" si="3"/>
        <v>45653</v>
      </c>
      <c r="AC13" s="6">
        <f t="shared" si="3"/>
        <v>45654</v>
      </c>
      <c r="AD13" s="6">
        <f t="shared" si="3"/>
        <v>45655</v>
      </c>
      <c r="AE13" s="6">
        <f t="shared" si="3"/>
        <v>45656</v>
      </c>
      <c r="AF13" s="6">
        <f t="shared" si="3"/>
        <v>45657</v>
      </c>
    </row>
  </sheetData>
  <conditionalFormatting sqref="B3:AC3 B4:AF4 B5:AE5 B6:AF6 B7:AE7 B8:AF9 B10:AE10 B11:AF11 B12:AE12 B13:AF13">
    <cfRule type="expression" dxfId="1" priority="1">
      <formula>WEEKDAY(B3,2)&gt;=6</formula>
    </cfRule>
  </conditionalFormatting>
  <conditionalFormatting sqref="B2:AF2">
    <cfRule type="expression" dxfId="0" priority="2">
      <formula>WEEKDAY(B2,2)&gt;=6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FEA1-0845-437A-AE80-328DBD4EB02A}">
  <sheetPr codeName="Tabelle4"/>
  <dimension ref="A1:E15"/>
  <sheetViews>
    <sheetView workbookViewId="0">
      <selection activeCell="D1" sqref="D1"/>
    </sheetView>
  </sheetViews>
  <sheetFormatPr baseColWidth="10" defaultRowHeight="14.5" x14ac:dyDescent="0.35"/>
  <cols>
    <col min="1" max="1" width="5.26953125" style="37" customWidth="1"/>
    <col min="2" max="2" width="56.26953125" customWidth="1"/>
  </cols>
  <sheetData>
    <row r="1" spans="1:5" x14ac:dyDescent="0.35">
      <c r="B1" t="s">
        <v>36</v>
      </c>
      <c r="D1">
        <v>2024</v>
      </c>
    </row>
    <row r="2" spans="1:5" x14ac:dyDescent="0.35">
      <c r="B2" t="s">
        <v>35</v>
      </c>
      <c r="D2" s="1">
        <v>45383</v>
      </c>
      <c r="E2" s="1">
        <f>DATE($D$1,12,31)</f>
        <v>45657</v>
      </c>
    </row>
    <row r="3" spans="1:5" x14ac:dyDescent="0.35">
      <c r="B3" t="s">
        <v>0</v>
      </c>
      <c r="D3" s="34">
        <f>_xlfn.DAYS(E2,D2)+1</f>
        <v>275</v>
      </c>
    </row>
    <row r="4" spans="1:5" ht="15" thickBot="1" x14ac:dyDescent="0.4">
      <c r="A4" s="37" t="s">
        <v>37</v>
      </c>
      <c r="B4" t="s">
        <v>38</v>
      </c>
      <c r="D4" s="34">
        <f>Ferien!D15</f>
        <v>-86</v>
      </c>
    </row>
    <row r="5" spans="1:5" ht="15" thickBot="1" x14ac:dyDescent="0.4">
      <c r="A5" s="37" t="s">
        <v>39</v>
      </c>
      <c r="B5" t="s">
        <v>40</v>
      </c>
      <c r="D5" s="38">
        <v>15</v>
      </c>
    </row>
    <row r="6" spans="1:5" ht="30" customHeight="1" x14ac:dyDescent="0.35">
      <c r="A6" s="37" t="s">
        <v>39</v>
      </c>
      <c r="B6" s="39" t="s">
        <v>41</v>
      </c>
      <c r="D6" s="40">
        <v>6</v>
      </c>
    </row>
    <row r="7" spans="1:5" x14ac:dyDescent="0.35">
      <c r="A7" s="37" t="s">
        <v>37</v>
      </c>
      <c r="B7" t="s">
        <v>42</v>
      </c>
      <c r="D7">
        <f>Ferien!G25</f>
        <v>-36</v>
      </c>
    </row>
    <row r="8" spans="1:5" x14ac:dyDescent="0.35">
      <c r="A8" s="37" t="s">
        <v>37</v>
      </c>
      <c r="B8" t="s">
        <v>43</v>
      </c>
      <c r="D8">
        <f>Ferien!J25</f>
        <v>-30</v>
      </c>
    </row>
    <row r="9" spans="1:5" ht="29" x14ac:dyDescent="0.35">
      <c r="A9" s="37" t="s">
        <v>37</v>
      </c>
      <c r="B9" s="39" t="s">
        <v>44</v>
      </c>
      <c r="D9" s="41">
        <v>0</v>
      </c>
    </row>
    <row r="10" spans="1:5" x14ac:dyDescent="0.35">
      <c r="A10" s="66" t="s">
        <v>45</v>
      </c>
      <c r="B10" s="67"/>
      <c r="C10" s="42">
        <f>Feiertage!C16</f>
        <v>9</v>
      </c>
    </row>
    <row r="11" spans="1:5" x14ac:dyDescent="0.35">
      <c r="A11" s="43" t="s">
        <v>37</v>
      </c>
      <c r="B11" t="s">
        <v>46</v>
      </c>
      <c r="C11" s="44">
        <v>-3</v>
      </c>
    </row>
    <row r="12" spans="1:5" x14ac:dyDescent="0.35">
      <c r="A12" s="45" t="s">
        <v>37</v>
      </c>
      <c r="B12" s="46" t="s">
        <v>53</v>
      </c>
      <c r="C12" s="47">
        <v>-2</v>
      </c>
    </row>
    <row r="13" spans="1:5" x14ac:dyDescent="0.35">
      <c r="A13" s="37" t="s">
        <v>37</v>
      </c>
      <c r="B13" t="s">
        <v>47</v>
      </c>
      <c r="D13">
        <v>-4</v>
      </c>
    </row>
    <row r="14" spans="1:5" x14ac:dyDescent="0.35">
      <c r="D14">
        <v>0</v>
      </c>
    </row>
    <row r="15" spans="1:5" x14ac:dyDescent="0.35">
      <c r="B15" t="s">
        <v>54</v>
      </c>
      <c r="D15">
        <v>158</v>
      </c>
    </row>
  </sheetData>
  <mergeCells count="1">
    <mergeCell ref="A10:B1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835F-A74B-4280-8609-65E5234B8DB8}">
  <sheetPr codeName="Tabelle5"/>
  <dimension ref="A1:D367"/>
  <sheetViews>
    <sheetView tabSelected="1" workbookViewId="0">
      <selection activeCell="A3" sqref="A3"/>
    </sheetView>
  </sheetViews>
  <sheetFormatPr baseColWidth="10" defaultRowHeight="14.5" x14ac:dyDescent="0.35"/>
  <cols>
    <col min="1" max="1" width="10.90625" style="1"/>
    <col min="3" max="4" width="10.90625" style="37"/>
  </cols>
  <sheetData>
    <row r="1" spans="1:4" x14ac:dyDescent="0.35">
      <c r="A1" s="1" t="s">
        <v>56</v>
      </c>
      <c r="B1" t="s">
        <v>57</v>
      </c>
      <c r="C1" s="37" t="s">
        <v>60</v>
      </c>
      <c r="D1" s="37" t="s">
        <v>61</v>
      </c>
    </row>
    <row r="2" spans="1:4" x14ac:dyDescent="0.35">
      <c r="A2" s="1">
        <f>DATE(Berechnung!$D$1,1,1)</f>
        <v>45292</v>
      </c>
      <c r="B2" s="37">
        <f>WEEKDAY(A2,2)</f>
        <v>1</v>
      </c>
      <c r="D2" s="37">
        <f>IFERROR(MATCH($A2,Feiertage!$B$2:$B$15,0),"")</f>
        <v>1</v>
      </c>
    </row>
    <row r="3" spans="1:4" x14ac:dyDescent="0.35">
      <c r="A3" s="1">
        <f>A2+1</f>
        <v>45293</v>
      </c>
      <c r="B3" s="37">
        <f t="shared" ref="B3:B66" si="0">WEEKDAY(A3,2)</f>
        <v>2</v>
      </c>
      <c r="D3" s="37" t="str">
        <f>IFERROR(MATCH($A3,Feiertage!$B$2:$B$15,0),"")</f>
        <v/>
      </c>
    </row>
    <row r="4" spans="1:4" x14ac:dyDescent="0.35">
      <c r="A4" s="1">
        <f t="shared" ref="A4:A67" si="1">A3+1</f>
        <v>45294</v>
      </c>
      <c r="B4" s="37">
        <f t="shared" si="0"/>
        <v>3</v>
      </c>
      <c r="D4" s="37" t="str">
        <f>IFERROR(MATCH($A4,Feiertage!$B$2:$B$15,0),"")</f>
        <v/>
      </c>
    </row>
    <row r="5" spans="1:4" x14ac:dyDescent="0.35">
      <c r="A5" s="1">
        <f t="shared" si="1"/>
        <v>45295</v>
      </c>
      <c r="B5" s="37">
        <f t="shared" si="0"/>
        <v>4</v>
      </c>
      <c r="D5" s="37" t="str">
        <f>IFERROR(MATCH($A5,Feiertage!$B$2:$B$15,0),"")</f>
        <v/>
      </c>
    </row>
    <row r="6" spans="1:4" x14ac:dyDescent="0.35">
      <c r="A6" s="1">
        <f t="shared" si="1"/>
        <v>45296</v>
      </c>
      <c r="B6" s="37">
        <f t="shared" si="0"/>
        <v>5</v>
      </c>
      <c r="D6" s="37" t="str">
        <f>IFERROR(MATCH($A6,Feiertage!$B$2:$B$15,0),"")</f>
        <v/>
      </c>
    </row>
    <row r="7" spans="1:4" x14ac:dyDescent="0.35">
      <c r="A7" s="1">
        <f t="shared" si="1"/>
        <v>45297</v>
      </c>
      <c r="B7" s="37">
        <f t="shared" si="0"/>
        <v>6</v>
      </c>
      <c r="D7" s="37" t="str">
        <f>IFERROR(MATCH($A7,Feiertage!$B$2:$B$15,0),"")</f>
        <v/>
      </c>
    </row>
    <row r="8" spans="1:4" x14ac:dyDescent="0.35">
      <c r="A8" s="1">
        <f t="shared" si="1"/>
        <v>45298</v>
      </c>
      <c r="B8" s="37">
        <f t="shared" si="0"/>
        <v>7</v>
      </c>
      <c r="D8" s="37" t="str">
        <f>IFERROR(MATCH($A8,Feiertage!$B$2:$B$15,0),"")</f>
        <v/>
      </c>
    </row>
    <row r="9" spans="1:4" x14ac:dyDescent="0.35">
      <c r="A9" s="1">
        <f t="shared" si="1"/>
        <v>45299</v>
      </c>
      <c r="B9" s="37">
        <f t="shared" si="0"/>
        <v>1</v>
      </c>
      <c r="D9" s="37" t="str">
        <f>IFERROR(MATCH($A9,Feiertage!$B$2:$B$15,0),"")</f>
        <v/>
      </c>
    </row>
    <row r="10" spans="1:4" x14ac:dyDescent="0.35">
      <c r="A10" s="1">
        <f t="shared" si="1"/>
        <v>45300</v>
      </c>
      <c r="B10" s="37">
        <f t="shared" si="0"/>
        <v>2</v>
      </c>
      <c r="D10" s="37" t="str">
        <f>IFERROR(MATCH($A10,Feiertage!$B$2:$B$15,0),"")</f>
        <v/>
      </c>
    </row>
    <row r="11" spans="1:4" x14ac:dyDescent="0.35">
      <c r="A11" s="1">
        <f t="shared" si="1"/>
        <v>45301</v>
      </c>
      <c r="B11" s="37">
        <f t="shared" si="0"/>
        <v>3</v>
      </c>
      <c r="D11" s="37" t="str">
        <f>IFERROR(MATCH($A11,Feiertage!$B$2:$B$15,0),"")</f>
        <v/>
      </c>
    </row>
    <row r="12" spans="1:4" x14ac:dyDescent="0.35">
      <c r="A12" s="1">
        <f t="shared" si="1"/>
        <v>45302</v>
      </c>
      <c r="B12" s="37">
        <f t="shared" si="0"/>
        <v>4</v>
      </c>
      <c r="D12" s="37" t="str">
        <f>IFERROR(MATCH($A12,Feiertage!$B$2:$B$15,0),"")</f>
        <v/>
      </c>
    </row>
    <row r="13" spans="1:4" x14ac:dyDescent="0.35">
      <c r="A13" s="1">
        <f t="shared" si="1"/>
        <v>45303</v>
      </c>
      <c r="B13" s="37">
        <f t="shared" si="0"/>
        <v>5</v>
      </c>
      <c r="D13" s="37" t="str">
        <f>IFERROR(MATCH($A13,Feiertage!$B$2:$B$15,0),"")</f>
        <v/>
      </c>
    </row>
    <row r="14" spans="1:4" x14ac:dyDescent="0.35">
      <c r="A14" s="1">
        <f t="shared" si="1"/>
        <v>45304</v>
      </c>
      <c r="B14" s="37">
        <f t="shared" si="0"/>
        <v>6</v>
      </c>
      <c r="D14" s="37" t="str">
        <f>IFERROR(MATCH($A14,Feiertage!$B$2:$B$15,0),"")</f>
        <v/>
      </c>
    </row>
    <row r="15" spans="1:4" x14ac:dyDescent="0.35">
      <c r="A15" s="1">
        <f t="shared" si="1"/>
        <v>45305</v>
      </c>
      <c r="B15" s="37">
        <f t="shared" si="0"/>
        <v>7</v>
      </c>
      <c r="D15" s="37" t="str">
        <f>IFERROR(MATCH($A15,Feiertage!$B$2:$B$15,0),"")</f>
        <v/>
      </c>
    </row>
    <row r="16" spans="1:4" x14ac:dyDescent="0.35">
      <c r="A16" s="1">
        <f t="shared" si="1"/>
        <v>45306</v>
      </c>
      <c r="B16" s="37">
        <f t="shared" si="0"/>
        <v>1</v>
      </c>
      <c r="D16" s="37" t="str">
        <f>IFERROR(MATCH($A16,Feiertage!$B$2:$B$15,0),"")</f>
        <v/>
      </c>
    </row>
    <row r="17" spans="1:4" x14ac:dyDescent="0.35">
      <c r="A17" s="1">
        <f t="shared" si="1"/>
        <v>45307</v>
      </c>
      <c r="B17" s="37">
        <f t="shared" si="0"/>
        <v>2</v>
      </c>
      <c r="D17" s="37" t="str">
        <f>IFERROR(MATCH($A17,Feiertage!$B$2:$B$15,0),"")</f>
        <v/>
      </c>
    </row>
    <row r="18" spans="1:4" x14ac:dyDescent="0.35">
      <c r="A18" s="1">
        <f t="shared" si="1"/>
        <v>45308</v>
      </c>
      <c r="B18" s="37">
        <f t="shared" si="0"/>
        <v>3</v>
      </c>
      <c r="D18" s="37" t="str">
        <f>IFERROR(MATCH($A18,Feiertage!$B$2:$B$15,0),"")</f>
        <v/>
      </c>
    </row>
    <row r="19" spans="1:4" x14ac:dyDescent="0.35">
      <c r="A19" s="1">
        <f t="shared" si="1"/>
        <v>45309</v>
      </c>
      <c r="B19" s="37">
        <f t="shared" si="0"/>
        <v>4</v>
      </c>
      <c r="D19" s="37" t="str">
        <f>IFERROR(MATCH($A19,Feiertage!$B$2:$B$15,0),"")</f>
        <v/>
      </c>
    </row>
    <row r="20" spans="1:4" x14ac:dyDescent="0.35">
      <c r="A20" s="1">
        <f t="shared" si="1"/>
        <v>45310</v>
      </c>
      <c r="B20" s="37">
        <f t="shared" si="0"/>
        <v>5</v>
      </c>
      <c r="D20" s="37" t="str">
        <f>IFERROR(MATCH($A20,Feiertage!$B$2:$B$15,0),"")</f>
        <v/>
      </c>
    </row>
    <row r="21" spans="1:4" x14ac:dyDescent="0.35">
      <c r="A21" s="1">
        <f t="shared" si="1"/>
        <v>45311</v>
      </c>
      <c r="B21" s="37">
        <f t="shared" si="0"/>
        <v>6</v>
      </c>
      <c r="D21" s="37" t="str">
        <f>IFERROR(MATCH($A21,Feiertage!$B$2:$B$15,0),"")</f>
        <v/>
      </c>
    </row>
    <row r="22" spans="1:4" x14ac:dyDescent="0.35">
      <c r="A22" s="1">
        <f t="shared" si="1"/>
        <v>45312</v>
      </c>
      <c r="B22" s="37">
        <f t="shared" si="0"/>
        <v>7</v>
      </c>
      <c r="D22" s="37" t="str">
        <f>IFERROR(MATCH($A22,Feiertage!$B$2:$B$15,0),"")</f>
        <v/>
      </c>
    </row>
    <row r="23" spans="1:4" x14ac:dyDescent="0.35">
      <c r="A23" s="1">
        <f t="shared" si="1"/>
        <v>45313</v>
      </c>
      <c r="B23" s="37">
        <f t="shared" si="0"/>
        <v>1</v>
      </c>
      <c r="D23" s="37" t="str">
        <f>IFERROR(MATCH($A23,Feiertage!$B$2:$B$15,0),"")</f>
        <v/>
      </c>
    </row>
    <row r="24" spans="1:4" x14ac:dyDescent="0.35">
      <c r="A24" s="1">
        <f t="shared" si="1"/>
        <v>45314</v>
      </c>
      <c r="B24" s="37">
        <f t="shared" si="0"/>
        <v>2</v>
      </c>
      <c r="D24" s="37" t="str">
        <f>IFERROR(MATCH($A24,Feiertage!$B$2:$B$15,0),"")</f>
        <v/>
      </c>
    </row>
    <row r="25" spans="1:4" x14ac:dyDescent="0.35">
      <c r="A25" s="1">
        <f t="shared" si="1"/>
        <v>45315</v>
      </c>
      <c r="B25" s="37">
        <f t="shared" si="0"/>
        <v>3</v>
      </c>
      <c r="D25" s="37" t="str">
        <f>IFERROR(MATCH($A25,Feiertage!$B$2:$B$15,0),"")</f>
        <v/>
      </c>
    </row>
    <row r="26" spans="1:4" x14ac:dyDescent="0.35">
      <c r="A26" s="1">
        <f t="shared" si="1"/>
        <v>45316</v>
      </c>
      <c r="B26" s="37">
        <f t="shared" si="0"/>
        <v>4</v>
      </c>
      <c r="D26" s="37" t="str">
        <f>IFERROR(MATCH($A26,Feiertage!$B$2:$B$15,0),"")</f>
        <v/>
      </c>
    </row>
    <row r="27" spans="1:4" x14ac:dyDescent="0.35">
      <c r="A27" s="1">
        <f t="shared" si="1"/>
        <v>45317</v>
      </c>
      <c r="B27" s="37">
        <f t="shared" si="0"/>
        <v>5</v>
      </c>
      <c r="D27" s="37" t="str">
        <f>IFERROR(MATCH($A27,Feiertage!$B$2:$B$15,0),"")</f>
        <v/>
      </c>
    </row>
    <row r="28" spans="1:4" x14ac:dyDescent="0.35">
      <c r="A28" s="1">
        <f t="shared" si="1"/>
        <v>45318</v>
      </c>
      <c r="B28" s="37">
        <f t="shared" si="0"/>
        <v>6</v>
      </c>
      <c r="D28" s="37" t="str">
        <f>IFERROR(MATCH($A28,Feiertage!$B$2:$B$15,0),"")</f>
        <v/>
      </c>
    </row>
    <row r="29" spans="1:4" x14ac:dyDescent="0.35">
      <c r="A29" s="1">
        <f t="shared" si="1"/>
        <v>45319</v>
      </c>
      <c r="B29" s="37">
        <f t="shared" si="0"/>
        <v>7</v>
      </c>
      <c r="D29" s="37" t="str">
        <f>IFERROR(MATCH($A29,Feiertage!$B$2:$B$15,0),"")</f>
        <v/>
      </c>
    </row>
    <row r="30" spans="1:4" x14ac:dyDescent="0.35">
      <c r="A30" s="1">
        <f t="shared" si="1"/>
        <v>45320</v>
      </c>
      <c r="B30" s="37">
        <f t="shared" si="0"/>
        <v>1</v>
      </c>
      <c r="D30" s="37" t="str">
        <f>IFERROR(MATCH($A30,Feiertage!$B$2:$B$15,0),"")</f>
        <v/>
      </c>
    </row>
    <row r="31" spans="1:4" x14ac:dyDescent="0.35">
      <c r="A31" s="1">
        <f t="shared" si="1"/>
        <v>45321</v>
      </c>
      <c r="B31" s="37">
        <f t="shared" si="0"/>
        <v>2</v>
      </c>
      <c r="D31" s="37" t="str">
        <f>IFERROR(MATCH($A31,Feiertage!$B$2:$B$15,0),"")</f>
        <v/>
      </c>
    </row>
    <row r="32" spans="1:4" x14ac:dyDescent="0.35">
      <c r="A32" s="1">
        <f t="shared" si="1"/>
        <v>45322</v>
      </c>
      <c r="B32" s="37">
        <f t="shared" si="0"/>
        <v>3</v>
      </c>
      <c r="D32" s="37" t="str">
        <f>IFERROR(MATCH($A32,Feiertage!$B$2:$B$15,0),"")</f>
        <v/>
      </c>
    </row>
    <row r="33" spans="1:4" x14ac:dyDescent="0.35">
      <c r="A33" s="1">
        <f t="shared" si="1"/>
        <v>45323</v>
      </c>
      <c r="B33" s="37">
        <f t="shared" si="0"/>
        <v>4</v>
      </c>
      <c r="D33" s="37" t="str">
        <f>IFERROR(MATCH($A33,Feiertage!$B$2:$B$15,0),"")</f>
        <v/>
      </c>
    </row>
    <row r="34" spans="1:4" x14ac:dyDescent="0.35">
      <c r="A34" s="1">
        <f t="shared" si="1"/>
        <v>45324</v>
      </c>
      <c r="B34" s="37">
        <f t="shared" si="0"/>
        <v>5</v>
      </c>
      <c r="D34" s="37" t="str">
        <f>IFERROR(MATCH($A34,Feiertage!$B$2:$B$15,0),"")</f>
        <v/>
      </c>
    </row>
    <row r="35" spans="1:4" x14ac:dyDescent="0.35">
      <c r="A35" s="1">
        <f t="shared" si="1"/>
        <v>45325</v>
      </c>
      <c r="B35" s="37">
        <f t="shared" si="0"/>
        <v>6</v>
      </c>
      <c r="D35" s="37" t="str">
        <f>IFERROR(MATCH($A35,Feiertage!$B$2:$B$15,0),"")</f>
        <v/>
      </c>
    </row>
    <row r="36" spans="1:4" x14ac:dyDescent="0.35">
      <c r="A36" s="1">
        <f t="shared" si="1"/>
        <v>45326</v>
      </c>
      <c r="B36" s="37">
        <f t="shared" si="0"/>
        <v>7</v>
      </c>
      <c r="D36" s="37" t="str">
        <f>IFERROR(MATCH($A36,Feiertage!$B$2:$B$15,0),"")</f>
        <v/>
      </c>
    </row>
    <row r="37" spans="1:4" x14ac:dyDescent="0.35">
      <c r="A37" s="1">
        <f t="shared" si="1"/>
        <v>45327</v>
      </c>
      <c r="B37" s="37">
        <f t="shared" si="0"/>
        <v>1</v>
      </c>
      <c r="C37" s="37" t="s">
        <v>58</v>
      </c>
      <c r="D37" s="37" t="str">
        <f>IFERROR(MATCH($A37,Feiertage!$B$2:$B$15,0),"")</f>
        <v/>
      </c>
    </row>
    <row r="38" spans="1:4" x14ac:dyDescent="0.35">
      <c r="A38" s="1">
        <f t="shared" si="1"/>
        <v>45328</v>
      </c>
      <c r="B38" s="37">
        <f t="shared" si="0"/>
        <v>2</v>
      </c>
      <c r="C38" s="37" t="s">
        <v>58</v>
      </c>
      <c r="D38" s="37" t="str">
        <f>IFERROR(MATCH($A38,Feiertage!$B$2:$B$15,0),"")</f>
        <v/>
      </c>
    </row>
    <row r="39" spans="1:4" x14ac:dyDescent="0.35">
      <c r="A39" s="1">
        <f t="shared" si="1"/>
        <v>45329</v>
      </c>
      <c r="B39" s="37">
        <f t="shared" si="0"/>
        <v>3</v>
      </c>
      <c r="C39" s="37" t="s">
        <v>58</v>
      </c>
      <c r="D39" s="37" t="str">
        <f>IFERROR(MATCH($A39,Feiertage!$B$2:$B$15,0),"")</f>
        <v/>
      </c>
    </row>
    <row r="40" spans="1:4" x14ac:dyDescent="0.35">
      <c r="A40" s="1">
        <f t="shared" si="1"/>
        <v>45330</v>
      </c>
      <c r="B40" s="37">
        <f t="shared" si="0"/>
        <v>4</v>
      </c>
      <c r="C40" s="37" t="s">
        <v>58</v>
      </c>
      <c r="D40" s="37" t="str">
        <f>IFERROR(MATCH($A40,Feiertage!$B$2:$B$15,0),"")</f>
        <v/>
      </c>
    </row>
    <row r="41" spans="1:4" x14ac:dyDescent="0.35">
      <c r="A41" s="1">
        <f t="shared" si="1"/>
        <v>45331</v>
      </c>
      <c r="B41" s="37">
        <f t="shared" si="0"/>
        <v>5</v>
      </c>
      <c r="C41" s="37" t="s">
        <v>58</v>
      </c>
      <c r="D41" s="37" t="str">
        <f>IFERROR(MATCH($A41,Feiertage!$B$2:$B$15,0),"")</f>
        <v/>
      </c>
    </row>
    <row r="42" spans="1:4" x14ac:dyDescent="0.35">
      <c r="A42" s="1">
        <f t="shared" si="1"/>
        <v>45332</v>
      </c>
      <c r="B42" s="37">
        <f t="shared" si="0"/>
        <v>6</v>
      </c>
      <c r="C42" s="37" t="s">
        <v>58</v>
      </c>
      <c r="D42" s="37" t="str">
        <f>IFERROR(MATCH($A42,Feiertage!$B$2:$B$15,0),"")</f>
        <v/>
      </c>
    </row>
    <row r="43" spans="1:4" x14ac:dyDescent="0.35">
      <c r="A43" s="1">
        <f t="shared" si="1"/>
        <v>45333</v>
      </c>
      <c r="B43" s="37">
        <f t="shared" si="0"/>
        <v>7</v>
      </c>
      <c r="D43" s="37" t="str">
        <f>IFERROR(MATCH($A43,Feiertage!$B$2:$B$15,0),"")</f>
        <v/>
      </c>
    </row>
    <row r="44" spans="1:4" x14ac:dyDescent="0.35">
      <c r="A44" s="1">
        <f t="shared" si="1"/>
        <v>45334</v>
      </c>
      <c r="B44" s="37">
        <f t="shared" si="0"/>
        <v>1</v>
      </c>
      <c r="D44" s="37" t="str">
        <f>IFERROR(MATCH($A44,Feiertage!$B$2:$B$15,0),"")</f>
        <v/>
      </c>
    </row>
    <row r="45" spans="1:4" x14ac:dyDescent="0.35">
      <c r="A45" s="1">
        <f t="shared" si="1"/>
        <v>45335</v>
      </c>
      <c r="B45" s="37">
        <f t="shared" si="0"/>
        <v>2</v>
      </c>
      <c r="D45" s="37" t="str">
        <f>IFERROR(MATCH($A45,Feiertage!$B$2:$B$15,0),"")</f>
        <v/>
      </c>
    </row>
    <row r="46" spans="1:4" x14ac:dyDescent="0.35">
      <c r="A46" s="1">
        <f t="shared" si="1"/>
        <v>45336</v>
      </c>
      <c r="B46" s="37">
        <f t="shared" si="0"/>
        <v>3</v>
      </c>
      <c r="D46" s="37" t="str">
        <f>IFERROR(MATCH($A46,Feiertage!$B$2:$B$15,0),"")</f>
        <v/>
      </c>
    </row>
    <row r="47" spans="1:4" x14ac:dyDescent="0.35">
      <c r="A47" s="1">
        <f t="shared" si="1"/>
        <v>45337</v>
      </c>
      <c r="B47" s="37">
        <f t="shared" si="0"/>
        <v>4</v>
      </c>
      <c r="D47" s="37" t="str">
        <f>IFERROR(MATCH($A47,Feiertage!$B$2:$B$15,0),"")</f>
        <v/>
      </c>
    </row>
    <row r="48" spans="1:4" x14ac:dyDescent="0.35">
      <c r="A48" s="1">
        <f t="shared" si="1"/>
        <v>45338</v>
      </c>
      <c r="B48" s="37">
        <f t="shared" si="0"/>
        <v>5</v>
      </c>
      <c r="D48" s="37" t="str">
        <f>IFERROR(MATCH($A48,Feiertage!$B$2:$B$15,0),"")</f>
        <v/>
      </c>
    </row>
    <row r="49" spans="1:4" x14ac:dyDescent="0.35">
      <c r="A49" s="1">
        <f t="shared" si="1"/>
        <v>45339</v>
      </c>
      <c r="B49" s="37">
        <f t="shared" si="0"/>
        <v>6</v>
      </c>
      <c r="D49" s="37" t="str">
        <f>IFERROR(MATCH($A49,Feiertage!$B$2:$B$15,0),"")</f>
        <v/>
      </c>
    </row>
    <row r="50" spans="1:4" x14ac:dyDescent="0.35">
      <c r="A50" s="1">
        <f t="shared" si="1"/>
        <v>45340</v>
      </c>
      <c r="B50" s="37">
        <f t="shared" si="0"/>
        <v>7</v>
      </c>
      <c r="D50" s="37" t="str">
        <f>IFERROR(MATCH($A50,Feiertage!$B$2:$B$15,0),"")</f>
        <v/>
      </c>
    </row>
    <row r="51" spans="1:4" x14ac:dyDescent="0.35">
      <c r="A51" s="1">
        <f t="shared" si="1"/>
        <v>45341</v>
      </c>
      <c r="B51" s="37">
        <f t="shared" si="0"/>
        <v>1</v>
      </c>
      <c r="D51" s="37" t="str">
        <f>IFERROR(MATCH($A51,Feiertage!$B$2:$B$15,0),"")</f>
        <v/>
      </c>
    </row>
    <row r="52" spans="1:4" x14ac:dyDescent="0.35">
      <c r="A52" s="1">
        <f t="shared" si="1"/>
        <v>45342</v>
      </c>
      <c r="B52" s="37">
        <f t="shared" si="0"/>
        <v>2</v>
      </c>
      <c r="D52" s="37" t="str">
        <f>IFERROR(MATCH($A52,Feiertage!$B$2:$B$15,0),"")</f>
        <v/>
      </c>
    </row>
    <row r="53" spans="1:4" x14ac:dyDescent="0.35">
      <c r="A53" s="1">
        <f t="shared" si="1"/>
        <v>45343</v>
      </c>
      <c r="B53" s="37">
        <f t="shared" si="0"/>
        <v>3</v>
      </c>
      <c r="D53" s="37" t="str">
        <f>IFERROR(MATCH($A53,Feiertage!$B$2:$B$15,0),"")</f>
        <v/>
      </c>
    </row>
    <row r="54" spans="1:4" x14ac:dyDescent="0.35">
      <c r="A54" s="1">
        <f t="shared" si="1"/>
        <v>45344</v>
      </c>
      <c r="B54" s="37">
        <f t="shared" si="0"/>
        <v>4</v>
      </c>
      <c r="D54" s="37" t="str">
        <f>IFERROR(MATCH($A54,Feiertage!$B$2:$B$15,0),"")</f>
        <v/>
      </c>
    </row>
    <row r="55" spans="1:4" x14ac:dyDescent="0.35">
      <c r="A55" s="1">
        <f t="shared" si="1"/>
        <v>45345</v>
      </c>
      <c r="B55" s="37">
        <f t="shared" si="0"/>
        <v>5</v>
      </c>
      <c r="D55" s="37" t="str">
        <f>IFERROR(MATCH($A55,Feiertage!$B$2:$B$15,0),"")</f>
        <v/>
      </c>
    </row>
    <row r="56" spans="1:4" x14ac:dyDescent="0.35">
      <c r="A56" s="1">
        <f t="shared" si="1"/>
        <v>45346</v>
      </c>
      <c r="B56" s="37">
        <f t="shared" si="0"/>
        <v>6</v>
      </c>
      <c r="D56" s="37" t="str">
        <f>IFERROR(MATCH($A56,Feiertage!$B$2:$B$15,0),"")</f>
        <v/>
      </c>
    </row>
    <row r="57" spans="1:4" x14ac:dyDescent="0.35">
      <c r="A57" s="1">
        <f t="shared" si="1"/>
        <v>45347</v>
      </c>
      <c r="B57" s="37">
        <f t="shared" si="0"/>
        <v>7</v>
      </c>
      <c r="D57" s="37" t="str">
        <f>IFERROR(MATCH($A57,Feiertage!$B$2:$B$15,0),"")</f>
        <v/>
      </c>
    </row>
    <row r="58" spans="1:4" x14ac:dyDescent="0.35">
      <c r="A58" s="1">
        <f t="shared" si="1"/>
        <v>45348</v>
      </c>
      <c r="B58" s="37">
        <f t="shared" si="0"/>
        <v>1</v>
      </c>
      <c r="D58" s="37" t="str">
        <f>IFERROR(MATCH($A58,Feiertage!$B$2:$B$15,0),"")</f>
        <v/>
      </c>
    </row>
    <row r="59" spans="1:4" x14ac:dyDescent="0.35">
      <c r="A59" s="1">
        <f t="shared" si="1"/>
        <v>45349</v>
      </c>
      <c r="B59" s="37">
        <f t="shared" si="0"/>
        <v>2</v>
      </c>
      <c r="D59" s="37" t="str">
        <f>IFERROR(MATCH($A59,Feiertage!$B$2:$B$15,0),"")</f>
        <v/>
      </c>
    </row>
    <row r="60" spans="1:4" x14ac:dyDescent="0.35">
      <c r="A60" s="1">
        <f t="shared" si="1"/>
        <v>45350</v>
      </c>
      <c r="B60" s="37">
        <f t="shared" si="0"/>
        <v>3</v>
      </c>
      <c r="D60" s="37" t="str">
        <f>IFERROR(MATCH($A60,Feiertage!$B$2:$B$15,0),"")</f>
        <v/>
      </c>
    </row>
    <row r="61" spans="1:4" x14ac:dyDescent="0.35">
      <c r="A61" s="1">
        <f t="shared" si="1"/>
        <v>45351</v>
      </c>
      <c r="B61" s="37">
        <f t="shared" si="0"/>
        <v>4</v>
      </c>
      <c r="D61" s="37" t="str">
        <f>IFERROR(MATCH($A61,Feiertage!$B$2:$B$15,0),"")</f>
        <v/>
      </c>
    </row>
    <row r="62" spans="1:4" x14ac:dyDescent="0.35">
      <c r="A62" s="1">
        <f t="shared" si="1"/>
        <v>45352</v>
      </c>
      <c r="B62" s="37">
        <f t="shared" si="0"/>
        <v>5</v>
      </c>
      <c r="D62" s="37" t="str">
        <f>IFERROR(MATCH($A62,Feiertage!$B$2:$B$15,0),"")</f>
        <v/>
      </c>
    </row>
    <row r="63" spans="1:4" x14ac:dyDescent="0.35">
      <c r="A63" s="1">
        <f t="shared" si="1"/>
        <v>45353</v>
      </c>
      <c r="B63" s="37">
        <f t="shared" si="0"/>
        <v>6</v>
      </c>
      <c r="D63" s="37" t="str">
        <f>IFERROR(MATCH($A63,Feiertage!$B$2:$B$15,0),"")</f>
        <v/>
      </c>
    </row>
    <row r="64" spans="1:4" x14ac:dyDescent="0.35">
      <c r="A64" s="1">
        <f t="shared" si="1"/>
        <v>45354</v>
      </c>
      <c r="B64" s="37">
        <f t="shared" si="0"/>
        <v>7</v>
      </c>
      <c r="D64" s="37" t="str">
        <f>IFERROR(MATCH($A64,Feiertage!$B$2:$B$15,0),"")</f>
        <v/>
      </c>
    </row>
    <row r="65" spans="1:4" x14ac:dyDescent="0.35">
      <c r="A65" s="1">
        <f t="shared" si="1"/>
        <v>45355</v>
      </c>
      <c r="B65" s="37">
        <f t="shared" si="0"/>
        <v>1</v>
      </c>
      <c r="D65" s="37" t="str">
        <f>IFERROR(MATCH($A65,Feiertage!$B$2:$B$15,0),"")</f>
        <v/>
      </c>
    </row>
    <row r="66" spans="1:4" x14ac:dyDescent="0.35">
      <c r="A66" s="1">
        <f t="shared" si="1"/>
        <v>45356</v>
      </c>
      <c r="B66" s="37">
        <f t="shared" si="0"/>
        <v>2</v>
      </c>
      <c r="D66" s="37" t="str">
        <f>IFERROR(MATCH($A66,Feiertage!$B$2:$B$15,0),"")</f>
        <v/>
      </c>
    </row>
    <row r="67" spans="1:4" x14ac:dyDescent="0.35">
      <c r="A67" s="1">
        <f t="shared" si="1"/>
        <v>45357</v>
      </c>
      <c r="B67" s="37">
        <f t="shared" ref="B67:B130" si="2">WEEKDAY(A67,2)</f>
        <v>3</v>
      </c>
      <c r="D67" s="37" t="str">
        <f>IFERROR(MATCH($A67,Feiertage!$B$2:$B$15,0),"")</f>
        <v/>
      </c>
    </row>
    <row r="68" spans="1:4" x14ac:dyDescent="0.35">
      <c r="A68" s="1">
        <f t="shared" ref="A68:A131" si="3">A67+1</f>
        <v>45358</v>
      </c>
      <c r="B68" s="37">
        <f t="shared" si="2"/>
        <v>4</v>
      </c>
      <c r="D68" s="37" t="str">
        <f>IFERROR(MATCH($A68,Feiertage!$B$2:$B$15,0),"")</f>
        <v/>
      </c>
    </row>
    <row r="69" spans="1:4" x14ac:dyDescent="0.35">
      <c r="A69" s="1">
        <f t="shared" si="3"/>
        <v>45359</v>
      </c>
      <c r="B69" s="37">
        <f t="shared" si="2"/>
        <v>5</v>
      </c>
      <c r="D69" s="37">
        <f>IFERROR(MATCH($A69,Feiertage!$B$2:$B$15,0),"")</f>
        <v>2</v>
      </c>
    </row>
    <row r="70" spans="1:4" x14ac:dyDescent="0.35">
      <c r="A70" s="1">
        <f t="shared" si="3"/>
        <v>45360</v>
      </c>
      <c r="B70" s="37">
        <f t="shared" si="2"/>
        <v>6</v>
      </c>
      <c r="D70" s="37" t="str">
        <f>IFERROR(MATCH($A70,Feiertage!$B$2:$B$15,0),"")</f>
        <v/>
      </c>
    </row>
    <row r="71" spans="1:4" x14ac:dyDescent="0.35">
      <c r="A71" s="1">
        <f t="shared" si="3"/>
        <v>45361</v>
      </c>
      <c r="B71" s="37">
        <f t="shared" si="2"/>
        <v>7</v>
      </c>
      <c r="D71" s="37" t="str">
        <f>IFERROR(MATCH($A71,Feiertage!$B$2:$B$15,0),"")</f>
        <v/>
      </c>
    </row>
    <row r="72" spans="1:4" x14ac:dyDescent="0.35">
      <c r="A72" s="1">
        <f t="shared" si="3"/>
        <v>45362</v>
      </c>
      <c r="B72" s="37">
        <f t="shared" si="2"/>
        <v>1</v>
      </c>
      <c r="D72" s="37" t="str">
        <f>IFERROR(MATCH($A72,Feiertage!$B$2:$B$15,0),"")</f>
        <v/>
      </c>
    </row>
    <row r="73" spans="1:4" x14ac:dyDescent="0.35">
      <c r="A73" s="1">
        <f t="shared" si="3"/>
        <v>45363</v>
      </c>
      <c r="B73" s="37">
        <f t="shared" si="2"/>
        <v>2</v>
      </c>
      <c r="D73" s="37" t="str">
        <f>IFERROR(MATCH($A73,Feiertage!$B$2:$B$15,0),"")</f>
        <v/>
      </c>
    </row>
    <row r="74" spans="1:4" x14ac:dyDescent="0.35">
      <c r="A74" s="1">
        <f t="shared" si="3"/>
        <v>45364</v>
      </c>
      <c r="B74" s="37">
        <f t="shared" si="2"/>
        <v>3</v>
      </c>
      <c r="D74" s="37" t="str">
        <f>IFERROR(MATCH($A74,Feiertage!$B$2:$B$15,0),"")</f>
        <v/>
      </c>
    </row>
    <row r="75" spans="1:4" x14ac:dyDescent="0.35">
      <c r="A75" s="1">
        <f t="shared" si="3"/>
        <v>45365</v>
      </c>
      <c r="B75" s="37">
        <f t="shared" si="2"/>
        <v>4</v>
      </c>
      <c r="D75" s="37" t="str">
        <f>IFERROR(MATCH($A75,Feiertage!$B$2:$B$15,0),"")</f>
        <v/>
      </c>
    </row>
    <row r="76" spans="1:4" x14ac:dyDescent="0.35">
      <c r="A76" s="1">
        <f t="shared" si="3"/>
        <v>45366</v>
      </c>
      <c r="B76" s="37">
        <f t="shared" si="2"/>
        <v>5</v>
      </c>
      <c r="D76" s="37" t="str">
        <f>IFERROR(MATCH($A76,Feiertage!$B$2:$B$15,0),"")</f>
        <v/>
      </c>
    </row>
    <row r="77" spans="1:4" x14ac:dyDescent="0.35">
      <c r="A77" s="1">
        <f t="shared" si="3"/>
        <v>45367</v>
      </c>
      <c r="B77" s="37">
        <f t="shared" si="2"/>
        <v>6</v>
      </c>
      <c r="D77" s="37" t="str">
        <f>IFERROR(MATCH($A77,Feiertage!$B$2:$B$15,0),"")</f>
        <v/>
      </c>
    </row>
    <row r="78" spans="1:4" x14ac:dyDescent="0.35">
      <c r="A78" s="1">
        <f t="shared" si="3"/>
        <v>45368</v>
      </c>
      <c r="B78" s="37">
        <f t="shared" si="2"/>
        <v>7</v>
      </c>
      <c r="D78" s="37" t="str">
        <f>IFERROR(MATCH($A78,Feiertage!$B$2:$B$15,0),"")</f>
        <v/>
      </c>
    </row>
    <row r="79" spans="1:4" x14ac:dyDescent="0.35">
      <c r="A79" s="1">
        <f t="shared" si="3"/>
        <v>45369</v>
      </c>
      <c r="B79" s="37">
        <f t="shared" si="2"/>
        <v>1</v>
      </c>
      <c r="D79" s="37" t="str">
        <f>IFERROR(MATCH($A79,Feiertage!$B$2:$B$15,0),"")</f>
        <v/>
      </c>
    </row>
    <row r="80" spans="1:4" x14ac:dyDescent="0.35">
      <c r="A80" s="1">
        <f t="shared" si="3"/>
        <v>45370</v>
      </c>
      <c r="B80" s="37">
        <f t="shared" si="2"/>
        <v>2</v>
      </c>
      <c r="D80" s="37" t="str">
        <f>IFERROR(MATCH($A80,Feiertage!$B$2:$B$15,0),"")</f>
        <v/>
      </c>
    </row>
    <row r="81" spans="1:4" x14ac:dyDescent="0.35">
      <c r="A81" s="1">
        <f t="shared" si="3"/>
        <v>45371</v>
      </c>
      <c r="B81" s="37">
        <f t="shared" si="2"/>
        <v>3</v>
      </c>
      <c r="D81" s="37" t="str">
        <f>IFERROR(MATCH($A81,Feiertage!$B$2:$B$15,0),"")</f>
        <v/>
      </c>
    </row>
    <row r="82" spans="1:4" x14ac:dyDescent="0.35">
      <c r="A82" s="1">
        <f t="shared" si="3"/>
        <v>45372</v>
      </c>
      <c r="B82" s="37">
        <f t="shared" si="2"/>
        <v>4</v>
      </c>
      <c r="D82" s="37" t="str">
        <f>IFERROR(MATCH($A82,Feiertage!$B$2:$B$15,0),"")</f>
        <v/>
      </c>
    </row>
    <row r="83" spans="1:4" x14ac:dyDescent="0.35">
      <c r="A83" s="1">
        <f t="shared" si="3"/>
        <v>45373</v>
      </c>
      <c r="B83" s="37">
        <f t="shared" si="2"/>
        <v>5</v>
      </c>
      <c r="D83" s="37" t="str">
        <f>IFERROR(MATCH($A83,Feiertage!$B$2:$B$15,0),"")</f>
        <v/>
      </c>
    </row>
    <row r="84" spans="1:4" x14ac:dyDescent="0.35">
      <c r="A84" s="1">
        <f t="shared" si="3"/>
        <v>45374</v>
      </c>
      <c r="B84" s="37">
        <f t="shared" si="2"/>
        <v>6</v>
      </c>
      <c r="D84" s="37" t="str">
        <f>IFERROR(MATCH($A84,Feiertage!$B$2:$B$15,0),"")</f>
        <v/>
      </c>
    </row>
    <row r="85" spans="1:4" x14ac:dyDescent="0.35">
      <c r="A85" s="1">
        <f t="shared" si="3"/>
        <v>45375</v>
      </c>
      <c r="B85" s="37">
        <f t="shared" si="2"/>
        <v>7</v>
      </c>
      <c r="D85" s="37" t="str">
        <f>IFERROR(MATCH($A85,Feiertage!$B$2:$B$15,0),"")</f>
        <v/>
      </c>
    </row>
    <row r="86" spans="1:4" x14ac:dyDescent="0.35">
      <c r="A86" s="1">
        <f t="shared" si="3"/>
        <v>45376</v>
      </c>
      <c r="B86" s="37">
        <f t="shared" si="2"/>
        <v>1</v>
      </c>
      <c r="C86" s="37" t="s">
        <v>59</v>
      </c>
      <c r="D86" s="37" t="str">
        <f>IFERROR(MATCH($A86,Feiertage!$B$2:$B$15,0),"")</f>
        <v/>
      </c>
    </row>
    <row r="87" spans="1:4" x14ac:dyDescent="0.35">
      <c r="A87" s="1">
        <f t="shared" si="3"/>
        <v>45377</v>
      </c>
      <c r="B87" s="37">
        <f t="shared" si="2"/>
        <v>2</v>
      </c>
      <c r="C87" s="37" t="s">
        <v>59</v>
      </c>
      <c r="D87" s="37" t="str">
        <f>IFERROR(MATCH($A87,Feiertage!$B$2:$B$15,0),"")</f>
        <v/>
      </c>
    </row>
    <row r="88" spans="1:4" x14ac:dyDescent="0.35">
      <c r="A88" s="1">
        <f t="shared" si="3"/>
        <v>45378</v>
      </c>
      <c r="B88" s="37">
        <f t="shared" si="2"/>
        <v>3</v>
      </c>
      <c r="C88" s="37" t="s">
        <v>59</v>
      </c>
      <c r="D88" s="37" t="str">
        <f>IFERROR(MATCH($A88,Feiertage!$B$2:$B$15,0),"")</f>
        <v/>
      </c>
    </row>
    <row r="89" spans="1:4" x14ac:dyDescent="0.35">
      <c r="A89" s="1">
        <f t="shared" si="3"/>
        <v>45379</v>
      </c>
      <c r="B89" s="37">
        <f t="shared" si="2"/>
        <v>4</v>
      </c>
      <c r="C89" s="37" t="s">
        <v>59</v>
      </c>
      <c r="D89" s="37" t="str">
        <f>IFERROR(MATCH($A89,Feiertage!$B$2:$B$15,0),"")</f>
        <v/>
      </c>
    </row>
    <row r="90" spans="1:4" x14ac:dyDescent="0.35">
      <c r="A90" s="1">
        <f t="shared" si="3"/>
        <v>45380</v>
      </c>
      <c r="B90" s="37">
        <f t="shared" si="2"/>
        <v>5</v>
      </c>
      <c r="C90" s="37" t="s">
        <v>59</v>
      </c>
      <c r="D90" s="37">
        <f>IFERROR(MATCH($A90,Feiertage!$B$2:$B$15,0),"")</f>
        <v>3</v>
      </c>
    </row>
    <row r="91" spans="1:4" x14ac:dyDescent="0.35">
      <c r="A91" s="1">
        <f t="shared" si="3"/>
        <v>45381</v>
      </c>
      <c r="B91" s="37">
        <f t="shared" si="2"/>
        <v>6</v>
      </c>
      <c r="C91" s="37" t="s">
        <v>59</v>
      </c>
      <c r="D91" s="37" t="str">
        <f>IFERROR(MATCH($A91,Feiertage!$B$2:$B$15,0),"")</f>
        <v/>
      </c>
    </row>
    <row r="92" spans="1:4" x14ac:dyDescent="0.35">
      <c r="A92" s="1">
        <f t="shared" si="3"/>
        <v>45382</v>
      </c>
      <c r="B92" s="37">
        <f t="shared" si="2"/>
        <v>7</v>
      </c>
      <c r="C92" s="37" t="s">
        <v>59</v>
      </c>
      <c r="D92" s="37">
        <f>IFERROR(MATCH($A92,Feiertage!$B$2:$B$15,0),"")</f>
        <v>4</v>
      </c>
    </row>
    <row r="93" spans="1:4" x14ac:dyDescent="0.35">
      <c r="A93" s="1">
        <f t="shared" si="3"/>
        <v>45383</v>
      </c>
      <c r="B93" s="37">
        <f t="shared" si="2"/>
        <v>1</v>
      </c>
      <c r="C93" s="37" t="s">
        <v>59</v>
      </c>
      <c r="D93" s="37">
        <f>IFERROR(MATCH($A93,Feiertage!$B$2:$B$15,0),"")</f>
        <v>5</v>
      </c>
    </row>
    <row r="94" spans="1:4" x14ac:dyDescent="0.35">
      <c r="A94" s="1">
        <f t="shared" si="3"/>
        <v>45384</v>
      </c>
      <c r="B94" s="37">
        <f t="shared" si="2"/>
        <v>2</v>
      </c>
      <c r="C94" s="37" t="s">
        <v>59</v>
      </c>
      <c r="D94" s="37" t="str">
        <f>IFERROR(MATCH($A94,Feiertage!$B$2:$B$15,0),"")</f>
        <v/>
      </c>
    </row>
    <row r="95" spans="1:4" x14ac:dyDescent="0.35">
      <c r="A95" s="1">
        <f t="shared" si="3"/>
        <v>45385</v>
      </c>
      <c r="B95" s="37">
        <f t="shared" si="2"/>
        <v>3</v>
      </c>
      <c r="C95" s="37" t="s">
        <v>59</v>
      </c>
      <c r="D95" s="37" t="str">
        <f>IFERROR(MATCH($A95,Feiertage!$B$2:$B$15,0),"")</f>
        <v/>
      </c>
    </row>
    <row r="96" spans="1:4" x14ac:dyDescent="0.35">
      <c r="A96" s="1">
        <f t="shared" si="3"/>
        <v>45386</v>
      </c>
      <c r="B96" s="37">
        <f t="shared" si="2"/>
        <v>4</v>
      </c>
      <c r="C96" s="37" t="s">
        <v>59</v>
      </c>
      <c r="D96" s="37" t="str">
        <f>IFERROR(MATCH($A96,Feiertage!$B$2:$B$15,0),"")</f>
        <v/>
      </c>
    </row>
    <row r="97" spans="1:4" x14ac:dyDescent="0.35">
      <c r="A97" s="1">
        <f t="shared" si="3"/>
        <v>45387</v>
      </c>
      <c r="B97" s="37">
        <f t="shared" si="2"/>
        <v>5</v>
      </c>
      <c r="C97" s="37" t="s">
        <v>59</v>
      </c>
      <c r="D97" s="37" t="str">
        <f>IFERROR(MATCH($A97,Feiertage!$B$2:$B$15,0),"")</f>
        <v/>
      </c>
    </row>
    <row r="98" spans="1:4" x14ac:dyDescent="0.35">
      <c r="A98" s="1">
        <f t="shared" si="3"/>
        <v>45388</v>
      </c>
      <c r="B98" s="37">
        <f t="shared" si="2"/>
        <v>6</v>
      </c>
      <c r="D98" s="37" t="str">
        <f>IFERROR(MATCH($A98,Feiertage!$B$2:$B$15,0),"")</f>
        <v/>
      </c>
    </row>
    <row r="99" spans="1:4" x14ac:dyDescent="0.35">
      <c r="A99" s="1">
        <f t="shared" si="3"/>
        <v>45389</v>
      </c>
      <c r="B99" s="37">
        <f t="shared" si="2"/>
        <v>7</v>
      </c>
      <c r="D99" s="37" t="str">
        <f>IFERROR(MATCH($A99,Feiertage!$B$2:$B$15,0),"")</f>
        <v/>
      </c>
    </row>
    <row r="100" spans="1:4" x14ac:dyDescent="0.35">
      <c r="A100" s="1">
        <f t="shared" si="3"/>
        <v>45390</v>
      </c>
      <c r="B100" s="37">
        <f t="shared" si="2"/>
        <v>1</v>
      </c>
      <c r="D100" s="37" t="str">
        <f>IFERROR(MATCH($A100,Feiertage!$B$2:$B$15,0),"")</f>
        <v/>
      </c>
    </row>
    <row r="101" spans="1:4" x14ac:dyDescent="0.35">
      <c r="A101" s="1">
        <f t="shared" si="3"/>
        <v>45391</v>
      </c>
      <c r="B101" s="37">
        <f t="shared" si="2"/>
        <v>2</v>
      </c>
      <c r="D101" s="37" t="str">
        <f>IFERROR(MATCH($A101,Feiertage!$B$2:$B$15,0),"")</f>
        <v/>
      </c>
    </row>
    <row r="102" spans="1:4" x14ac:dyDescent="0.35">
      <c r="A102" s="1">
        <f t="shared" si="3"/>
        <v>45392</v>
      </c>
      <c r="B102" s="37">
        <f t="shared" si="2"/>
        <v>3</v>
      </c>
      <c r="D102" s="37" t="str">
        <f>IFERROR(MATCH($A102,Feiertage!$B$2:$B$15,0),"")</f>
        <v/>
      </c>
    </row>
    <row r="103" spans="1:4" x14ac:dyDescent="0.35">
      <c r="A103" s="1">
        <f t="shared" si="3"/>
        <v>45393</v>
      </c>
      <c r="B103" s="37">
        <f t="shared" si="2"/>
        <v>4</v>
      </c>
      <c r="D103" s="37" t="str">
        <f>IFERROR(MATCH($A103,Feiertage!$B$2:$B$15,0),"")</f>
        <v/>
      </c>
    </row>
    <row r="104" spans="1:4" x14ac:dyDescent="0.35">
      <c r="A104" s="1">
        <f t="shared" si="3"/>
        <v>45394</v>
      </c>
      <c r="B104" s="37">
        <f t="shared" si="2"/>
        <v>5</v>
      </c>
      <c r="D104" s="37" t="str">
        <f>IFERROR(MATCH($A104,Feiertage!$B$2:$B$15,0),"")</f>
        <v/>
      </c>
    </row>
    <row r="105" spans="1:4" x14ac:dyDescent="0.35">
      <c r="A105" s="1">
        <f t="shared" si="3"/>
        <v>45395</v>
      </c>
      <c r="B105" s="37">
        <f t="shared" si="2"/>
        <v>6</v>
      </c>
      <c r="D105" s="37" t="str">
        <f>IFERROR(MATCH($A105,Feiertage!$B$2:$B$15,0),"")</f>
        <v/>
      </c>
    </row>
    <row r="106" spans="1:4" x14ac:dyDescent="0.35">
      <c r="A106" s="1">
        <f t="shared" si="3"/>
        <v>45396</v>
      </c>
      <c r="B106" s="37">
        <f t="shared" si="2"/>
        <v>7</v>
      </c>
      <c r="D106" s="37" t="str">
        <f>IFERROR(MATCH($A106,Feiertage!$B$2:$B$15,0),"")</f>
        <v/>
      </c>
    </row>
    <row r="107" spans="1:4" x14ac:dyDescent="0.35">
      <c r="A107" s="1">
        <f t="shared" si="3"/>
        <v>45397</v>
      </c>
      <c r="B107" s="37">
        <f t="shared" si="2"/>
        <v>1</v>
      </c>
      <c r="D107" s="37" t="str">
        <f>IFERROR(MATCH($A107,Feiertage!$B$2:$B$15,0),"")</f>
        <v/>
      </c>
    </row>
    <row r="108" spans="1:4" x14ac:dyDescent="0.35">
      <c r="A108" s="1">
        <f t="shared" si="3"/>
        <v>45398</v>
      </c>
      <c r="B108" s="37">
        <f t="shared" si="2"/>
        <v>2</v>
      </c>
      <c r="D108" s="37" t="str">
        <f>IFERROR(MATCH($A108,Feiertage!$B$2:$B$15,0),"")</f>
        <v/>
      </c>
    </row>
    <row r="109" spans="1:4" x14ac:dyDescent="0.35">
      <c r="A109" s="1">
        <f t="shared" si="3"/>
        <v>45399</v>
      </c>
      <c r="B109" s="37">
        <f t="shared" si="2"/>
        <v>3</v>
      </c>
      <c r="D109" s="37" t="str">
        <f>IFERROR(MATCH($A109,Feiertage!$B$2:$B$15,0),"")</f>
        <v/>
      </c>
    </row>
    <row r="110" spans="1:4" x14ac:dyDescent="0.35">
      <c r="A110" s="1">
        <f t="shared" si="3"/>
        <v>45400</v>
      </c>
      <c r="B110" s="37">
        <f t="shared" si="2"/>
        <v>4</v>
      </c>
      <c r="D110" s="37" t="str">
        <f>IFERROR(MATCH($A110,Feiertage!$B$2:$B$15,0),"")</f>
        <v/>
      </c>
    </row>
    <row r="111" spans="1:4" x14ac:dyDescent="0.35">
      <c r="A111" s="1">
        <f t="shared" si="3"/>
        <v>45401</v>
      </c>
      <c r="B111" s="37">
        <f t="shared" si="2"/>
        <v>5</v>
      </c>
      <c r="D111" s="37" t="str">
        <f>IFERROR(MATCH($A111,Feiertage!$B$2:$B$15,0),"")</f>
        <v/>
      </c>
    </row>
    <row r="112" spans="1:4" x14ac:dyDescent="0.35">
      <c r="A112" s="1">
        <f t="shared" si="3"/>
        <v>45402</v>
      </c>
      <c r="B112" s="37">
        <f t="shared" si="2"/>
        <v>6</v>
      </c>
      <c r="D112" s="37" t="str">
        <f>IFERROR(MATCH($A112,Feiertage!$B$2:$B$15,0),"")</f>
        <v/>
      </c>
    </row>
    <row r="113" spans="1:4" x14ac:dyDescent="0.35">
      <c r="A113" s="1">
        <f t="shared" si="3"/>
        <v>45403</v>
      </c>
      <c r="B113" s="37">
        <f t="shared" si="2"/>
        <v>7</v>
      </c>
      <c r="D113" s="37" t="str">
        <f>IFERROR(MATCH($A113,Feiertage!$B$2:$B$15,0),"")</f>
        <v/>
      </c>
    </row>
    <row r="114" spans="1:4" x14ac:dyDescent="0.35">
      <c r="A114" s="1">
        <f t="shared" si="3"/>
        <v>45404</v>
      </c>
      <c r="B114" s="37">
        <f t="shared" si="2"/>
        <v>1</v>
      </c>
      <c r="D114" s="37" t="str">
        <f>IFERROR(MATCH($A114,Feiertage!$B$2:$B$15,0),"")</f>
        <v/>
      </c>
    </row>
    <row r="115" spans="1:4" x14ac:dyDescent="0.35">
      <c r="A115" s="1">
        <f t="shared" si="3"/>
        <v>45405</v>
      </c>
      <c r="B115" s="37">
        <f t="shared" si="2"/>
        <v>2</v>
      </c>
      <c r="D115" s="37" t="str">
        <f>IFERROR(MATCH($A115,Feiertage!$B$2:$B$15,0),"")</f>
        <v/>
      </c>
    </row>
    <row r="116" spans="1:4" x14ac:dyDescent="0.35">
      <c r="A116" s="1">
        <f t="shared" si="3"/>
        <v>45406</v>
      </c>
      <c r="B116" s="37">
        <f t="shared" si="2"/>
        <v>3</v>
      </c>
      <c r="D116" s="37" t="str">
        <f>IFERROR(MATCH($A116,Feiertage!$B$2:$B$15,0),"")</f>
        <v/>
      </c>
    </row>
    <row r="117" spans="1:4" x14ac:dyDescent="0.35">
      <c r="A117" s="1">
        <f t="shared" si="3"/>
        <v>45407</v>
      </c>
      <c r="B117" s="37">
        <f t="shared" si="2"/>
        <v>4</v>
      </c>
      <c r="D117" s="37" t="str">
        <f>IFERROR(MATCH($A117,Feiertage!$B$2:$B$15,0),"")</f>
        <v/>
      </c>
    </row>
    <row r="118" spans="1:4" x14ac:dyDescent="0.35">
      <c r="A118" s="1">
        <f t="shared" si="3"/>
        <v>45408</v>
      </c>
      <c r="B118" s="37">
        <f t="shared" si="2"/>
        <v>5</v>
      </c>
      <c r="D118" s="37" t="str">
        <f>IFERROR(MATCH($A118,Feiertage!$B$2:$B$15,0),"")</f>
        <v/>
      </c>
    </row>
    <row r="119" spans="1:4" x14ac:dyDescent="0.35">
      <c r="A119" s="1">
        <f t="shared" si="3"/>
        <v>45409</v>
      </c>
      <c r="B119" s="37">
        <f t="shared" si="2"/>
        <v>6</v>
      </c>
      <c r="D119" s="37" t="str">
        <f>IFERROR(MATCH($A119,Feiertage!$B$2:$B$15,0),"")</f>
        <v/>
      </c>
    </row>
    <row r="120" spans="1:4" x14ac:dyDescent="0.35">
      <c r="A120" s="1">
        <f t="shared" si="3"/>
        <v>45410</v>
      </c>
      <c r="B120" s="37">
        <f t="shared" si="2"/>
        <v>7</v>
      </c>
      <c r="D120" s="37" t="str">
        <f>IFERROR(MATCH($A120,Feiertage!$B$2:$B$15,0),"")</f>
        <v/>
      </c>
    </row>
    <row r="121" spans="1:4" x14ac:dyDescent="0.35">
      <c r="A121" s="1">
        <f t="shared" si="3"/>
        <v>45411</v>
      </c>
      <c r="B121" s="37">
        <f t="shared" si="2"/>
        <v>1</v>
      </c>
      <c r="D121" s="37" t="str">
        <f>IFERROR(MATCH($A121,Feiertage!$B$2:$B$15,0),"")</f>
        <v/>
      </c>
    </row>
    <row r="122" spans="1:4" x14ac:dyDescent="0.35">
      <c r="A122" s="1">
        <f t="shared" si="3"/>
        <v>45412</v>
      </c>
      <c r="B122" s="37">
        <f t="shared" si="2"/>
        <v>2</v>
      </c>
      <c r="D122" s="37" t="str">
        <f>IFERROR(MATCH($A122,Feiertage!$B$2:$B$15,0),"")</f>
        <v/>
      </c>
    </row>
    <row r="123" spans="1:4" x14ac:dyDescent="0.35">
      <c r="A123" s="1">
        <f t="shared" si="3"/>
        <v>45413</v>
      </c>
      <c r="B123" s="37">
        <f t="shared" si="2"/>
        <v>3</v>
      </c>
      <c r="D123" s="37">
        <f>IFERROR(MATCH($A123,Feiertage!$B$2:$B$15,0),"")</f>
        <v>6</v>
      </c>
    </row>
    <row r="124" spans="1:4" x14ac:dyDescent="0.35">
      <c r="A124" s="1">
        <f t="shared" si="3"/>
        <v>45414</v>
      </c>
      <c r="B124" s="37">
        <f t="shared" si="2"/>
        <v>4</v>
      </c>
      <c r="D124" s="37" t="str">
        <f>IFERROR(MATCH($A124,Feiertage!$B$2:$B$15,0),"")</f>
        <v/>
      </c>
    </row>
    <row r="125" spans="1:4" x14ac:dyDescent="0.35">
      <c r="A125" s="1">
        <f t="shared" si="3"/>
        <v>45415</v>
      </c>
      <c r="B125" s="37">
        <f t="shared" si="2"/>
        <v>5</v>
      </c>
      <c r="D125" s="37" t="str">
        <f>IFERROR(MATCH($A125,Feiertage!$B$2:$B$15,0),"")</f>
        <v/>
      </c>
    </row>
    <row r="126" spans="1:4" x14ac:dyDescent="0.35">
      <c r="A126" s="1">
        <f t="shared" si="3"/>
        <v>45416</v>
      </c>
      <c r="B126" s="37">
        <f t="shared" si="2"/>
        <v>6</v>
      </c>
      <c r="D126" s="37" t="str">
        <f>IFERROR(MATCH($A126,Feiertage!$B$2:$B$15,0),"")</f>
        <v/>
      </c>
    </row>
    <row r="127" spans="1:4" x14ac:dyDescent="0.35">
      <c r="A127" s="1">
        <f t="shared" si="3"/>
        <v>45417</v>
      </c>
      <c r="B127" s="37">
        <f t="shared" si="2"/>
        <v>7</v>
      </c>
      <c r="D127" s="37" t="str">
        <f>IFERROR(MATCH($A127,Feiertage!$B$2:$B$15,0),"")</f>
        <v/>
      </c>
    </row>
    <row r="128" spans="1:4" x14ac:dyDescent="0.35">
      <c r="A128" s="1">
        <f t="shared" si="3"/>
        <v>45418</v>
      </c>
      <c r="B128" s="37">
        <f t="shared" si="2"/>
        <v>1</v>
      </c>
      <c r="D128" s="37" t="str">
        <f>IFERROR(MATCH($A128,Feiertage!$B$2:$B$15,0),"")</f>
        <v/>
      </c>
    </row>
    <row r="129" spans="1:4" x14ac:dyDescent="0.35">
      <c r="A129" s="1">
        <f t="shared" si="3"/>
        <v>45419</v>
      </c>
      <c r="B129" s="37">
        <f t="shared" si="2"/>
        <v>2</v>
      </c>
      <c r="D129" s="37" t="str">
        <f>IFERROR(MATCH($A129,Feiertage!$B$2:$B$15,0),"")</f>
        <v/>
      </c>
    </row>
    <row r="130" spans="1:4" x14ac:dyDescent="0.35">
      <c r="A130" s="1">
        <f t="shared" si="3"/>
        <v>45420</v>
      </c>
      <c r="B130" s="37">
        <f t="shared" si="2"/>
        <v>3</v>
      </c>
      <c r="D130" s="37" t="str">
        <f>IFERROR(MATCH($A130,Feiertage!$B$2:$B$15,0),"")</f>
        <v/>
      </c>
    </row>
    <row r="131" spans="1:4" x14ac:dyDescent="0.35">
      <c r="A131" s="1">
        <f t="shared" si="3"/>
        <v>45421</v>
      </c>
      <c r="B131" s="37">
        <f t="shared" ref="B131:B194" si="4">WEEKDAY(A131,2)</f>
        <v>4</v>
      </c>
      <c r="D131" s="37">
        <f>IFERROR(MATCH($A131,Feiertage!$B$2:$B$15,0),"")</f>
        <v>7</v>
      </c>
    </row>
    <row r="132" spans="1:4" x14ac:dyDescent="0.35">
      <c r="A132" s="1">
        <f t="shared" ref="A132:A195" si="5">A131+1</f>
        <v>45422</v>
      </c>
      <c r="B132" s="37">
        <f t="shared" si="4"/>
        <v>5</v>
      </c>
      <c r="C132" s="37" t="s">
        <v>64</v>
      </c>
      <c r="D132" s="37" t="str">
        <f>IFERROR(MATCH($A132,Feiertage!$B$2:$B$15,0),"")</f>
        <v/>
      </c>
    </row>
    <row r="133" spans="1:4" x14ac:dyDescent="0.35">
      <c r="A133" s="1">
        <f t="shared" si="5"/>
        <v>45423</v>
      </c>
      <c r="B133" s="37">
        <f t="shared" si="4"/>
        <v>6</v>
      </c>
      <c r="D133" s="37" t="str">
        <f>IFERROR(MATCH($A133,Feiertage!$B$2:$B$15,0),"")</f>
        <v/>
      </c>
    </row>
    <row r="134" spans="1:4" x14ac:dyDescent="0.35">
      <c r="A134" s="1">
        <f t="shared" si="5"/>
        <v>45424</v>
      </c>
      <c r="B134" s="37">
        <f t="shared" si="4"/>
        <v>7</v>
      </c>
      <c r="D134" s="37" t="str">
        <f>IFERROR(MATCH($A134,Feiertage!$B$2:$B$15,0),"")</f>
        <v/>
      </c>
    </row>
    <row r="135" spans="1:4" x14ac:dyDescent="0.35">
      <c r="A135" s="1">
        <f t="shared" si="5"/>
        <v>45425</v>
      </c>
      <c r="B135" s="37">
        <f t="shared" si="4"/>
        <v>1</v>
      </c>
      <c r="D135" s="37" t="str">
        <f>IFERROR(MATCH($A135,Feiertage!$B$2:$B$15,0),"")</f>
        <v/>
      </c>
    </row>
    <row r="136" spans="1:4" x14ac:dyDescent="0.35">
      <c r="A136" s="1">
        <f t="shared" si="5"/>
        <v>45426</v>
      </c>
      <c r="B136" s="37">
        <f t="shared" si="4"/>
        <v>2</v>
      </c>
      <c r="D136" s="37" t="str">
        <f>IFERROR(MATCH($A136,Feiertage!$B$2:$B$15,0),"")</f>
        <v/>
      </c>
    </row>
    <row r="137" spans="1:4" x14ac:dyDescent="0.35">
      <c r="A137" s="1">
        <f t="shared" si="5"/>
        <v>45427</v>
      </c>
      <c r="B137" s="37">
        <f t="shared" si="4"/>
        <v>3</v>
      </c>
      <c r="D137" s="37" t="str">
        <f>IFERROR(MATCH($A137,Feiertage!$B$2:$B$15,0),"")</f>
        <v/>
      </c>
    </row>
    <row r="138" spans="1:4" x14ac:dyDescent="0.35">
      <c r="A138" s="1">
        <f t="shared" si="5"/>
        <v>45428</v>
      </c>
      <c r="B138" s="37">
        <f t="shared" si="4"/>
        <v>4</v>
      </c>
      <c r="D138" s="37" t="str">
        <f>IFERROR(MATCH($A138,Feiertage!$B$2:$B$15,0),"")</f>
        <v/>
      </c>
    </row>
    <row r="139" spans="1:4" x14ac:dyDescent="0.35">
      <c r="A139" s="1">
        <f t="shared" si="5"/>
        <v>45429</v>
      </c>
      <c r="B139" s="37">
        <f t="shared" si="4"/>
        <v>5</v>
      </c>
      <c r="D139" s="37" t="str">
        <f>IFERROR(MATCH($A139,Feiertage!$B$2:$B$15,0),"")</f>
        <v/>
      </c>
    </row>
    <row r="140" spans="1:4" x14ac:dyDescent="0.35">
      <c r="A140" s="1">
        <f t="shared" si="5"/>
        <v>45430</v>
      </c>
      <c r="B140" s="37">
        <f t="shared" si="4"/>
        <v>6</v>
      </c>
      <c r="D140" s="37" t="str">
        <f>IFERROR(MATCH($A140,Feiertage!$B$2:$B$15,0),"")</f>
        <v/>
      </c>
    </row>
    <row r="141" spans="1:4" x14ac:dyDescent="0.35">
      <c r="A141" s="1">
        <f t="shared" si="5"/>
        <v>45431</v>
      </c>
      <c r="B141" s="37">
        <f t="shared" si="4"/>
        <v>7</v>
      </c>
      <c r="D141" s="37">
        <f>IFERROR(MATCH($A141,Feiertage!$B$2:$B$15,0),"")</f>
        <v>8</v>
      </c>
    </row>
    <row r="142" spans="1:4" x14ac:dyDescent="0.35">
      <c r="A142" s="1">
        <f t="shared" si="5"/>
        <v>45432</v>
      </c>
      <c r="B142" s="37">
        <f t="shared" si="4"/>
        <v>1</v>
      </c>
      <c r="D142" s="37">
        <f>IFERROR(MATCH($A142,Feiertage!$B$2:$B$15,0),"")</f>
        <v>9</v>
      </c>
    </row>
    <row r="143" spans="1:4" x14ac:dyDescent="0.35">
      <c r="A143" s="1">
        <f t="shared" si="5"/>
        <v>45433</v>
      </c>
      <c r="B143" s="37">
        <f t="shared" si="4"/>
        <v>2</v>
      </c>
      <c r="D143" s="37" t="str">
        <f>IFERROR(MATCH($A143,Feiertage!$B$2:$B$15,0),"")</f>
        <v/>
      </c>
    </row>
    <row r="144" spans="1:4" x14ac:dyDescent="0.35">
      <c r="A144" s="1">
        <f t="shared" si="5"/>
        <v>45434</v>
      </c>
      <c r="B144" s="37">
        <f t="shared" si="4"/>
        <v>3</v>
      </c>
      <c r="D144" s="37" t="str">
        <f>IFERROR(MATCH($A144,Feiertage!$B$2:$B$15,0),"")</f>
        <v/>
      </c>
    </row>
    <row r="145" spans="1:4" x14ac:dyDescent="0.35">
      <c r="A145" s="1">
        <f t="shared" si="5"/>
        <v>45435</v>
      </c>
      <c r="B145" s="37">
        <f t="shared" si="4"/>
        <v>4</v>
      </c>
      <c r="D145" s="37" t="str">
        <f>IFERROR(MATCH($A145,Feiertage!$B$2:$B$15,0),"")</f>
        <v/>
      </c>
    </row>
    <row r="146" spans="1:4" x14ac:dyDescent="0.35">
      <c r="A146" s="1">
        <f t="shared" si="5"/>
        <v>45436</v>
      </c>
      <c r="B146" s="37">
        <f t="shared" si="4"/>
        <v>5</v>
      </c>
      <c r="D146" s="37" t="str">
        <f>IFERROR(MATCH($A146,Feiertage!$B$2:$B$15,0),"")</f>
        <v/>
      </c>
    </row>
    <row r="147" spans="1:4" x14ac:dyDescent="0.35">
      <c r="A147" s="1">
        <f t="shared" si="5"/>
        <v>45437</v>
      </c>
      <c r="B147" s="37">
        <f t="shared" si="4"/>
        <v>6</v>
      </c>
      <c r="D147" s="37" t="str">
        <f>IFERROR(MATCH($A147,Feiertage!$B$2:$B$15,0),"")</f>
        <v/>
      </c>
    </row>
    <row r="148" spans="1:4" x14ac:dyDescent="0.35">
      <c r="A148" s="1">
        <f t="shared" si="5"/>
        <v>45438</v>
      </c>
      <c r="B148" s="37">
        <f t="shared" si="4"/>
        <v>7</v>
      </c>
      <c r="D148" s="37" t="str">
        <f>IFERROR(MATCH($A148,Feiertage!$B$2:$B$15,0),"")</f>
        <v/>
      </c>
    </row>
    <row r="149" spans="1:4" x14ac:dyDescent="0.35">
      <c r="A149" s="1">
        <f t="shared" si="5"/>
        <v>45439</v>
      </c>
      <c r="B149" s="37">
        <f t="shared" si="4"/>
        <v>1</v>
      </c>
      <c r="D149" s="37" t="str">
        <f>IFERROR(MATCH($A149,Feiertage!$B$2:$B$15,0),"")</f>
        <v/>
      </c>
    </row>
    <row r="150" spans="1:4" x14ac:dyDescent="0.35">
      <c r="A150" s="1">
        <f t="shared" si="5"/>
        <v>45440</v>
      </c>
      <c r="B150" s="37">
        <f t="shared" si="4"/>
        <v>2</v>
      </c>
      <c r="D150" s="37" t="str">
        <f>IFERROR(MATCH($A150,Feiertage!$B$2:$B$15,0),"")</f>
        <v/>
      </c>
    </row>
    <row r="151" spans="1:4" x14ac:dyDescent="0.35">
      <c r="A151" s="1">
        <f t="shared" si="5"/>
        <v>45441</v>
      </c>
      <c r="B151" s="37">
        <f t="shared" si="4"/>
        <v>3</v>
      </c>
      <c r="D151" s="37" t="str">
        <f>IFERROR(MATCH($A151,Feiertage!$B$2:$B$15,0),"")</f>
        <v/>
      </c>
    </row>
    <row r="152" spans="1:4" x14ac:dyDescent="0.35">
      <c r="A152" s="1">
        <f t="shared" si="5"/>
        <v>45442</v>
      </c>
      <c r="B152" s="37">
        <f t="shared" si="4"/>
        <v>4</v>
      </c>
      <c r="D152" s="37" t="str">
        <f>IFERROR(MATCH($A152,Feiertage!$B$2:$B$15,0),"")</f>
        <v/>
      </c>
    </row>
    <row r="153" spans="1:4" x14ac:dyDescent="0.35">
      <c r="A153" s="1">
        <f t="shared" si="5"/>
        <v>45443</v>
      </c>
      <c r="B153" s="37">
        <f t="shared" si="4"/>
        <v>5</v>
      </c>
      <c r="D153" s="37" t="str">
        <f>IFERROR(MATCH($A153,Feiertage!$B$2:$B$15,0),"")</f>
        <v/>
      </c>
    </row>
    <row r="154" spans="1:4" x14ac:dyDescent="0.35">
      <c r="A154" s="1">
        <f t="shared" si="5"/>
        <v>45444</v>
      </c>
      <c r="B154" s="37">
        <f t="shared" si="4"/>
        <v>6</v>
      </c>
      <c r="D154" s="37" t="str">
        <f>IFERROR(MATCH($A154,Feiertage!$B$2:$B$15,0),"")</f>
        <v/>
      </c>
    </row>
    <row r="155" spans="1:4" x14ac:dyDescent="0.35">
      <c r="A155" s="1">
        <f t="shared" si="5"/>
        <v>45445</v>
      </c>
      <c r="B155" s="37">
        <f t="shared" si="4"/>
        <v>7</v>
      </c>
      <c r="D155" s="37" t="str">
        <f>IFERROR(MATCH($A155,Feiertage!$B$2:$B$15,0),"")</f>
        <v/>
      </c>
    </row>
    <row r="156" spans="1:4" x14ac:dyDescent="0.35">
      <c r="A156" s="1">
        <f t="shared" si="5"/>
        <v>45446</v>
      </c>
      <c r="B156" s="37">
        <f t="shared" si="4"/>
        <v>1</v>
      </c>
      <c r="D156" s="37" t="str">
        <f>IFERROR(MATCH($A156,Feiertage!$B$2:$B$15,0),"")</f>
        <v/>
      </c>
    </row>
    <row r="157" spans="1:4" x14ac:dyDescent="0.35">
      <c r="A157" s="1">
        <f t="shared" si="5"/>
        <v>45447</v>
      </c>
      <c r="B157" s="37">
        <f t="shared" si="4"/>
        <v>2</v>
      </c>
      <c r="D157" s="37" t="str">
        <f>IFERROR(MATCH($A157,Feiertage!$B$2:$B$15,0),"")</f>
        <v/>
      </c>
    </row>
    <row r="158" spans="1:4" x14ac:dyDescent="0.35">
      <c r="A158" s="1">
        <f t="shared" si="5"/>
        <v>45448</v>
      </c>
      <c r="B158" s="37">
        <f t="shared" si="4"/>
        <v>3</v>
      </c>
      <c r="D158" s="37" t="str">
        <f>IFERROR(MATCH($A158,Feiertage!$B$2:$B$15,0),"")</f>
        <v/>
      </c>
    </row>
    <row r="159" spans="1:4" x14ac:dyDescent="0.35">
      <c r="A159" s="1">
        <f t="shared" si="5"/>
        <v>45449</v>
      </c>
      <c r="B159" s="37">
        <f t="shared" si="4"/>
        <v>4</v>
      </c>
      <c r="D159" s="37" t="str">
        <f>IFERROR(MATCH($A159,Feiertage!$B$2:$B$15,0),"")</f>
        <v/>
      </c>
    </row>
    <row r="160" spans="1:4" x14ac:dyDescent="0.35">
      <c r="A160" s="1">
        <f t="shared" si="5"/>
        <v>45450</v>
      </c>
      <c r="B160" s="37">
        <f t="shared" si="4"/>
        <v>5</v>
      </c>
      <c r="D160" s="37" t="str">
        <f>IFERROR(MATCH($A160,Feiertage!$B$2:$B$15,0),"")</f>
        <v/>
      </c>
    </row>
    <row r="161" spans="1:4" x14ac:dyDescent="0.35">
      <c r="A161" s="1">
        <f t="shared" si="5"/>
        <v>45451</v>
      </c>
      <c r="B161" s="37">
        <f t="shared" si="4"/>
        <v>6</v>
      </c>
      <c r="D161" s="37" t="str">
        <f>IFERROR(MATCH($A161,Feiertage!$B$2:$B$15,0),"")</f>
        <v/>
      </c>
    </row>
    <row r="162" spans="1:4" x14ac:dyDescent="0.35">
      <c r="A162" s="1">
        <f t="shared" si="5"/>
        <v>45452</v>
      </c>
      <c r="B162" s="37">
        <f t="shared" si="4"/>
        <v>7</v>
      </c>
      <c r="D162" s="37" t="str">
        <f>IFERROR(MATCH($A162,Feiertage!$B$2:$B$15,0),"")</f>
        <v/>
      </c>
    </row>
    <row r="163" spans="1:4" x14ac:dyDescent="0.35">
      <c r="A163" s="1">
        <f t="shared" si="5"/>
        <v>45453</v>
      </c>
      <c r="B163" s="37">
        <f t="shared" si="4"/>
        <v>1</v>
      </c>
      <c r="D163" s="37" t="str">
        <f>IFERROR(MATCH($A163,Feiertage!$B$2:$B$15,0),"")</f>
        <v/>
      </c>
    </row>
    <row r="164" spans="1:4" x14ac:dyDescent="0.35">
      <c r="A164" s="1">
        <f t="shared" si="5"/>
        <v>45454</v>
      </c>
      <c r="B164" s="37">
        <f t="shared" si="4"/>
        <v>2</v>
      </c>
      <c r="D164" s="37" t="str">
        <f>IFERROR(MATCH($A164,Feiertage!$B$2:$B$15,0),"")</f>
        <v/>
      </c>
    </row>
    <row r="165" spans="1:4" x14ac:dyDescent="0.35">
      <c r="A165" s="1">
        <f t="shared" si="5"/>
        <v>45455</v>
      </c>
      <c r="B165" s="37">
        <f t="shared" si="4"/>
        <v>3</v>
      </c>
      <c r="D165" s="37" t="str">
        <f>IFERROR(MATCH($A165,Feiertage!$B$2:$B$15,0),"")</f>
        <v/>
      </c>
    </row>
    <row r="166" spans="1:4" x14ac:dyDescent="0.35">
      <c r="A166" s="1">
        <f t="shared" si="5"/>
        <v>45456</v>
      </c>
      <c r="B166" s="37">
        <f t="shared" si="4"/>
        <v>4</v>
      </c>
      <c r="D166" s="37" t="str">
        <f>IFERROR(MATCH($A166,Feiertage!$B$2:$B$15,0),"")</f>
        <v/>
      </c>
    </row>
    <row r="167" spans="1:4" x14ac:dyDescent="0.35">
      <c r="A167" s="1">
        <f t="shared" si="5"/>
        <v>45457</v>
      </c>
      <c r="B167" s="37">
        <f t="shared" si="4"/>
        <v>5</v>
      </c>
      <c r="D167" s="37" t="str">
        <f>IFERROR(MATCH($A167,Feiertage!$B$2:$B$15,0),"")</f>
        <v/>
      </c>
    </row>
    <row r="168" spans="1:4" x14ac:dyDescent="0.35">
      <c r="A168" s="1">
        <f t="shared" si="5"/>
        <v>45458</v>
      </c>
      <c r="B168" s="37">
        <f t="shared" si="4"/>
        <v>6</v>
      </c>
      <c r="D168" s="37" t="str">
        <f>IFERROR(MATCH($A168,Feiertage!$B$2:$B$15,0),"")</f>
        <v/>
      </c>
    </row>
    <row r="169" spans="1:4" x14ac:dyDescent="0.35">
      <c r="A169" s="1">
        <f t="shared" si="5"/>
        <v>45459</v>
      </c>
      <c r="B169" s="37">
        <f t="shared" si="4"/>
        <v>7</v>
      </c>
      <c r="D169" s="37" t="str">
        <f>IFERROR(MATCH($A169,Feiertage!$B$2:$B$15,0),"")</f>
        <v/>
      </c>
    </row>
    <row r="170" spans="1:4" x14ac:dyDescent="0.35">
      <c r="A170" s="1">
        <f t="shared" si="5"/>
        <v>45460</v>
      </c>
      <c r="B170" s="37">
        <f t="shared" si="4"/>
        <v>1</v>
      </c>
      <c r="D170" s="37" t="str">
        <f>IFERROR(MATCH($A170,Feiertage!$B$2:$B$15,0),"")</f>
        <v/>
      </c>
    </row>
    <row r="171" spans="1:4" x14ac:dyDescent="0.35">
      <c r="A171" s="1">
        <f t="shared" si="5"/>
        <v>45461</v>
      </c>
      <c r="B171" s="37">
        <f t="shared" si="4"/>
        <v>2</v>
      </c>
      <c r="D171" s="37" t="str">
        <f>IFERROR(MATCH($A171,Feiertage!$B$2:$B$15,0),"")</f>
        <v/>
      </c>
    </row>
    <row r="172" spans="1:4" x14ac:dyDescent="0.35">
      <c r="A172" s="1">
        <f t="shared" si="5"/>
        <v>45462</v>
      </c>
      <c r="B172" s="37">
        <f t="shared" si="4"/>
        <v>3</v>
      </c>
      <c r="D172" s="37" t="str">
        <f>IFERROR(MATCH($A172,Feiertage!$B$2:$B$15,0),"")</f>
        <v/>
      </c>
    </row>
    <row r="173" spans="1:4" x14ac:dyDescent="0.35">
      <c r="A173" s="1">
        <f t="shared" si="5"/>
        <v>45463</v>
      </c>
      <c r="B173" s="37">
        <f t="shared" si="4"/>
        <v>4</v>
      </c>
      <c r="D173" s="37" t="str">
        <f>IFERROR(MATCH($A173,Feiertage!$B$2:$B$15,0),"")</f>
        <v/>
      </c>
    </row>
    <row r="174" spans="1:4" x14ac:dyDescent="0.35">
      <c r="A174" s="1">
        <f t="shared" si="5"/>
        <v>45464</v>
      </c>
      <c r="B174" s="37">
        <f t="shared" si="4"/>
        <v>5</v>
      </c>
      <c r="D174" s="37" t="str">
        <f>IFERROR(MATCH($A174,Feiertage!$B$2:$B$15,0),"")</f>
        <v/>
      </c>
    </row>
    <row r="175" spans="1:4" x14ac:dyDescent="0.35">
      <c r="A175" s="1">
        <f t="shared" si="5"/>
        <v>45465</v>
      </c>
      <c r="B175" s="37">
        <f t="shared" si="4"/>
        <v>6</v>
      </c>
      <c r="D175" s="37" t="str">
        <f>IFERROR(MATCH($A175,Feiertage!$B$2:$B$15,0),"")</f>
        <v/>
      </c>
    </row>
    <row r="176" spans="1:4" x14ac:dyDescent="0.35">
      <c r="A176" s="1">
        <f t="shared" si="5"/>
        <v>45466</v>
      </c>
      <c r="B176" s="37">
        <f t="shared" si="4"/>
        <v>7</v>
      </c>
      <c r="D176" s="37" t="str">
        <f>IFERROR(MATCH($A176,Feiertage!$B$2:$B$15,0),"")</f>
        <v/>
      </c>
    </row>
    <row r="177" spans="1:4" x14ac:dyDescent="0.35">
      <c r="A177" s="1">
        <f t="shared" si="5"/>
        <v>45467</v>
      </c>
      <c r="B177" s="37">
        <f t="shared" si="4"/>
        <v>1</v>
      </c>
      <c r="D177" s="37" t="str">
        <f>IFERROR(MATCH($A177,Feiertage!$B$2:$B$15,0),"")</f>
        <v/>
      </c>
    </row>
    <row r="178" spans="1:4" x14ac:dyDescent="0.35">
      <c r="A178" s="1">
        <f t="shared" si="5"/>
        <v>45468</v>
      </c>
      <c r="B178" s="37">
        <f t="shared" si="4"/>
        <v>2</v>
      </c>
      <c r="D178" s="37" t="str">
        <f>IFERROR(MATCH($A178,Feiertage!$B$2:$B$15,0),"")</f>
        <v/>
      </c>
    </row>
    <row r="179" spans="1:4" x14ac:dyDescent="0.35">
      <c r="A179" s="1">
        <f t="shared" si="5"/>
        <v>45469</v>
      </c>
      <c r="B179" s="37">
        <f t="shared" si="4"/>
        <v>3</v>
      </c>
      <c r="D179" s="37" t="str">
        <f>IFERROR(MATCH($A179,Feiertage!$B$2:$B$15,0),"")</f>
        <v/>
      </c>
    </row>
    <row r="180" spans="1:4" x14ac:dyDescent="0.35">
      <c r="A180" s="1">
        <f t="shared" si="5"/>
        <v>45470</v>
      </c>
      <c r="B180" s="37">
        <f t="shared" si="4"/>
        <v>4</v>
      </c>
      <c r="D180" s="37" t="str">
        <f>IFERROR(MATCH($A180,Feiertage!$B$2:$B$15,0),"")</f>
        <v/>
      </c>
    </row>
    <row r="181" spans="1:4" x14ac:dyDescent="0.35">
      <c r="A181" s="1">
        <f t="shared" si="5"/>
        <v>45471</v>
      </c>
      <c r="B181" s="37">
        <f t="shared" si="4"/>
        <v>5</v>
      </c>
      <c r="D181" s="37" t="str">
        <f>IFERROR(MATCH($A181,Feiertage!$B$2:$B$15,0),"")</f>
        <v/>
      </c>
    </row>
    <row r="182" spans="1:4" x14ac:dyDescent="0.35">
      <c r="A182" s="1">
        <f t="shared" si="5"/>
        <v>45472</v>
      </c>
      <c r="B182" s="37">
        <f t="shared" si="4"/>
        <v>6</v>
      </c>
      <c r="D182" s="37" t="str">
        <f>IFERROR(MATCH($A182,Feiertage!$B$2:$B$15,0),"")</f>
        <v/>
      </c>
    </row>
    <row r="183" spans="1:4" x14ac:dyDescent="0.35">
      <c r="A183" s="1">
        <f t="shared" si="5"/>
        <v>45473</v>
      </c>
      <c r="B183" s="37">
        <f t="shared" si="4"/>
        <v>7</v>
      </c>
      <c r="D183" s="37" t="str">
        <f>IFERROR(MATCH($A183,Feiertage!$B$2:$B$15,0),"")</f>
        <v/>
      </c>
    </row>
    <row r="184" spans="1:4" x14ac:dyDescent="0.35">
      <c r="A184" s="1">
        <f t="shared" si="5"/>
        <v>45474</v>
      </c>
      <c r="B184" s="37">
        <f t="shared" si="4"/>
        <v>1</v>
      </c>
      <c r="D184" s="37" t="str">
        <f>IFERROR(MATCH($A184,Feiertage!$B$2:$B$15,0),"")</f>
        <v/>
      </c>
    </row>
    <row r="185" spans="1:4" x14ac:dyDescent="0.35">
      <c r="A185" s="1">
        <f t="shared" si="5"/>
        <v>45475</v>
      </c>
      <c r="B185" s="37">
        <f t="shared" si="4"/>
        <v>2</v>
      </c>
      <c r="D185" s="37" t="str">
        <f>IFERROR(MATCH($A185,Feiertage!$B$2:$B$15,0),"")</f>
        <v/>
      </c>
    </row>
    <row r="186" spans="1:4" x14ac:dyDescent="0.35">
      <c r="A186" s="1">
        <f t="shared" si="5"/>
        <v>45476</v>
      </c>
      <c r="B186" s="37">
        <f t="shared" si="4"/>
        <v>3</v>
      </c>
      <c r="D186" s="37" t="str">
        <f>IFERROR(MATCH($A186,Feiertage!$B$2:$B$15,0),"")</f>
        <v/>
      </c>
    </row>
    <row r="187" spans="1:4" x14ac:dyDescent="0.35">
      <c r="A187" s="1">
        <f t="shared" si="5"/>
        <v>45477</v>
      </c>
      <c r="B187" s="37">
        <f t="shared" si="4"/>
        <v>4</v>
      </c>
      <c r="D187" s="37" t="str">
        <f>IFERROR(MATCH($A187,Feiertage!$B$2:$B$15,0),"")</f>
        <v/>
      </c>
    </row>
    <row r="188" spans="1:4" x14ac:dyDescent="0.35">
      <c r="A188" s="1">
        <f t="shared" si="5"/>
        <v>45478</v>
      </c>
      <c r="B188" s="37">
        <f t="shared" si="4"/>
        <v>5</v>
      </c>
      <c r="D188" s="37" t="str">
        <f>IFERROR(MATCH($A188,Feiertage!$B$2:$B$15,0),"")</f>
        <v/>
      </c>
    </row>
    <row r="189" spans="1:4" x14ac:dyDescent="0.35">
      <c r="A189" s="1">
        <f t="shared" si="5"/>
        <v>45479</v>
      </c>
      <c r="B189" s="37">
        <f t="shared" si="4"/>
        <v>6</v>
      </c>
      <c r="D189" s="37" t="str">
        <f>IFERROR(MATCH($A189,Feiertage!$B$2:$B$15,0),"")</f>
        <v/>
      </c>
    </row>
    <row r="190" spans="1:4" x14ac:dyDescent="0.35">
      <c r="A190" s="1">
        <f t="shared" si="5"/>
        <v>45480</v>
      </c>
      <c r="B190" s="37">
        <f t="shared" si="4"/>
        <v>7</v>
      </c>
      <c r="D190" s="37" t="str">
        <f>IFERROR(MATCH($A190,Feiertage!$B$2:$B$15,0),"")</f>
        <v/>
      </c>
    </row>
    <row r="191" spans="1:4" x14ac:dyDescent="0.35">
      <c r="A191" s="1">
        <f t="shared" si="5"/>
        <v>45481</v>
      </c>
      <c r="B191" s="37">
        <f t="shared" si="4"/>
        <v>1</v>
      </c>
      <c r="D191" s="37" t="str">
        <f>IFERROR(MATCH($A191,Feiertage!$B$2:$B$15,0),"")</f>
        <v/>
      </c>
    </row>
    <row r="192" spans="1:4" x14ac:dyDescent="0.35">
      <c r="A192" s="1">
        <f t="shared" si="5"/>
        <v>45482</v>
      </c>
      <c r="B192" s="37">
        <f t="shared" si="4"/>
        <v>2</v>
      </c>
      <c r="D192" s="37" t="str">
        <f>IFERROR(MATCH($A192,Feiertage!$B$2:$B$15,0),"")</f>
        <v/>
      </c>
    </row>
    <row r="193" spans="1:4" x14ac:dyDescent="0.35">
      <c r="A193" s="1">
        <f t="shared" si="5"/>
        <v>45483</v>
      </c>
      <c r="B193" s="37">
        <f t="shared" si="4"/>
        <v>3</v>
      </c>
      <c r="D193" s="37" t="str">
        <f>IFERROR(MATCH($A193,Feiertage!$B$2:$B$15,0),"")</f>
        <v/>
      </c>
    </row>
    <row r="194" spans="1:4" x14ac:dyDescent="0.35">
      <c r="A194" s="1">
        <f t="shared" si="5"/>
        <v>45484</v>
      </c>
      <c r="B194" s="37">
        <f t="shared" si="4"/>
        <v>4</v>
      </c>
      <c r="D194" s="37" t="str">
        <f>IFERROR(MATCH($A194,Feiertage!$B$2:$B$15,0),"")</f>
        <v/>
      </c>
    </row>
    <row r="195" spans="1:4" x14ac:dyDescent="0.35">
      <c r="A195" s="1">
        <f t="shared" si="5"/>
        <v>45485</v>
      </c>
      <c r="B195" s="37">
        <f t="shared" ref="B195:B258" si="6">WEEKDAY(A195,2)</f>
        <v>5</v>
      </c>
      <c r="D195" s="37" t="str">
        <f>IFERROR(MATCH($A195,Feiertage!$B$2:$B$15,0),"")</f>
        <v/>
      </c>
    </row>
    <row r="196" spans="1:4" x14ac:dyDescent="0.35">
      <c r="A196" s="1">
        <f t="shared" ref="A196:A259" si="7">A195+1</f>
        <v>45486</v>
      </c>
      <c r="B196" s="37">
        <f t="shared" si="6"/>
        <v>6</v>
      </c>
      <c r="D196" s="37" t="str">
        <f>IFERROR(MATCH($A196,Feiertage!$B$2:$B$15,0),"")</f>
        <v/>
      </c>
    </row>
    <row r="197" spans="1:4" x14ac:dyDescent="0.35">
      <c r="A197" s="1">
        <f t="shared" si="7"/>
        <v>45487</v>
      </c>
      <c r="B197" s="37">
        <f t="shared" si="6"/>
        <v>7</v>
      </c>
      <c r="D197" s="37" t="str">
        <f>IFERROR(MATCH($A197,Feiertage!$B$2:$B$15,0),"")</f>
        <v/>
      </c>
    </row>
    <row r="198" spans="1:4" x14ac:dyDescent="0.35">
      <c r="A198" s="1">
        <f t="shared" si="7"/>
        <v>45488</v>
      </c>
      <c r="B198" s="37">
        <f t="shared" si="6"/>
        <v>1</v>
      </c>
      <c r="D198" s="37" t="str">
        <f>IFERROR(MATCH($A198,Feiertage!$B$2:$B$15,0),"")</f>
        <v/>
      </c>
    </row>
    <row r="199" spans="1:4" x14ac:dyDescent="0.35">
      <c r="A199" s="1">
        <f t="shared" si="7"/>
        <v>45489</v>
      </c>
      <c r="B199" s="37">
        <f t="shared" si="6"/>
        <v>2</v>
      </c>
      <c r="D199" s="37" t="str">
        <f>IFERROR(MATCH($A199,Feiertage!$B$2:$B$15,0),"")</f>
        <v/>
      </c>
    </row>
    <row r="200" spans="1:4" x14ac:dyDescent="0.35">
      <c r="A200" s="1">
        <f t="shared" si="7"/>
        <v>45490</v>
      </c>
      <c r="B200" s="37">
        <f t="shared" si="6"/>
        <v>3</v>
      </c>
      <c r="D200" s="37" t="str">
        <f>IFERROR(MATCH($A200,Feiertage!$B$2:$B$15,0),"")</f>
        <v/>
      </c>
    </row>
    <row r="201" spans="1:4" x14ac:dyDescent="0.35">
      <c r="A201" s="1">
        <f t="shared" si="7"/>
        <v>45491</v>
      </c>
      <c r="B201" s="37">
        <f t="shared" si="6"/>
        <v>4</v>
      </c>
      <c r="C201" s="37" t="s">
        <v>62</v>
      </c>
      <c r="D201" s="37" t="str">
        <f>IFERROR(MATCH($A201,Feiertage!$B$2:$B$15,0),"")</f>
        <v/>
      </c>
    </row>
    <row r="202" spans="1:4" x14ac:dyDescent="0.35">
      <c r="A202" s="1">
        <f t="shared" si="7"/>
        <v>45492</v>
      </c>
      <c r="B202" s="37">
        <f t="shared" si="6"/>
        <v>5</v>
      </c>
      <c r="C202" s="37" t="s">
        <v>62</v>
      </c>
      <c r="D202" s="37" t="str">
        <f>IFERROR(MATCH($A202,Feiertage!$B$2:$B$15,0),"")</f>
        <v/>
      </c>
    </row>
    <row r="203" spans="1:4" x14ac:dyDescent="0.35">
      <c r="A203" s="1">
        <f t="shared" si="7"/>
        <v>45493</v>
      </c>
      <c r="B203" s="37">
        <f t="shared" si="6"/>
        <v>6</v>
      </c>
      <c r="C203" s="37" t="s">
        <v>62</v>
      </c>
      <c r="D203" s="37" t="str">
        <f>IFERROR(MATCH($A203,Feiertage!$B$2:$B$15,0),"")</f>
        <v/>
      </c>
    </row>
    <row r="204" spans="1:4" x14ac:dyDescent="0.35">
      <c r="A204" s="1">
        <f t="shared" si="7"/>
        <v>45494</v>
      </c>
      <c r="B204" s="37">
        <f t="shared" si="6"/>
        <v>7</v>
      </c>
      <c r="C204" s="37" t="s">
        <v>62</v>
      </c>
      <c r="D204" s="37" t="str">
        <f>IFERROR(MATCH($A204,Feiertage!$B$2:$B$15,0),"")</f>
        <v/>
      </c>
    </row>
    <row r="205" spans="1:4" x14ac:dyDescent="0.35">
      <c r="A205" s="1">
        <f t="shared" si="7"/>
        <v>45495</v>
      </c>
      <c r="B205" s="37">
        <f t="shared" si="6"/>
        <v>1</v>
      </c>
      <c r="C205" s="37" t="s">
        <v>62</v>
      </c>
      <c r="D205" s="37" t="str">
        <f>IFERROR(MATCH($A205,Feiertage!$B$2:$B$15,0),"")</f>
        <v/>
      </c>
    </row>
    <row r="206" spans="1:4" x14ac:dyDescent="0.35">
      <c r="A206" s="1">
        <f t="shared" si="7"/>
        <v>45496</v>
      </c>
      <c r="B206" s="37">
        <f t="shared" si="6"/>
        <v>2</v>
      </c>
      <c r="C206" s="37" t="s">
        <v>62</v>
      </c>
      <c r="D206" s="37" t="str">
        <f>IFERROR(MATCH($A206,Feiertage!$B$2:$B$15,0),"")</f>
        <v/>
      </c>
    </row>
    <row r="207" spans="1:4" x14ac:dyDescent="0.35">
      <c r="A207" s="1">
        <f t="shared" si="7"/>
        <v>45497</v>
      </c>
      <c r="B207" s="37">
        <f t="shared" si="6"/>
        <v>3</v>
      </c>
      <c r="C207" s="37" t="s">
        <v>62</v>
      </c>
      <c r="D207" s="37" t="str">
        <f>IFERROR(MATCH($A207,Feiertage!$B$2:$B$15,0),"")</f>
        <v/>
      </c>
    </row>
    <row r="208" spans="1:4" x14ac:dyDescent="0.35">
      <c r="A208" s="1">
        <f t="shared" si="7"/>
        <v>45498</v>
      </c>
      <c r="B208" s="37">
        <f t="shared" si="6"/>
        <v>4</v>
      </c>
      <c r="C208" s="37" t="s">
        <v>62</v>
      </c>
      <c r="D208" s="37" t="str">
        <f>IFERROR(MATCH($A208,Feiertage!$B$2:$B$15,0),"")</f>
        <v/>
      </c>
    </row>
    <row r="209" spans="1:4" x14ac:dyDescent="0.35">
      <c r="A209" s="1">
        <f t="shared" si="7"/>
        <v>45499</v>
      </c>
      <c r="B209" s="37">
        <f t="shared" si="6"/>
        <v>5</v>
      </c>
      <c r="C209" s="37" t="s">
        <v>62</v>
      </c>
      <c r="D209" s="37" t="str">
        <f>IFERROR(MATCH($A209,Feiertage!$B$2:$B$15,0),"")</f>
        <v/>
      </c>
    </row>
    <row r="210" spans="1:4" x14ac:dyDescent="0.35">
      <c r="A210" s="1">
        <f t="shared" si="7"/>
        <v>45500</v>
      </c>
      <c r="B210" s="37">
        <f t="shared" si="6"/>
        <v>6</v>
      </c>
      <c r="C210" s="37" t="s">
        <v>62</v>
      </c>
      <c r="D210" s="37" t="str">
        <f>IFERROR(MATCH($A210,Feiertage!$B$2:$B$15,0),"")</f>
        <v/>
      </c>
    </row>
    <row r="211" spans="1:4" x14ac:dyDescent="0.35">
      <c r="A211" s="1">
        <f t="shared" si="7"/>
        <v>45501</v>
      </c>
      <c r="B211" s="37">
        <f t="shared" si="6"/>
        <v>7</v>
      </c>
      <c r="C211" s="37" t="s">
        <v>62</v>
      </c>
      <c r="D211" s="37" t="str">
        <f>IFERROR(MATCH($A211,Feiertage!$B$2:$B$15,0),"")</f>
        <v/>
      </c>
    </row>
    <row r="212" spans="1:4" x14ac:dyDescent="0.35">
      <c r="A212" s="1">
        <f t="shared" si="7"/>
        <v>45502</v>
      </c>
      <c r="B212" s="37">
        <f t="shared" si="6"/>
        <v>1</v>
      </c>
      <c r="C212" s="37" t="s">
        <v>62</v>
      </c>
      <c r="D212" s="37" t="str">
        <f>IFERROR(MATCH($A212,Feiertage!$B$2:$B$15,0),"")</f>
        <v/>
      </c>
    </row>
    <row r="213" spans="1:4" x14ac:dyDescent="0.35">
      <c r="A213" s="1">
        <f t="shared" si="7"/>
        <v>45503</v>
      </c>
      <c r="B213" s="37">
        <f t="shared" si="6"/>
        <v>2</v>
      </c>
      <c r="C213" s="37" t="s">
        <v>62</v>
      </c>
      <c r="D213" s="37" t="str">
        <f>IFERROR(MATCH($A213,Feiertage!$B$2:$B$15,0),"")</f>
        <v/>
      </c>
    </row>
    <row r="214" spans="1:4" x14ac:dyDescent="0.35">
      <c r="A214" s="1">
        <f t="shared" si="7"/>
        <v>45504</v>
      </c>
      <c r="B214" s="37">
        <f t="shared" si="6"/>
        <v>3</v>
      </c>
      <c r="C214" s="37" t="s">
        <v>62</v>
      </c>
      <c r="D214" s="37" t="str">
        <f>IFERROR(MATCH($A214,Feiertage!$B$2:$B$15,0),"")</f>
        <v/>
      </c>
    </row>
    <row r="215" spans="1:4" x14ac:dyDescent="0.35">
      <c r="A215" s="1">
        <f t="shared" si="7"/>
        <v>45505</v>
      </c>
      <c r="B215" s="37">
        <f t="shared" si="6"/>
        <v>4</v>
      </c>
      <c r="C215" s="37" t="s">
        <v>62</v>
      </c>
      <c r="D215" s="37" t="str">
        <f>IFERROR(MATCH($A215,Feiertage!$B$2:$B$15,0),"")</f>
        <v/>
      </c>
    </row>
    <row r="216" spans="1:4" x14ac:dyDescent="0.35">
      <c r="A216" s="1">
        <f t="shared" si="7"/>
        <v>45506</v>
      </c>
      <c r="B216" s="37">
        <f t="shared" si="6"/>
        <v>5</v>
      </c>
      <c r="C216" s="37" t="s">
        <v>62</v>
      </c>
      <c r="D216" s="37" t="str">
        <f>IFERROR(MATCH($A216,Feiertage!$B$2:$B$15,0),"")</f>
        <v/>
      </c>
    </row>
    <row r="217" spans="1:4" x14ac:dyDescent="0.35">
      <c r="A217" s="1">
        <f t="shared" si="7"/>
        <v>45507</v>
      </c>
      <c r="B217" s="37">
        <f t="shared" si="6"/>
        <v>6</v>
      </c>
      <c r="C217" s="37" t="s">
        <v>62</v>
      </c>
      <c r="D217" s="37" t="str">
        <f>IFERROR(MATCH($A217,Feiertage!$B$2:$B$15,0),"")</f>
        <v/>
      </c>
    </row>
    <row r="218" spans="1:4" x14ac:dyDescent="0.35">
      <c r="A218" s="1">
        <f t="shared" si="7"/>
        <v>45508</v>
      </c>
      <c r="B218" s="37">
        <f t="shared" si="6"/>
        <v>7</v>
      </c>
      <c r="C218" s="37" t="s">
        <v>62</v>
      </c>
      <c r="D218" s="37" t="str">
        <f>IFERROR(MATCH($A218,Feiertage!$B$2:$B$15,0),"")</f>
        <v/>
      </c>
    </row>
    <row r="219" spans="1:4" x14ac:dyDescent="0.35">
      <c r="A219" s="1">
        <f t="shared" si="7"/>
        <v>45509</v>
      </c>
      <c r="B219" s="37">
        <f t="shared" si="6"/>
        <v>1</v>
      </c>
      <c r="C219" s="37" t="s">
        <v>62</v>
      </c>
      <c r="D219" s="37" t="str">
        <f>IFERROR(MATCH($A219,Feiertage!$B$2:$B$15,0),"")</f>
        <v/>
      </c>
    </row>
    <row r="220" spans="1:4" x14ac:dyDescent="0.35">
      <c r="A220" s="1">
        <f t="shared" si="7"/>
        <v>45510</v>
      </c>
      <c r="B220" s="37">
        <f t="shared" si="6"/>
        <v>2</v>
      </c>
      <c r="C220" s="37" t="s">
        <v>62</v>
      </c>
      <c r="D220" s="37" t="str">
        <f>IFERROR(MATCH($A220,Feiertage!$B$2:$B$15,0),"")</f>
        <v/>
      </c>
    </row>
    <row r="221" spans="1:4" x14ac:dyDescent="0.35">
      <c r="A221" s="1">
        <f t="shared" si="7"/>
        <v>45511</v>
      </c>
      <c r="B221" s="37">
        <f t="shared" si="6"/>
        <v>3</v>
      </c>
      <c r="C221" s="37" t="s">
        <v>62</v>
      </c>
      <c r="D221" s="37" t="str">
        <f>IFERROR(MATCH($A221,Feiertage!$B$2:$B$15,0),"")</f>
        <v/>
      </c>
    </row>
    <row r="222" spans="1:4" x14ac:dyDescent="0.35">
      <c r="A222" s="1">
        <f t="shared" si="7"/>
        <v>45512</v>
      </c>
      <c r="B222" s="37">
        <f t="shared" si="6"/>
        <v>4</v>
      </c>
      <c r="C222" s="37" t="s">
        <v>62</v>
      </c>
      <c r="D222" s="37" t="str">
        <f>IFERROR(MATCH($A222,Feiertage!$B$2:$B$15,0),"")</f>
        <v/>
      </c>
    </row>
    <row r="223" spans="1:4" x14ac:dyDescent="0.35">
      <c r="A223" s="1">
        <f t="shared" si="7"/>
        <v>45513</v>
      </c>
      <c r="B223" s="37">
        <f t="shared" si="6"/>
        <v>5</v>
      </c>
      <c r="C223" s="37" t="s">
        <v>62</v>
      </c>
      <c r="D223" s="37" t="str">
        <f>IFERROR(MATCH($A223,Feiertage!$B$2:$B$15,0),"")</f>
        <v/>
      </c>
    </row>
    <row r="224" spans="1:4" x14ac:dyDescent="0.35">
      <c r="A224" s="1">
        <f t="shared" si="7"/>
        <v>45514</v>
      </c>
      <c r="B224" s="37">
        <f t="shared" si="6"/>
        <v>6</v>
      </c>
      <c r="C224" s="37" t="s">
        <v>62</v>
      </c>
      <c r="D224" s="37" t="str">
        <f>IFERROR(MATCH($A224,Feiertage!$B$2:$B$15,0),"")</f>
        <v/>
      </c>
    </row>
    <row r="225" spans="1:4" x14ac:dyDescent="0.35">
      <c r="A225" s="1">
        <f t="shared" si="7"/>
        <v>45515</v>
      </c>
      <c r="B225" s="37">
        <f t="shared" si="6"/>
        <v>7</v>
      </c>
      <c r="C225" s="37" t="s">
        <v>62</v>
      </c>
      <c r="D225" s="37" t="str">
        <f>IFERROR(MATCH($A225,Feiertage!$B$2:$B$15,0),"")</f>
        <v/>
      </c>
    </row>
    <row r="226" spans="1:4" x14ac:dyDescent="0.35">
      <c r="A226" s="1">
        <f t="shared" si="7"/>
        <v>45516</v>
      </c>
      <c r="B226" s="37">
        <f t="shared" si="6"/>
        <v>1</v>
      </c>
      <c r="C226" s="37" t="s">
        <v>62</v>
      </c>
      <c r="D226" s="37" t="str">
        <f>IFERROR(MATCH($A226,Feiertage!$B$2:$B$15,0),"")</f>
        <v/>
      </c>
    </row>
    <row r="227" spans="1:4" x14ac:dyDescent="0.35">
      <c r="A227" s="1">
        <f t="shared" si="7"/>
        <v>45517</v>
      </c>
      <c r="B227" s="37">
        <f t="shared" si="6"/>
        <v>2</v>
      </c>
      <c r="C227" s="37" t="s">
        <v>62</v>
      </c>
      <c r="D227" s="37" t="str">
        <f>IFERROR(MATCH($A227,Feiertage!$B$2:$B$15,0),"")</f>
        <v/>
      </c>
    </row>
    <row r="228" spans="1:4" x14ac:dyDescent="0.35">
      <c r="A228" s="1">
        <f t="shared" si="7"/>
        <v>45518</v>
      </c>
      <c r="B228" s="37">
        <f t="shared" si="6"/>
        <v>3</v>
      </c>
      <c r="C228" s="37" t="s">
        <v>62</v>
      </c>
      <c r="D228" s="37" t="str">
        <f>IFERROR(MATCH($A228,Feiertage!$B$2:$B$15,0),"")</f>
        <v/>
      </c>
    </row>
    <row r="229" spans="1:4" x14ac:dyDescent="0.35">
      <c r="A229" s="1">
        <f t="shared" si="7"/>
        <v>45519</v>
      </c>
      <c r="B229" s="37">
        <f t="shared" si="6"/>
        <v>4</v>
      </c>
      <c r="C229" s="37" t="s">
        <v>62</v>
      </c>
      <c r="D229" s="37" t="str">
        <f>IFERROR(MATCH($A229,Feiertage!$B$2:$B$15,0),"")</f>
        <v/>
      </c>
    </row>
    <row r="230" spans="1:4" x14ac:dyDescent="0.35">
      <c r="A230" s="1">
        <f t="shared" si="7"/>
        <v>45520</v>
      </c>
      <c r="B230" s="37">
        <f t="shared" si="6"/>
        <v>5</v>
      </c>
      <c r="C230" s="37" t="s">
        <v>62</v>
      </c>
      <c r="D230" s="37" t="str">
        <f>IFERROR(MATCH($A230,Feiertage!$B$2:$B$15,0),"")</f>
        <v/>
      </c>
    </row>
    <row r="231" spans="1:4" x14ac:dyDescent="0.35">
      <c r="A231" s="1">
        <f t="shared" si="7"/>
        <v>45521</v>
      </c>
      <c r="B231" s="37">
        <f t="shared" si="6"/>
        <v>6</v>
      </c>
      <c r="C231" s="37" t="s">
        <v>62</v>
      </c>
      <c r="D231" s="37" t="str">
        <f>IFERROR(MATCH($A231,Feiertage!$B$2:$B$15,0),"")</f>
        <v/>
      </c>
    </row>
    <row r="232" spans="1:4" x14ac:dyDescent="0.35">
      <c r="A232" s="1">
        <f t="shared" si="7"/>
        <v>45522</v>
      </c>
      <c r="B232" s="37">
        <f t="shared" si="6"/>
        <v>7</v>
      </c>
      <c r="C232" s="37" t="s">
        <v>62</v>
      </c>
      <c r="D232" s="37" t="str">
        <f>IFERROR(MATCH($A232,Feiertage!$B$2:$B$15,0),"")</f>
        <v/>
      </c>
    </row>
    <row r="233" spans="1:4" x14ac:dyDescent="0.35">
      <c r="A233" s="1">
        <f t="shared" si="7"/>
        <v>45523</v>
      </c>
      <c r="B233" s="37">
        <f t="shared" si="6"/>
        <v>1</v>
      </c>
      <c r="C233" s="37" t="s">
        <v>62</v>
      </c>
      <c r="D233" s="37" t="str">
        <f>IFERROR(MATCH($A233,Feiertage!$B$2:$B$15,0),"")</f>
        <v/>
      </c>
    </row>
    <row r="234" spans="1:4" x14ac:dyDescent="0.35">
      <c r="A234" s="1">
        <f t="shared" si="7"/>
        <v>45524</v>
      </c>
      <c r="B234" s="37">
        <f t="shared" si="6"/>
        <v>2</v>
      </c>
      <c r="C234" s="37" t="s">
        <v>62</v>
      </c>
      <c r="D234" s="37" t="str">
        <f>IFERROR(MATCH($A234,Feiertage!$B$2:$B$15,0),"")</f>
        <v/>
      </c>
    </row>
    <row r="235" spans="1:4" x14ac:dyDescent="0.35">
      <c r="A235" s="1">
        <f t="shared" si="7"/>
        <v>45525</v>
      </c>
      <c r="B235" s="37">
        <f t="shared" si="6"/>
        <v>3</v>
      </c>
      <c r="C235" s="37" t="s">
        <v>62</v>
      </c>
      <c r="D235" s="37" t="str">
        <f>IFERROR(MATCH($A235,Feiertage!$B$2:$B$15,0),"")</f>
        <v/>
      </c>
    </row>
    <row r="236" spans="1:4" x14ac:dyDescent="0.35">
      <c r="A236" s="1">
        <f t="shared" si="7"/>
        <v>45526</v>
      </c>
      <c r="B236" s="37">
        <f t="shared" si="6"/>
        <v>4</v>
      </c>
      <c r="C236" s="37" t="s">
        <v>62</v>
      </c>
      <c r="D236" s="37" t="str">
        <f>IFERROR(MATCH($A236,Feiertage!$B$2:$B$15,0),"")</f>
        <v/>
      </c>
    </row>
    <row r="237" spans="1:4" x14ac:dyDescent="0.35">
      <c r="A237" s="1">
        <f t="shared" si="7"/>
        <v>45527</v>
      </c>
      <c r="B237" s="37">
        <f t="shared" si="6"/>
        <v>5</v>
      </c>
      <c r="C237" s="37" t="s">
        <v>62</v>
      </c>
      <c r="D237" s="37" t="str">
        <f>IFERROR(MATCH($A237,Feiertage!$B$2:$B$15,0),"")</f>
        <v/>
      </c>
    </row>
    <row r="238" spans="1:4" x14ac:dyDescent="0.35">
      <c r="A238" s="1">
        <f t="shared" si="7"/>
        <v>45528</v>
      </c>
      <c r="B238" s="37">
        <f t="shared" si="6"/>
        <v>6</v>
      </c>
      <c r="C238" s="37" t="s">
        <v>62</v>
      </c>
      <c r="D238" s="37" t="str">
        <f>IFERROR(MATCH($A238,Feiertage!$B$2:$B$15,0),"")</f>
        <v/>
      </c>
    </row>
    <row r="239" spans="1:4" x14ac:dyDescent="0.35">
      <c r="A239" s="1">
        <f t="shared" si="7"/>
        <v>45529</v>
      </c>
      <c r="B239" s="37">
        <f t="shared" si="6"/>
        <v>7</v>
      </c>
      <c r="C239" s="37" t="s">
        <v>62</v>
      </c>
      <c r="D239" s="37" t="str">
        <f>IFERROR(MATCH($A239,Feiertage!$B$2:$B$15,0),"")</f>
        <v/>
      </c>
    </row>
    <row r="240" spans="1:4" x14ac:dyDescent="0.35">
      <c r="A240" s="1">
        <f t="shared" si="7"/>
        <v>45530</v>
      </c>
      <c r="B240" s="37">
        <f t="shared" si="6"/>
        <v>1</v>
      </c>
      <c r="C240" s="37" t="s">
        <v>62</v>
      </c>
      <c r="D240" s="37" t="str">
        <f>IFERROR(MATCH($A240,Feiertage!$B$2:$B$15,0),"")</f>
        <v/>
      </c>
    </row>
    <row r="241" spans="1:4" x14ac:dyDescent="0.35">
      <c r="A241" s="1">
        <f t="shared" si="7"/>
        <v>45531</v>
      </c>
      <c r="B241" s="37">
        <f t="shared" si="6"/>
        <v>2</v>
      </c>
      <c r="C241" s="37" t="s">
        <v>62</v>
      </c>
      <c r="D241" s="37" t="str">
        <f>IFERROR(MATCH($A241,Feiertage!$B$2:$B$15,0),"")</f>
        <v/>
      </c>
    </row>
    <row r="242" spans="1:4" x14ac:dyDescent="0.35">
      <c r="A242" s="1">
        <f t="shared" si="7"/>
        <v>45532</v>
      </c>
      <c r="B242" s="37">
        <f t="shared" si="6"/>
        <v>3</v>
      </c>
      <c r="C242" s="37" t="s">
        <v>62</v>
      </c>
      <c r="D242" s="37" t="str">
        <f>IFERROR(MATCH($A242,Feiertage!$B$2:$B$15,0),"")</f>
        <v/>
      </c>
    </row>
    <row r="243" spans="1:4" x14ac:dyDescent="0.35">
      <c r="A243" s="1">
        <f t="shared" si="7"/>
        <v>45533</v>
      </c>
      <c r="B243" s="37">
        <f t="shared" si="6"/>
        <v>4</v>
      </c>
      <c r="C243" s="37" t="s">
        <v>62</v>
      </c>
      <c r="D243" s="37" t="str">
        <f>IFERROR(MATCH($A243,Feiertage!$B$2:$B$15,0),"")</f>
        <v/>
      </c>
    </row>
    <row r="244" spans="1:4" x14ac:dyDescent="0.35">
      <c r="A244" s="1">
        <f t="shared" si="7"/>
        <v>45534</v>
      </c>
      <c r="B244" s="37">
        <f t="shared" si="6"/>
        <v>5</v>
      </c>
      <c r="C244" s="37" t="s">
        <v>62</v>
      </c>
      <c r="D244" s="37" t="str">
        <f>IFERROR(MATCH($A244,Feiertage!$B$2:$B$15,0),"")</f>
        <v/>
      </c>
    </row>
    <row r="245" spans="1:4" x14ac:dyDescent="0.35">
      <c r="A245" s="1">
        <f t="shared" si="7"/>
        <v>45535</v>
      </c>
      <c r="B245" s="37">
        <f t="shared" si="6"/>
        <v>6</v>
      </c>
      <c r="C245" s="37" t="s">
        <v>62</v>
      </c>
      <c r="D245" s="37" t="str">
        <f>IFERROR(MATCH($A245,Feiertage!$B$2:$B$15,0),"")</f>
        <v/>
      </c>
    </row>
    <row r="246" spans="1:4" x14ac:dyDescent="0.35">
      <c r="A246" s="1">
        <f t="shared" si="7"/>
        <v>45536</v>
      </c>
      <c r="B246" s="37">
        <f t="shared" si="6"/>
        <v>7</v>
      </c>
      <c r="D246" s="37" t="str">
        <f>IFERROR(MATCH($A246,Feiertage!$B$2:$B$15,0),"")</f>
        <v/>
      </c>
    </row>
    <row r="247" spans="1:4" x14ac:dyDescent="0.35">
      <c r="A247" s="1">
        <f t="shared" si="7"/>
        <v>45537</v>
      </c>
      <c r="B247" s="37">
        <f t="shared" si="6"/>
        <v>1</v>
      </c>
      <c r="D247" s="37" t="str">
        <f>IFERROR(MATCH($A247,Feiertage!$B$2:$B$15,0),"")</f>
        <v/>
      </c>
    </row>
    <row r="248" spans="1:4" x14ac:dyDescent="0.35">
      <c r="A248" s="1">
        <f t="shared" si="7"/>
        <v>45538</v>
      </c>
      <c r="B248" s="37">
        <f t="shared" si="6"/>
        <v>2</v>
      </c>
      <c r="D248" s="37" t="str">
        <f>IFERROR(MATCH($A248,Feiertage!$B$2:$B$15,0),"")</f>
        <v/>
      </c>
    </row>
    <row r="249" spans="1:4" x14ac:dyDescent="0.35">
      <c r="A249" s="1">
        <f t="shared" si="7"/>
        <v>45539</v>
      </c>
      <c r="B249" s="37">
        <f t="shared" si="6"/>
        <v>3</v>
      </c>
      <c r="D249" s="37" t="str">
        <f>IFERROR(MATCH($A249,Feiertage!$B$2:$B$15,0),"")</f>
        <v/>
      </c>
    </row>
    <row r="250" spans="1:4" x14ac:dyDescent="0.35">
      <c r="A250" s="1">
        <f t="shared" si="7"/>
        <v>45540</v>
      </c>
      <c r="B250" s="37">
        <f t="shared" si="6"/>
        <v>4</v>
      </c>
      <c r="D250" s="37" t="str">
        <f>IFERROR(MATCH($A250,Feiertage!$B$2:$B$15,0),"")</f>
        <v/>
      </c>
    </row>
    <row r="251" spans="1:4" x14ac:dyDescent="0.35">
      <c r="A251" s="1">
        <f t="shared" si="7"/>
        <v>45541</v>
      </c>
      <c r="B251" s="37">
        <f t="shared" si="6"/>
        <v>5</v>
      </c>
      <c r="D251" s="37" t="str">
        <f>IFERROR(MATCH($A251,Feiertage!$B$2:$B$15,0),"")</f>
        <v/>
      </c>
    </row>
    <row r="252" spans="1:4" x14ac:dyDescent="0.35">
      <c r="A252" s="1">
        <f t="shared" si="7"/>
        <v>45542</v>
      </c>
      <c r="B252" s="37">
        <f t="shared" si="6"/>
        <v>6</v>
      </c>
      <c r="D252" s="37" t="str">
        <f>IFERROR(MATCH($A252,Feiertage!$B$2:$B$15,0),"")</f>
        <v/>
      </c>
    </row>
    <row r="253" spans="1:4" x14ac:dyDescent="0.35">
      <c r="A253" s="1">
        <f t="shared" si="7"/>
        <v>45543</v>
      </c>
      <c r="B253" s="37">
        <f t="shared" si="6"/>
        <v>7</v>
      </c>
      <c r="D253" s="37" t="str">
        <f>IFERROR(MATCH($A253,Feiertage!$B$2:$B$15,0),"")</f>
        <v/>
      </c>
    </row>
    <row r="254" spans="1:4" x14ac:dyDescent="0.35">
      <c r="A254" s="1">
        <f t="shared" si="7"/>
        <v>45544</v>
      </c>
      <c r="B254" s="37">
        <f t="shared" si="6"/>
        <v>1</v>
      </c>
      <c r="D254" s="37" t="str">
        <f>IFERROR(MATCH($A254,Feiertage!$B$2:$B$15,0),"")</f>
        <v/>
      </c>
    </row>
    <row r="255" spans="1:4" x14ac:dyDescent="0.35">
      <c r="A255" s="1">
        <f t="shared" si="7"/>
        <v>45545</v>
      </c>
      <c r="B255" s="37">
        <f t="shared" si="6"/>
        <v>2</v>
      </c>
      <c r="D255" s="37" t="str">
        <f>IFERROR(MATCH($A255,Feiertage!$B$2:$B$15,0),"")</f>
        <v/>
      </c>
    </row>
    <row r="256" spans="1:4" x14ac:dyDescent="0.35">
      <c r="A256" s="1">
        <f t="shared" si="7"/>
        <v>45546</v>
      </c>
      <c r="B256" s="37">
        <f t="shared" si="6"/>
        <v>3</v>
      </c>
      <c r="D256" s="37" t="str">
        <f>IFERROR(MATCH($A256,Feiertage!$B$2:$B$15,0),"")</f>
        <v/>
      </c>
    </row>
    <row r="257" spans="1:4" x14ac:dyDescent="0.35">
      <c r="A257" s="1">
        <f t="shared" si="7"/>
        <v>45547</v>
      </c>
      <c r="B257" s="37">
        <f t="shared" si="6"/>
        <v>4</v>
      </c>
      <c r="D257" s="37" t="str">
        <f>IFERROR(MATCH($A257,Feiertage!$B$2:$B$15,0),"")</f>
        <v/>
      </c>
    </row>
    <row r="258" spans="1:4" x14ac:dyDescent="0.35">
      <c r="A258" s="1">
        <f t="shared" si="7"/>
        <v>45548</v>
      </c>
      <c r="B258" s="37">
        <f t="shared" si="6"/>
        <v>5</v>
      </c>
      <c r="D258" s="37" t="str">
        <f>IFERROR(MATCH($A258,Feiertage!$B$2:$B$15,0),"")</f>
        <v/>
      </c>
    </row>
    <row r="259" spans="1:4" x14ac:dyDescent="0.35">
      <c r="A259" s="1">
        <f t="shared" si="7"/>
        <v>45549</v>
      </c>
      <c r="B259" s="37">
        <f t="shared" ref="B259:B322" si="8">WEEKDAY(A259,2)</f>
        <v>6</v>
      </c>
      <c r="D259" s="37" t="str">
        <f>IFERROR(MATCH($A259,Feiertage!$B$2:$B$15,0),"")</f>
        <v/>
      </c>
    </row>
    <row r="260" spans="1:4" x14ac:dyDescent="0.35">
      <c r="A260" s="1">
        <f t="shared" ref="A260:A323" si="9">A259+1</f>
        <v>45550</v>
      </c>
      <c r="B260" s="37">
        <f t="shared" si="8"/>
        <v>7</v>
      </c>
      <c r="D260" s="37" t="str">
        <f>IFERROR(MATCH($A260,Feiertage!$B$2:$B$15,0),"")</f>
        <v/>
      </c>
    </row>
    <row r="261" spans="1:4" x14ac:dyDescent="0.35">
      <c r="A261" s="1">
        <f t="shared" si="9"/>
        <v>45551</v>
      </c>
      <c r="B261" s="37">
        <f t="shared" si="8"/>
        <v>1</v>
      </c>
      <c r="D261" s="37" t="str">
        <f>IFERROR(MATCH($A261,Feiertage!$B$2:$B$15,0),"")</f>
        <v/>
      </c>
    </row>
    <row r="262" spans="1:4" x14ac:dyDescent="0.35">
      <c r="A262" s="1">
        <f t="shared" si="9"/>
        <v>45552</v>
      </c>
      <c r="B262" s="37">
        <f t="shared" si="8"/>
        <v>2</v>
      </c>
      <c r="D262" s="37" t="str">
        <f>IFERROR(MATCH($A262,Feiertage!$B$2:$B$15,0),"")</f>
        <v/>
      </c>
    </row>
    <row r="263" spans="1:4" x14ac:dyDescent="0.35">
      <c r="A263" s="1">
        <f t="shared" si="9"/>
        <v>45553</v>
      </c>
      <c r="B263" s="37">
        <f t="shared" si="8"/>
        <v>3</v>
      </c>
      <c r="D263" s="37" t="str">
        <f>IFERROR(MATCH($A263,Feiertage!$B$2:$B$15,0),"")</f>
        <v/>
      </c>
    </row>
    <row r="264" spans="1:4" x14ac:dyDescent="0.35">
      <c r="A264" s="1">
        <f t="shared" si="9"/>
        <v>45554</v>
      </c>
      <c r="B264" s="37">
        <f t="shared" si="8"/>
        <v>4</v>
      </c>
      <c r="D264" s="37" t="str">
        <f>IFERROR(MATCH($A264,Feiertage!$B$2:$B$15,0),"")</f>
        <v/>
      </c>
    </row>
    <row r="265" spans="1:4" x14ac:dyDescent="0.35">
      <c r="A265" s="1">
        <f t="shared" si="9"/>
        <v>45555</v>
      </c>
      <c r="B265" s="37">
        <f t="shared" si="8"/>
        <v>5</v>
      </c>
      <c r="D265" s="37" t="str">
        <f>IFERROR(MATCH($A265,Feiertage!$B$2:$B$15,0),"")</f>
        <v/>
      </c>
    </row>
    <row r="266" spans="1:4" x14ac:dyDescent="0.35">
      <c r="A266" s="1">
        <f t="shared" si="9"/>
        <v>45556</v>
      </c>
      <c r="B266" s="37">
        <f t="shared" si="8"/>
        <v>6</v>
      </c>
      <c r="D266" s="37" t="str">
        <f>IFERROR(MATCH($A266,Feiertage!$B$2:$B$15,0),"")</f>
        <v/>
      </c>
    </row>
    <row r="267" spans="1:4" x14ac:dyDescent="0.35">
      <c r="A267" s="1">
        <f t="shared" si="9"/>
        <v>45557</v>
      </c>
      <c r="B267" s="37">
        <f t="shared" si="8"/>
        <v>7</v>
      </c>
      <c r="D267" s="37" t="str">
        <f>IFERROR(MATCH($A267,Feiertage!$B$2:$B$15,0),"")</f>
        <v/>
      </c>
    </row>
    <row r="268" spans="1:4" x14ac:dyDescent="0.35">
      <c r="A268" s="1">
        <f t="shared" si="9"/>
        <v>45558</v>
      </c>
      <c r="B268" s="37">
        <f t="shared" si="8"/>
        <v>1</v>
      </c>
      <c r="D268" s="37" t="str">
        <f>IFERROR(MATCH($A268,Feiertage!$B$2:$B$15,0),"")</f>
        <v/>
      </c>
    </row>
    <row r="269" spans="1:4" x14ac:dyDescent="0.35">
      <c r="A269" s="1">
        <f t="shared" si="9"/>
        <v>45559</v>
      </c>
      <c r="B269" s="37">
        <f t="shared" si="8"/>
        <v>2</v>
      </c>
      <c r="D269" s="37" t="str">
        <f>IFERROR(MATCH($A269,Feiertage!$B$2:$B$15,0),"")</f>
        <v/>
      </c>
    </row>
    <row r="270" spans="1:4" x14ac:dyDescent="0.35">
      <c r="A270" s="1">
        <f t="shared" si="9"/>
        <v>45560</v>
      </c>
      <c r="B270" s="37">
        <f t="shared" si="8"/>
        <v>3</v>
      </c>
      <c r="D270" s="37" t="str">
        <f>IFERROR(MATCH($A270,Feiertage!$B$2:$B$15,0),"")</f>
        <v/>
      </c>
    </row>
    <row r="271" spans="1:4" x14ac:dyDescent="0.35">
      <c r="A271" s="1">
        <f t="shared" si="9"/>
        <v>45561</v>
      </c>
      <c r="B271" s="37">
        <f t="shared" si="8"/>
        <v>4</v>
      </c>
      <c r="D271" s="37" t="str">
        <f>IFERROR(MATCH($A271,Feiertage!$B$2:$B$15,0),"")</f>
        <v/>
      </c>
    </row>
    <row r="272" spans="1:4" x14ac:dyDescent="0.35">
      <c r="A272" s="1">
        <f t="shared" si="9"/>
        <v>45562</v>
      </c>
      <c r="B272" s="37">
        <f t="shared" si="8"/>
        <v>5</v>
      </c>
      <c r="D272" s="37" t="str">
        <f>IFERROR(MATCH($A272,Feiertage!$B$2:$B$15,0),"")</f>
        <v/>
      </c>
    </row>
    <row r="273" spans="1:4" x14ac:dyDescent="0.35">
      <c r="A273" s="1">
        <f t="shared" si="9"/>
        <v>45563</v>
      </c>
      <c r="B273" s="37">
        <f t="shared" si="8"/>
        <v>6</v>
      </c>
      <c r="D273" s="37" t="str">
        <f>IFERROR(MATCH($A273,Feiertage!$B$2:$B$15,0),"")</f>
        <v/>
      </c>
    </row>
    <row r="274" spans="1:4" x14ac:dyDescent="0.35">
      <c r="A274" s="1">
        <f t="shared" si="9"/>
        <v>45564</v>
      </c>
      <c r="B274" s="37">
        <f t="shared" si="8"/>
        <v>7</v>
      </c>
      <c r="D274" s="37" t="str">
        <f>IFERROR(MATCH($A274,Feiertage!$B$2:$B$15,0),"")</f>
        <v/>
      </c>
    </row>
    <row r="275" spans="1:4" x14ac:dyDescent="0.35">
      <c r="A275" s="1">
        <f t="shared" si="9"/>
        <v>45565</v>
      </c>
      <c r="B275" s="37">
        <f t="shared" si="8"/>
        <v>1</v>
      </c>
      <c r="D275" s="37" t="str">
        <f>IFERROR(MATCH($A275,Feiertage!$B$2:$B$15,0),"")</f>
        <v/>
      </c>
    </row>
    <row r="276" spans="1:4" x14ac:dyDescent="0.35">
      <c r="A276" s="1">
        <f t="shared" si="9"/>
        <v>45566</v>
      </c>
      <c r="B276" s="37">
        <f t="shared" si="8"/>
        <v>2</v>
      </c>
      <c r="D276" s="37" t="str">
        <f>IFERROR(MATCH($A276,Feiertage!$B$2:$B$15,0),"")</f>
        <v/>
      </c>
    </row>
    <row r="277" spans="1:4" x14ac:dyDescent="0.35">
      <c r="A277" s="1">
        <f t="shared" si="9"/>
        <v>45567</v>
      </c>
      <c r="B277" s="37">
        <f t="shared" si="8"/>
        <v>3</v>
      </c>
      <c r="D277" s="37" t="str">
        <f>IFERROR(MATCH($A277,Feiertage!$B$2:$B$15,0),"")</f>
        <v/>
      </c>
    </row>
    <row r="278" spans="1:4" x14ac:dyDescent="0.35">
      <c r="A278" s="1">
        <f t="shared" si="9"/>
        <v>45568</v>
      </c>
      <c r="B278" s="37">
        <f t="shared" si="8"/>
        <v>4</v>
      </c>
      <c r="D278" s="37">
        <f>IFERROR(MATCH($A278,Feiertage!$B$2:$B$15,0),"")</f>
        <v>10</v>
      </c>
    </row>
    <row r="279" spans="1:4" x14ac:dyDescent="0.35">
      <c r="A279" s="1">
        <f t="shared" si="9"/>
        <v>45569</v>
      </c>
      <c r="B279" s="37">
        <f t="shared" si="8"/>
        <v>5</v>
      </c>
      <c r="C279" s="37" t="s">
        <v>64</v>
      </c>
      <c r="D279" s="37" t="str">
        <f>IFERROR(MATCH($A279,Feiertage!$B$2:$B$15,0),"")</f>
        <v/>
      </c>
    </row>
    <row r="280" spans="1:4" x14ac:dyDescent="0.35">
      <c r="A280" s="1">
        <f t="shared" si="9"/>
        <v>45570</v>
      </c>
      <c r="B280" s="37">
        <f t="shared" si="8"/>
        <v>6</v>
      </c>
      <c r="D280" s="37" t="str">
        <f>IFERROR(MATCH($A280,Feiertage!$B$2:$B$15,0),"")</f>
        <v/>
      </c>
    </row>
    <row r="281" spans="1:4" x14ac:dyDescent="0.35">
      <c r="A281" s="1">
        <f t="shared" si="9"/>
        <v>45571</v>
      </c>
      <c r="B281" s="37">
        <f t="shared" si="8"/>
        <v>7</v>
      </c>
      <c r="D281" s="37" t="str">
        <f>IFERROR(MATCH($A281,Feiertage!$B$2:$B$15,0),"")</f>
        <v/>
      </c>
    </row>
    <row r="282" spans="1:4" x14ac:dyDescent="0.35">
      <c r="A282" s="1">
        <f t="shared" si="9"/>
        <v>45572</v>
      </c>
      <c r="B282" s="37">
        <f t="shared" si="8"/>
        <v>1</v>
      </c>
      <c r="D282" s="37" t="str">
        <f>IFERROR(MATCH($A282,Feiertage!$B$2:$B$15,0),"")</f>
        <v/>
      </c>
    </row>
    <row r="283" spans="1:4" x14ac:dyDescent="0.35">
      <c r="A283" s="1">
        <f t="shared" si="9"/>
        <v>45573</v>
      </c>
      <c r="B283" s="37">
        <f t="shared" si="8"/>
        <v>2</v>
      </c>
      <c r="D283" s="37" t="str">
        <f>IFERROR(MATCH($A283,Feiertage!$B$2:$B$15,0),"")</f>
        <v/>
      </c>
    </row>
    <row r="284" spans="1:4" x14ac:dyDescent="0.35">
      <c r="A284" s="1">
        <f t="shared" si="9"/>
        <v>45574</v>
      </c>
      <c r="B284" s="37">
        <f t="shared" si="8"/>
        <v>3</v>
      </c>
      <c r="D284" s="37" t="str">
        <f>IFERROR(MATCH($A284,Feiertage!$B$2:$B$15,0),"")</f>
        <v/>
      </c>
    </row>
    <row r="285" spans="1:4" x14ac:dyDescent="0.35">
      <c r="A285" s="1">
        <f t="shared" si="9"/>
        <v>45575</v>
      </c>
      <c r="B285" s="37">
        <f t="shared" si="8"/>
        <v>4</v>
      </c>
      <c r="D285" s="37" t="str">
        <f>IFERROR(MATCH($A285,Feiertage!$B$2:$B$15,0),"")</f>
        <v/>
      </c>
    </row>
    <row r="286" spans="1:4" x14ac:dyDescent="0.35">
      <c r="A286" s="1">
        <f t="shared" si="9"/>
        <v>45576</v>
      </c>
      <c r="B286" s="37">
        <f t="shared" si="8"/>
        <v>5</v>
      </c>
      <c r="D286" s="37" t="str">
        <f>IFERROR(MATCH($A286,Feiertage!$B$2:$B$15,0),"")</f>
        <v/>
      </c>
    </row>
    <row r="287" spans="1:4" x14ac:dyDescent="0.35">
      <c r="A287" s="1">
        <f t="shared" si="9"/>
        <v>45577</v>
      </c>
      <c r="B287" s="37">
        <f t="shared" si="8"/>
        <v>6</v>
      </c>
      <c r="D287" s="37" t="str">
        <f>IFERROR(MATCH($A287,Feiertage!$B$2:$B$15,0),"")</f>
        <v/>
      </c>
    </row>
    <row r="288" spans="1:4" x14ac:dyDescent="0.35">
      <c r="A288" s="1">
        <f t="shared" si="9"/>
        <v>45578</v>
      </c>
      <c r="B288" s="37">
        <f t="shared" si="8"/>
        <v>7</v>
      </c>
      <c r="D288" s="37" t="str">
        <f>IFERROR(MATCH($A288,Feiertage!$B$2:$B$15,0),"")</f>
        <v/>
      </c>
    </row>
    <row r="289" spans="1:4" x14ac:dyDescent="0.35">
      <c r="A289" s="1">
        <f t="shared" si="9"/>
        <v>45579</v>
      </c>
      <c r="B289" s="37">
        <f t="shared" si="8"/>
        <v>1</v>
      </c>
      <c r="D289" s="37" t="str">
        <f>IFERROR(MATCH($A289,Feiertage!$B$2:$B$15,0),"")</f>
        <v/>
      </c>
    </row>
    <row r="290" spans="1:4" x14ac:dyDescent="0.35">
      <c r="A290" s="1">
        <f t="shared" si="9"/>
        <v>45580</v>
      </c>
      <c r="B290" s="37">
        <f t="shared" si="8"/>
        <v>2</v>
      </c>
      <c r="D290" s="37" t="str">
        <f>IFERROR(MATCH($A290,Feiertage!$B$2:$B$15,0),"")</f>
        <v/>
      </c>
    </row>
    <row r="291" spans="1:4" x14ac:dyDescent="0.35">
      <c r="A291" s="1">
        <f t="shared" si="9"/>
        <v>45581</v>
      </c>
      <c r="B291" s="37">
        <f t="shared" si="8"/>
        <v>3</v>
      </c>
      <c r="D291" s="37" t="str">
        <f>IFERROR(MATCH($A291,Feiertage!$B$2:$B$15,0),"")</f>
        <v/>
      </c>
    </row>
    <row r="292" spans="1:4" x14ac:dyDescent="0.35">
      <c r="A292" s="1">
        <f t="shared" si="9"/>
        <v>45582</v>
      </c>
      <c r="B292" s="37">
        <f t="shared" si="8"/>
        <v>4</v>
      </c>
      <c r="D292" s="37" t="str">
        <f>IFERROR(MATCH($A292,Feiertage!$B$2:$B$15,0),"")</f>
        <v/>
      </c>
    </row>
    <row r="293" spans="1:4" x14ac:dyDescent="0.35">
      <c r="A293" s="1">
        <f t="shared" si="9"/>
        <v>45583</v>
      </c>
      <c r="B293" s="37">
        <f t="shared" si="8"/>
        <v>5</v>
      </c>
      <c r="D293" s="37" t="str">
        <f>IFERROR(MATCH($A293,Feiertage!$B$2:$B$15,0),"")</f>
        <v/>
      </c>
    </row>
    <row r="294" spans="1:4" x14ac:dyDescent="0.35">
      <c r="A294" s="1">
        <f t="shared" si="9"/>
        <v>45584</v>
      </c>
      <c r="B294" s="37">
        <f t="shared" si="8"/>
        <v>6</v>
      </c>
      <c r="D294" s="37" t="str">
        <f>IFERROR(MATCH($A294,Feiertage!$B$2:$B$15,0),"")</f>
        <v/>
      </c>
    </row>
    <row r="295" spans="1:4" x14ac:dyDescent="0.35">
      <c r="A295" s="1">
        <f t="shared" si="9"/>
        <v>45585</v>
      </c>
      <c r="B295" s="37">
        <f t="shared" si="8"/>
        <v>7</v>
      </c>
      <c r="D295" s="37" t="str">
        <f>IFERROR(MATCH($A295,Feiertage!$B$2:$B$15,0),"")</f>
        <v/>
      </c>
    </row>
    <row r="296" spans="1:4" x14ac:dyDescent="0.35">
      <c r="A296" s="1">
        <f t="shared" si="9"/>
        <v>45586</v>
      </c>
      <c r="B296" s="37">
        <f t="shared" si="8"/>
        <v>1</v>
      </c>
      <c r="C296" s="37" t="s">
        <v>63</v>
      </c>
      <c r="D296" s="37" t="str">
        <f>IFERROR(MATCH($A296,Feiertage!$B$2:$B$15,0),"")</f>
        <v/>
      </c>
    </row>
    <row r="297" spans="1:4" x14ac:dyDescent="0.35">
      <c r="A297" s="1">
        <f t="shared" si="9"/>
        <v>45587</v>
      </c>
      <c r="B297" s="37">
        <f t="shared" si="8"/>
        <v>2</v>
      </c>
      <c r="C297" s="37" t="s">
        <v>63</v>
      </c>
      <c r="D297" s="37" t="str">
        <f>IFERROR(MATCH($A297,Feiertage!$B$2:$B$15,0),"")</f>
        <v/>
      </c>
    </row>
    <row r="298" spans="1:4" x14ac:dyDescent="0.35">
      <c r="A298" s="1">
        <f t="shared" si="9"/>
        <v>45588</v>
      </c>
      <c r="B298" s="37">
        <f t="shared" si="8"/>
        <v>3</v>
      </c>
      <c r="C298" s="37" t="s">
        <v>63</v>
      </c>
      <c r="D298" s="37" t="str">
        <f>IFERROR(MATCH($A298,Feiertage!$B$2:$B$15,0),"")</f>
        <v/>
      </c>
    </row>
    <row r="299" spans="1:4" x14ac:dyDescent="0.35">
      <c r="A299" s="1">
        <f t="shared" si="9"/>
        <v>45589</v>
      </c>
      <c r="B299" s="37">
        <f t="shared" si="8"/>
        <v>4</v>
      </c>
      <c r="C299" s="37" t="s">
        <v>63</v>
      </c>
      <c r="D299" s="37" t="str">
        <f>IFERROR(MATCH($A299,Feiertage!$B$2:$B$15,0),"")</f>
        <v/>
      </c>
    </row>
    <row r="300" spans="1:4" x14ac:dyDescent="0.35">
      <c r="A300" s="1">
        <f t="shared" si="9"/>
        <v>45590</v>
      </c>
      <c r="B300" s="37">
        <f t="shared" si="8"/>
        <v>5</v>
      </c>
      <c r="C300" s="37" t="s">
        <v>63</v>
      </c>
      <c r="D300" s="37" t="str">
        <f>IFERROR(MATCH($A300,Feiertage!$B$2:$B$15,0),"")</f>
        <v/>
      </c>
    </row>
    <row r="301" spans="1:4" x14ac:dyDescent="0.35">
      <c r="A301" s="1">
        <f t="shared" si="9"/>
        <v>45591</v>
      </c>
      <c r="B301" s="37">
        <f t="shared" si="8"/>
        <v>6</v>
      </c>
      <c r="C301" s="37" t="s">
        <v>63</v>
      </c>
      <c r="D301" s="37" t="str">
        <f>IFERROR(MATCH($A301,Feiertage!$B$2:$B$15,0),"")</f>
        <v/>
      </c>
    </row>
    <row r="302" spans="1:4" x14ac:dyDescent="0.35">
      <c r="A302" s="1">
        <f t="shared" si="9"/>
        <v>45592</v>
      </c>
      <c r="B302" s="37">
        <f t="shared" si="8"/>
        <v>7</v>
      </c>
      <c r="C302" s="37" t="s">
        <v>63</v>
      </c>
      <c r="D302" s="37" t="str">
        <f>IFERROR(MATCH($A302,Feiertage!$B$2:$B$15,0),"")</f>
        <v/>
      </c>
    </row>
    <row r="303" spans="1:4" x14ac:dyDescent="0.35">
      <c r="A303" s="1">
        <f t="shared" si="9"/>
        <v>45593</v>
      </c>
      <c r="B303" s="37">
        <f t="shared" si="8"/>
        <v>1</v>
      </c>
      <c r="C303" s="37" t="s">
        <v>63</v>
      </c>
      <c r="D303" s="37" t="str">
        <f>IFERROR(MATCH($A303,Feiertage!$B$2:$B$15,0),"")</f>
        <v/>
      </c>
    </row>
    <row r="304" spans="1:4" x14ac:dyDescent="0.35">
      <c r="A304" s="1">
        <f t="shared" si="9"/>
        <v>45594</v>
      </c>
      <c r="B304" s="37">
        <f t="shared" si="8"/>
        <v>2</v>
      </c>
      <c r="C304" s="37" t="s">
        <v>63</v>
      </c>
      <c r="D304" s="37" t="str">
        <f>IFERROR(MATCH($A304,Feiertage!$B$2:$B$15,0),"")</f>
        <v/>
      </c>
    </row>
    <row r="305" spans="1:4" x14ac:dyDescent="0.35">
      <c r="A305" s="1">
        <f t="shared" si="9"/>
        <v>45595</v>
      </c>
      <c r="B305" s="37">
        <f t="shared" si="8"/>
        <v>3</v>
      </c>
      <c r="C305" s="37" t="s">
        <v>63</v>
      </c>
      <c r="D305" s="37" t="str">
        <f>IFERROR(MATCH($A305,Feiertage!$B$2:$B$15,0),"")</f>
        <v/>
      </c>
    </row>
    <row r="306" spans="1:4" x14ac:dyDescent="0.35">
      <c r="A306" s="1">
        <f t="shared" si="9"/>
        <v>45596</v>
      </c>
      <c r="B306" s="37">
        <f t="shared" si="8"/>
        <v>4</v>
      </c>
      <c r="C306" s="37" t="s">
        <v>63</v>
      </c>
      <c r="D306" s="37" t="str">
        <f>IFERROR(MATCH($A306,Feiertage!$B$2:$B$15,0),"")</f>
        <v/>
      </c>
    </row>
    <row r="307" spans="1:4" x14ac:dyDescent="0.35">
      <c r="A307" s="1">
        <f t="shared" si="9"/>
        <v>45597</v>
      </c>
      <c r="B307" s="37">
        <f t="shared" si="8"/>
        <v>5</v>
      </c>
      <c r="C307" s="37" t="s">
        <v>63</v>
      </c>
      <c r="D307" s="37" t="str">
        <f>IFERROR(MATCH($A307,Feiertage!$B$2:$B$15,0),"")</f>
        <v/>
      </c>
    </row>
    <row r="308" spans="1:4" x14ac:dyDescent="0.35">
      <c r="A308" s="1">
        <f t="shared" si="9"/>
        <v>45598</v>
      </c>
      <c r="B308" s="37">
        <f t="shared" si="8"/>
        <v>6</v>
      </c>
      <c r="D308" s="37" t="str">
        <f>IFERROR(MATCH($A308,Feiertage!$B$2:$B$15,0),"")</f>
        <v/>
      </c>
    </row>
    <row r="309" spans="1:4" x14ac:dyDescent="0.35">
      <c r="A309" s="1">
        <f t="shared" si="9"/>
        <v>45599</v>
      </c>
      <c r="B309" s="37">
        <f t="shared" si="8"/>
        <v>7</v>
      </c>
      <c r="D309" s="37" t="str">
        <f>IFERROR(MATCH($A309,Feiertage!$B$2:$B$15,0),"")</f>
        <v/>
      </c>
    </row>
    <row r="310" spans="1:4" x14ac:dyDescent="0.35">
      <c r="A310" s="1">
        <f t="shared" si="9"/>
        <v>45600</v>
      </c>
      <c r="B310" s="37">
        <f t="shared" si="8"/>
        <v>1</v>
      </c>
      <c r="D310" s="37" t="str">
        <f>IFERROR(MATCH($A310,Feiertage!$B$2:$B$15,0),"")</f>
        <v/>
      </c>
    </row>
    <row r="311" spans="1:4" x14ac:dyDescent="0.35">
      <c r="A311" s="1">
        <f t="shared" si="9"/>
        <v>45601</v>
      </c>
      <c r="B311" s="37">
        <f t="shared" si="8"/>
        <v>2</v>
      </c>
      <c r="D311" s="37" t="str">
        <f>IFERROR(MATCH($A311,Feiertage!$B$2:$B$15,0),"")</f>
        <v/>
      </c>
    </row>
    <row r="312" spans="1:4" x14ac:dyDescent="0.35">
      <c r="A312" s="1">
        <f t="shared" si="9"/>
        <v>45602</v>
      </c>
      <c r="B312" s="37">
        <f t="shared" si="8"/>
        <v>3</v>
      </c>
      <c r="D312" s="37" t="str">
        <f>IFERROR(MATCH($A312,Feiertage!$B$2:$B$15,0),"")</f>
        <v/>
      </c>
    </row>
    <row r="313" spans="1:4" x14ac:dyDescent="0.35">
      <c r="A313" s="1">
        <f t="shared" si="9"/>
        <v>45603</v>
      </c>
      <c r="B313" s="37">
        <f t="shared" si="8"/>
        <v>4</v>
      </c>
      <c r="D313" s="37" t="str">
        <f>IFERROR(MATCH($A313,Feiertage!$B$2:$B$15,0),"")</f>
        <v/>
      </c>
    </row>
    <row r="314" spans="1:4" x14ac:dyDescent="0.35">
      <c r="A314" s="1">
        <f t="shared" si="9"/>
        <v>45604</v>
      </c>
      <c r="B314" s="37">
        <f t="shared" si="8"/>
        <v>5</v>
      </c>
      <c r="D314" s="37" t="str">
        <f>IFERROR(MATCH($A314,Feiertage!$B$2:$B$15,0),"")</f>
        <v/>
      </c>
    </row>
    <row r="315" spans="1:4" x14ac:dyDescent="0.35">
      <c r="A315" s="1">
        <f t="shared" si="9"/>
        <v>45605</v>
      </c>
      <c r="B315" s="37">
        <f t="shared" si="8"/>
        <v>6</v>
      </c>
      <c r="D315" s="37" t="str">
        <f>IFERROR(MATCH($A315,Feiertage!$B$2:$B$15,0),"")</f>
        <v/>
      </c>
    </row>
    <row r="316" spans="1:4" x14ac:dyDescent="0.35">
      <c r="A316" s="1">
        <f t="shared" si="9"/>
        <v>45606</v>
      </c>
      <c r="B316" s="37">
        <f t="shared" si="8"/>
        <v>7</v>
      </c>
      <c r="D316" s="37" t="str">
        <f>IFERROR(MATCH($A316,Feiertage!$B$2:$B$15,0),"")</f>
        <v/>
      </c>
    </row>
    <row r="317" spans="1:4" x14ac:dyDescent="0.35">
      <c r="A317" s="1">
        <f t="shared" si="9"/>
        <v>45607</v>
      </c>
      <c r="B317" s="37">
        <f t="shared" si="8"/>
        <v>1</v>
      </c>
      <c r="D317" s="37" t="str">
        <f>IFERROR(MATCH($A317,Feiertage!$B$2:$B$15,0),"")</f>
        <v/>
      </c>
    </row>
    <row r="318" spans="1:4" x14ac:dyDescent="0.35">
      <c r="A318" s="1">
        <f t="shared" si="9"/>
        <v>45608</v>
      </c>
      <c r="B318" s="37">
        <f t="shared" si="8"/>
        <v>2</v>
      </c>
      <c r="D318" s="37" t="str">
        <f>IFERROR(MATCH($A318,Feiertage!$B$2:$B$15,0),"")</f>
        <v/>
      </c>
    </row>
    <row r="319" spans="1:4" x14ac:dyDescent="0.35">
      <c r="A319" s="1">
        <f t="shared" si="9"/>
        <v>45609</v>
      </c>
      <c r="B319" s="37">
        <f t="shared" si="8"/>
        <v>3</v>
      </c>
      <c r="D319" s="37" t="str">
        <f>IFERROR(MATCH($A319,Feiertage!$B$2:$B$15,0),"")</f>
        <v/>
      </c>
    </row>
    <row r="320" spans="1:4" x14ac:dyDescent="0.35">
      <c r="A320" s="1">
        <f t="shared" si="9"/>
        <v>45610</v>
      </c>
      <c r="B320" s="37">
        <f t="shared" si="8"/>
        <v>4</v>
      </c>
      <c r="D320" s="37" t="str">
        <f>IFERROR(MATCH($A320,Feiertage!$B$2:$B$15,0),"")</f>
        <v/>
      </c>
    </row>
    <row r="321" spans="1:4" x14ac:dyDescent="0.35">
      <c r="A321" s="1">
        <f t="shared" si="9"/>
        <v>45611</v>
      </c>
      <c r="B321" s="37">
        <f t="shared" si="8"/>
        <v>5</v>
      </c>
      <c r="D321" s="37" t="str">
        <f>IFERROR(MATCH($A321,Feiertage!$B$2:$B$15,0),"")</f>
        <v/>
      </c>
    </row>
    <row r="322" spans="1:4" x14ac:dyDescent="0.35">
      <c r="A322" s="1">
        <f t="shared" si="9"/>
        <v>45612</v>
      </c>
      <c r="B322" s="37">
        <f t="shared" si="8"/>
        <v>6</v>
      </c>
      <c r="D322" s="37" t="str">
        <f>IFERROR(MATCH($A322,Feiertage!$B$2:$B$15,0),"")</f>
        <v/>
      </c>
    </row>
    <row r="323" spans="1:4" x14ac:dyDescent="0.35">
      <c r="A323" s="1">
        <f t="shared" si="9"/>
        <v>45613</v>
      </c>
      <c r="B323" s="37">
        <f t="shared" ref="B323:B367" si="10">WEEKDAY(A323,2)</f>
        <v>7</v>
      </c>
      <c r="D323" s="37" t="str">
        <f>IFERROR(MATCH($A323,Feiertage!$B$2:$B$15,0),"")</f>
        <v/>
      </c>
    </row>
    <row r="324" spans="1:4" x14ac:dyDescent="0.35">
      <c r="A324" s="1">
        <f t="shared" ref="A324:A367" si="11">A323+1</f>
        <v>45614</v>
      </c>
      <c r="B324" s="37">
        <f t="shared" si="10"/>
        <v>1</v>
      </c>
      <c r="D324" s="37" t="str">
        <f>IFERROR(MATCH($A324,Feiertage!$B$2:$B$15,0),"")</f>
        <v/>
      </c>
    </row>
    <row r="325" spans="1:4" x14ac:dyDescent="0.35">
      <c r="A325" s="1">
        <f t="shared" si="11"/>
        <v>45615</v>
      </c>
      <c r="B325" s="37">
        <f t="shared" si="10"/>
        <v>2</v>
      </c>
      <c r="D325" s="37" t="str">
        <f>IFERROR(MATCH($A325,Feiertage!$B$2:$B$15,0),"")</f>
        <v/>
      </c>
    </row>
    <row r="326" spans="1:4" x14ac:dyDescent="0.35">
      <c r="A326" s="1">
        <f t="shared" si="11"/>
        <v>45616</v>
      </c>
      <c r="B326" s="37">
        <f t="shared" si="10"/>
        <v>3</v>
      </c>
      <c r="D326" s="37" t="str">
        <f>IFERROR(MATCH($A326,Feiertage!$B$2:$B$15,0),"")</f>
        <v/>
      </c>
    </row>
    <row r="327" spans="1:4" x14ac:dyDescent="0.35">
      <c r="A327" s="1">
        <f t="shared" si="11"/>
        <v>45617</v>
      </c>
      <c r="B327" s="37">
        <f t="shared" si="10"/>
        <v>4</v>
      </c>
      <c r="D327" s="37" t="str">
        <f>IFERROR(MATCH($A327,Feiertage!$B$2:$B$15,0),"")</f>
        <v/>
      </c>
    </row>
    <row r="328" spans="1:4" x14ac:dyDescent="0.35">
      <c r="A328" s="1">
        <f t="shared" si="11"/>
        <v>45618</v>
      </c>
      <c r="B328" s="37">
        <f t="shared" si="10"/>
        <v>5</v>
      </c>
      <c r="D328" s="37" t="str">
        <f>IFERROR(MATCH($A328,Feiertage!$B$2:$B$15,0),"")</f>
        <v/>
      </c>
    </row>
    <row r="329" spans="1:4" x14ac:dyDescent="0.35">
      <c r="A329" s="1">
        <f t="shared" si="11"/>
        <v>45619</v>
      </c>
      <c r="B329" s="37">
        <f t="shared" si="10"/>
        <v>6</v>
      </c>
      <c r="D329" s="37" t="str">
        <f>IFERROR(MATCH($A329,Feiertage!$B$2:$B$15,0),"")</f>
        <v/>
      </c>
    </row>
    <row r="330" spans="1:4" x14ac:dyDescent="0.35">
      <c r="A330" s="1">
        <f t="shared" si="11"/>
        <v>45620</v>
      </c>
      <c r="B330" s="37">
        <f t="shared" si="10"/>
        <v>7</v>
      </c>
      <c r="D330" s="37" t="str">
        <f>IFERROR(MATCH($A330,Feiertage!$B$2:$B$15,0),"")</f>
        <v/>
      </c>
    </row>
    <row r="331" spans="1:4" x14ac:dyDescent="0.35">
      <c r="A331" s="1">
        <f t="shared" si="11"/>
        <v>45621</v>
      </c>
      <c r="B331" s="37">
        <f t="shared" si="10"/>
        <v>1</v>
      </c>
      <c r="D331" s="37" t="str">
        <f>IFERROR(MATCH($A331,Feiertage!$B$2:$B$15,0),"")</f>
        <v/>
      </c>
    </row>
    <row r="332" spans="1:4" x14ac:dyDescent="0.35">
      <c r="A332" s="1">
        <f t="shared" si="11"/>
        <v>45622</v>
      </c>
      <c r="B332" s="37">
        <f t="shared" si="10"/>
        <v>2</v>
      </c>
      <c r="D332" s="37" t="str">
        <f>IFERROR(MATCH($A332,Feiertage!$B$2:$B$15,0),"")</f>
        <v/>
      </c>
    </row>
    <row r="333" spans="1:4" x14ac:dyDescent="0.35">
      <c r="A333" s="1">
        <f t="shared" si="11"/>
        <v>45623</v>
      </c>
      <c r="B333" s="37">
        <f t="shared" si="10"/>
        <v>3</v>
      </c>
      <c r="D333" s="37" t="str">
        <f>IFERROR(MATCH($A333,Feiertage!$B$2:$B$15,0),"")</f>
        <v/>
      </c>
    </row>
    <row r="334" spans="1:4" x14ac:dyDescent="0.35">
      <c r="A334" s="1">
        <f t="shared" si="11"/>
        <v>45624</v>
      </c>
      <c r="B334" s="37">
        <f t="shared" si="10"/>
        <v>4</v>
      </c>
      <c r="D334" s="37" t="str">
        <f>IFERROR(MATCH($A334,Feiertage!$B$2:$B$15,0),"")</f>
        <v/>
      </c>
    </row>
    <row r="335" spans="1:4" x14ac:dyDescent="0.35">
      <c r="A335" s="1">
        <f t="shared" si="11"/>
        <v>45625</v>
      </c>
      <c r="B335" s="37">
        <f t="shared" si="10"/>
        <v>5</v>
      </c>
      <c r="D335" s="37" t="str">
        <f>IFERROR(MATCH($A335,Feiertage!$B$2:$B$15,0),"")</f>
        <v/>
      </c>
    </row>
    <row r="336" spans="1:4" x14ac:dyDescent="0.35">
      <c r="A336" s="1">
        <f t="shared" si="11"/>
        <v>45626</v>
      </c>
      <c r="B336" s="37">
        <f t="shared" si="10"/>
        <v>6</v>
      </c>
      <c r="D336" s="37" t="str">
        <f>IFERROR(MATCH($A336,Feiertage!$B$2:$B$15,0),"")</f>
        <v/>
      </c>
    </row>
    <row r="337" spans="1:4" x14ac:dyDescent="0.35">
      <c r="A337" s="1">
        <f t="shared" si="11"/>
        <v>45627</v>
      </c>
      <c r="B337" s="37">
        <f t="shared" si="10"/>
        <v>7</v>
      </c>
      <c r="D337" s="37" t="str">
        <f>IFERROR(MATCH($A337,Feiertage!$B$2:$B$15,0),"")</f>
        <v/>
      </c>
    </row>
    <row r="338" spans="1:4" x14ac:dyDescent="0.35">
      <c r="A338" s="1">
        <f t="shared" si="11"/>
        <v>45628</v>
      </c>
      <c r="B338" s="37">
        <f t="shared" si="10"/>
        <v>1</v>
      </c>
      <c r="D338" s="37" t="str">
        <f>IFERROR(MATCH($A338,Feiertage!$B$2:$B$15,0),"")</f>
        <v/>
      </c>
    </row>
    <row r="339" spans="1:4" x14ac:dyDescent="0.35">
      <c r="A339" s="1">
        <f t="shared" si="11"/>
        <v>45629</v>
      </c>
      <c r="B339" s="37">
        <f t="shared" si="10"/>
        <v>2</v>
      </c>
      <c r="D339" s="37" t="str">
        <f>IFERROR(MATCH($A339,Feiertage!$B$2:$B$15,0),"")</f>
        <v/>
      </c>
    </row>
    <row r="340" spans="1:4" x14ac:dyDescent="0.35">
      <c r="A340" s="1">
        <f t="shared" si="11"/>
        <v>45630</v>
      </c>
      <c r="B340" s="37">
        <f t="shared" si="10"/>
        <v>3</v>
      </c>
      <c r="D340" s="37" t="str">
        <f>IFERROR(MATCH($A340,Feiertage!$B$2:$B$15,0),"")</f>
        <v/>
      </c>
    </row>
    <row r="341" spans="1:4" x14ac:dyDescent="0.35">
      <c r="A341" s="1">
        <f t="shared" si="11"/>
        <v>45631</v>
      </c>
      <c r="B341" s="37">
        <f t="shared" si="10"/>
        <v>4</v>
      </c>
      <c r="D341" s="37" t="str">
        <f>IFERROR(MATCH($A341,Feiertage!$B$2:$B$15,0),"")</f>
        <v/>
      </c>
    </row>
    <row r="342" spans="1:4" x14ac:dyDescent="0.35">
      <c r="A342" s="1">
        <f t="shared" si="11"/>
        <v>45632</v>
      </c>
      <c r="B342" s="37">
        <f t="shared" si="10"/>
        <v>5</v>
      </c>
      <c r="D342" s="37" t="str">
        <f>IFERROR(MATCH($A342,Feiertage!$B$2:$B$15,0),"")</f>
        <v/>
      </c>
    </row>
    <row r="343" spans="1:4" x14ac:dyDescent="0.35">
      <c r="A343" s="1">
        <f t="shared" si="11"/>
        <v>45633</v>
      </c>
      <c r="B343" s="37">
        <f t="shared" si="10"/>
        <v>6</v>
      </c>
      <c r="D343" s="37" t="str">
        <f>IFERROR(MATCH($A343,Feiertage!$B$2:$B$15,0),"")</f>
        <v/>
      </c>
    </row>
    <row r="344" spans="1:4" x14ac:dyDescent="0.35">
      <c r="A344" s="1">
        <f t="shared" si="11"/>
        <v>45634</v>
      </c>
      <c r="B344" s="37">
        <f t="shared" si="10"/>
        <v>7</v>
      </c>
      <c r="D344" s="37" t="str">
        <f>IFERROR(MATCH($A344,Feiertage!$B$2:$B$15,0),"")</f>
        <v/>
      </c>
    </row>
    <row r="345" spans="1:4" x14ac:dyDescent="0.35">
      <c r="A345" s="1">
        <f t="shared" si="11"/>
        <v>45635</v>
      </c>
      <c r="B345" s="37">
        <f t="shared" si="10"/>
        <v>1</v>
      </c>
      <c r="D345" s="37" t="str">
        <f>IFERROR(MATCH($A345,Feiertage!$B$2:$B$15,0),"")</f>
        <v/>
      </c>
    </row>
    <row r="346" spans="1:4" x14ac:dyDescent="0.35">
      <c r="A346" s="1">
        <f t="shared" si="11"/>
        <v>45636</v>
      </c>
      <c r="B346" s="37">
        <f t="shared" si="10"/>
        <v>2</v>
      </c>
      <c r="D346" s="37" t="str">
        <f>IFERROR(MATCH($A346,Feiertage!$B$2:$B$15,0),"")</f>
        <v/>
      </c>
    </row>
    <row r="347" spans="1:4" x14ac:dyDescent="0.35">
      <c r="A347" s="1">
        <f t="shared" si="11"/>
        <v>45637</v>
      </c>
      <c r="B347" s="37">
        <f t="shared" si="10"/>
        <v>3</v>
      </c>
      <c r="D347" s="37" t="str">
        <f>IFERROR(MATCH($A347,Feiertage!$B$2:$B$15,0),"")</f>
        <v/>
      </c>
    </row>
    <row r="348" spans="1:4" x14ac:dyDescent="0.35">
      <c r="A348" s="1">
        <f t="shared" si="11"/>
        <v>45638</v>
      </c>
      <c r="B348" s="37">
        <f t="shared" si="10"/>
        <v>4</v>
      </c>
      <c r="D348" s="37" t="str">
        <f>IFERROR(MATCH($A348,Feiertage!$B$2:$B$15,0),"")</f>
        <v/>
      </c>
    </row>
    <row r="349" spans="1:4" x14ac:dyDescent="0.35">
      <c r="A349" s="1">
        <f t="shared" si="11"/>
        <v>45639</v>
      </c>
      <c r="B349" s="37">
        <f t="shared" si="10"/>
        <v>5</v>
      </c>
      <c r="D349" s="37" t="str">
        <f>IFERROR(MATCH($A349,Feiertage!$B$2:$B$15,0),"")</f>
        <v/>
      </c>
    </row>
    <row r="350" spans="1:4" x14ac:dyDescent="0.35">
      <c r="A350" s="1">
        <f t="shared" si="11"/>
        <v>45640</v>
      </c>
      <c r="B350" s="37">
        <f t="shared" si="10"/>
        <v>6</v>
      </c>
      <c r="D350" s="37" t="str">
        <f>IFERROR(MATCH($A350,Feiertage!$B$2:$B$15,0),"")</f>
        <v/>
      </c>
    </row>
    <row r="351" spans="1:4" x14ac:dyDescent="0.35">
      <c r="A351" s="1">
        <f t="shared" si="11"/>
        <v>45641</v>
      </c>
      <c r="B351" s="37">
        <f t="shared" si="10"/>
        <v>7</v>
      </c>
      <c r="D351" s="37" t="str">
        <f>IFERROR(MATCH($A351,Feiertage!$B$2:$B$15,0),"")</f>
        <v/>
      </c>
    </row>
    <row r="352" spans="1:4" x14ac:dyDescent="0.35">
      <c r="A352" s="1">
        <f t="shared" si="11"/>
        <v>45642</v>
      </c>
      <c r="B352" s="37">
        <f t="shared" si="10"/>
        <v>1</v>
      </c>
      <c r="D352" s="37" t="str">
        <f>IFERROR(MATCH($A352,Feiertage!$B$2:$B$15,0),"")</f>
        <v/>
      </c>
    </row>
    <row r="353" spans="1:4" x14ac:dyDescent="0.35">
      <c r="A353" s="1">
        <f t="shared" si="11"/>
        <v>45643</v>
      </c>
      <c r="B353" s="37">
        <f t="shared" si="10"/>
        <v>2</v>
      </c>
      <c r="D353" s="37" t="str">
        <f>IFERROR(MATCH($A353,Feiertage!$B$2:$B$15,0),"")</f>
        <v/>
      </c>
    </row>
    <row r="354" spans="1:4" x14ac:dyDescent="0.35">
      <c r="A354" s="1">
        <f t="shared" si="11"/>
        <v>45644</v>
      </c>
      <c r="B354" s="37">
        <f t="shared" si="10"/>
        <v>3</v>
      </c>
      <c r="D354" s="37" t="str">
        <f>IFERROR(MATCH($A354,Feiertage!$B$2:$B$15,0),"")</f>
        <v/>
      </c>
    </row>
    <row r="355" spans="1:4" x14ac:dyDescent="0.35">
      <c r="A355" s="1">
        <f t="shared" si="11"/>
        <v>45645</v>
      </c>
      <c r="B355" s="37">
        <f t="shared" si="10"/>
        <v>4</v>
      </c>
      <c r="D355" s="37" t="str">
        <f>IFERROR(MATCH($A355,Feiertage!$B$2:$B$15,0),"")</f>
        <v/>
      </c>
    </row>
    <row r="356" spans="1:4" x14ac:dyDescent="0.35">
      <c r="A356" s="1">
        <f t="shared" si="11"/>
        <v>45646</v>
      </c>
      <c r="B356" s="37">
        <f t="shared" si="10"/>
        <v>5</v>
      </c>
      <c r="D356" s="37" t="str">
        <f>IFERROR(MATCH($A356,Feiertage!$B$2:$B$15,0),"")</f>
        <v/>
      </c>
    </row>
    <row r="357" spans="1:4" x14ac:dyDescent="0.35">
      <c r="A357" s="1">
        <f t="shared" si="11"/>
        <v>45647</v>
      </c>
      <c r="B357" s="37">
        <f t="shared" si="10"/>
        <v>6</v>
      </c>
      <c r="D357" s="37" t="str">
        <f>IFERROR(MATCH($A357,Feiertage!$B$2:$B$15,0),"")</f>
        <v/>
      </c>
    </row>
    <row r="358" spans="1:4" x14ac:dyDescent="0.35">
      <c r="A358" s="1">
        <f t="shared" si="11"/>
        <v>45648</v>
      </c>
      <c r="B358" s="37">
        <f t="shared" si="10"/>
        <v>7</v>
      </c>
      <c r="D358" s="37" t="str">
        <f>IFERROR(MATCH($A358,Feiertage!$B$2:$B$15,0),"")</f>
        <v/>
      </c>
    </row>
    <row r="359" spans="1:4" x14ac:dyDescent="0.35">
      <c r="A359" s="1">
        <f t="shared" si="11"/>
        <v>45649</v>
      </c>
      <c r="B359" s="37">
        <f t="shared" si="10"/>
        <v>1</v>
      </c>
      <c r="C359" s="37" t="s">
        <v>58</v>
      </c>
      <c r="D359" s="37" t="str">
        <f>IFERROR(MATCH($A359,Feiertage!$B$2:$B$15,0),"")</f>
        <v/>
      </c>
    </row>
    <row r="360" spans="1:4" x14ac:dyDescent="0.35">
      <c r="A360" s="1">
        <f t="shared" si="11"/>
        <v>45650</v>
      </c>
      <c r="B360" s="37">
        <f t="shared" si="10"/>
        <v>2</v>
      </c>
      <c r="C360" s="37" t="s">
        <v>58</v>
      </c>
      <c r="D360" s="37">
        <f>IFERROR(MATCH($A360,Feiertage!$B$2:$B$15,0),"")</f>
        <v>11</v>
      </c>
    </row>
    <row r="361" spans="1:4" x14ac:dyDescent="0.35">
      <c r="A361" s="1">
        <f t="shared" si="11"/>
        <v>45651</v>
      </c>
      <c r="B361" s="37">
        <f t="shared" si="10"/>
        <v>3</v>
      </c>
      <c r="C361" s="37" t="s">
        <v>58</v>
      </c>
      <c r="D361" s="37">
        <f>IFERROR(MATCH($A361,Feiertage!$B$2:$B$15,0),"")</f>
        <v>12</v>
      </c>
    </row>
    <row r="362" spans="1:4" x14ac:dyDescent="0.35">
      <c r="A362" s="1">
        <f t="shared" si="11"/>
        <v>45652</v>
      </c>
      <c r="B362" s="37">
        <f t="shared" si="10"/>
        <v>4</v>
      </c>
      <c r="C362" s="37" t="s">
        <v>58</v>
      </c>
      <c r="D362" s="37">
        <f>IFERROR(MATCH($A362,Feiertage!$B$2:$B$15,0),"")</f>
        <v>13</v>
      </c>
    </row>
    <row r="363" spans="1:4" x14ac:dyDescent="0.35">
      <c r="A363" s="1">
        <f t="shared" si="11"/>
        <v>45653</v>
      </c>
      <c r="B363" s="37">
        <f t="shared" si="10"/>
        <v>5</v>
      </c>
      <c r="C363" s="37" t="s">
        <v>58</v>
      </c>
      <c r="D363" s="37" t="str">
        <f>IFERROR(MATCH($A363,Feiertage!$B$2:$B$15,0),"")</f>
        <v/>
      </c>
    </row>
    <row r="364" spans="1:4" x14ac:dyDescent="0.35">
      <c r="A364" s="1">
        <f t="shared" si="11"/>
        <v>45654</v>
      </c>
      <c r="B364" s="37">
        <f t="shared" si="10"/>
        <v>6</v>
      </c>
      <c r="C364" s="37" t="s">
        <v>58</v>
      </c>
      <c r="D364" s="37" t="str">
        <f>IFERROR(MATCH($A364,Feiertage!$B$2:$B$15,0),"")</f>
        <v/>
      </c>
    </row>
    <row r="365" spans="1:4" x14ac:dyDescent="0.35">
      <c r="A365" s="1">
        <f t="shared" si="11"/>
        <v>45655</v>
      </c>
      <c r="B365" s="37">
        <f t="shared" si="10"/>
        <v>7</v>
      </c>
      <c r="C365" s="37" t="s">
        <v>58</v>
      </c>
      <c r="D365" s="37" t="str">
        <f>IFERROR(MATCH($A365,Feiertage!$B$2:$B$15,0),"")</f>
        <v/>
      </c>
    </row>
    <row r="366" spans="1:4" x14ac:dyDescent="0.35">
      <c r="A366" s="1">
        <f t="shared" si="11"/>
        <v>45656</v>
      </c>
      <c r="B366" s="37">
        <f t="shared" si="10"/>
        <v>1</v>
      </c>
      <c r="C366" s="37" t="s">
        <v>58</v>
      </c>
      <c r="D366" s="37" t="str">
        <f>IFERROR(MATCH($A366,Feiertage!$B$2:$B$15,0),"")</f>
        <v/>
      </c>
    </row>
    <row r="367" spans="1:4" x14ac:dyDescent="0.35">
      <c r="A367" s="1">
        <f t="shared" si="11"/>
        <v>45657</v>
      </c>
      <c r="B367" s="37">
        <f t="shared" si="10"/>
        <v>2</v>
      </c>
      <c r="C367" s="37" t="s">
        <v>58</v>
      </c>
      <c r="D367" s="37">
        <f>IFERROR(MATCH($A367,Feiertage!$B$2:$B$15,0),"")</f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Feiertage</vt:lpstr>
      <vt:lpstr>Ferien</vt:lpstr>
      <vt:lpstr>Kalender</vt:lpstr>
      <vt:lpstr>Berechnung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Göres, Gabriele</dc:creator>
  <cp:lastModifiedBy>oee</cp:lastModifiedBy>
  <dcterms:created xsi:type="dcterms:W3CDTF">2024-07-10T11:35:02Z</dcterms:created>
  <dcterms:modified xsi:type="dcterms:W3CDTF">2024-12-02T13:00:16Z</dcterms:modified>
</cp:coreProperties>
</file>