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ernh\OneDrive\Desktop\"/>
    </mc:Choice>
  </mc:AlternateContent>
  <xr:revisionPtr revIDLastSave="0" documentId="8_{1970A9CD-BAA3-4E8B-AE6C-B40ED1022100}" xr6:coauthVersionLast="47" xr6:coauthVersionMax="47" xr10:uidLastSave="{00000000-0000-0000-0000-000000000000}"/>
  <bookViews>
    <workbookView xWindow="38290" yWindow="-110" windowWidth="38620" windowHeight="21100" xr2:uid="{F863B788-D67D-4CDC-B096-87A97A65DE81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I8" i="1" s="1"/>
  <c r="M8" i="1"/>
  <c r="N8" i="1"/>
  <c r="H9" i="1"/>
  <c r="I9" i="1" s="1"/>
  <c r="K9" i="1" s="1"/>
  <c r="M9" i="1"/>
  <c r="N9" i="1"/>
  <c r="H10" i="1"/>
  <c r="I10" i="1" s="1"/>
  <c r="K10" i="1" s="1"/>
  <c r="M10" i="1"/>
  <c r="N10" i="1"/>
  <c r="H11" i="1"/>
  <c r="I11" i="1" s="1"/>
  <c r="M11" i="1"/>
  <c r="N11" i="1"/>
  <c r="H12" i="1"/>
  <c r="I12" i="1" s="1"/>
  <c r="M12" i="1"/>
  <c r="N12" i="1"/>
  <c r="H13" i="1"/>
  <c r="I13" i="1" s="1"/>
  <c r="K13" i="1" s="1"/>
  <c r="M13" i="1"/>
  <c r="N13" i="1"/>
  <c r="H14" i="1"/>
  <c r="I14" i="1" s="1"/>
  <c r="K14" i="1" s="1"/>
  <c r="M14" i="1"/>
  <c r="N14" i="1"/>
  <c r="H15" i="1"/>
  <c r="I15" i="1" s="1"/>
  <c r="K15" i="1" s="1"/>
  <c r="M15" i="1"/>
  <c r="N15" i="1"/>
  <c r="H16" i="1"/>
  <c r="I16" i="1" s="1"/>
  <c r="K16" i="1" s="1"/>
  <c r="M16" i="1"/>
  <c r="N16" i="1"/>
  <c r="H17" i="1"/>
  <c r="I17" i="1" s="1"/>
  <c r="M17" i="1"/>
  <c r="N17" i="1"/>
  <c r="H18" i="1"/>
  <c r="I18" i="1" s="1"/>
  <c r="K18" i="1" s="1"/>
  <c r="M18" i="1"/>
  <c r="N18" i="1"/>
  <c r="H19" i="1"/>
  <c r="I19" i="1" s="1"/>
  <c r="K19" i="1" s="1"/>
  <c r="M19" i="1"/>
  <c r="N19" i="1"/>
  <c r="H20" i="1"/>
  <c r="I20" i="1" s="1"/>
  <c r="K20" i="1" s="1"/>
  <c r="M20" i="1"/>
  <c r="N20" i="1"/>
  <c r="H21" i="1"/>
  <c r="I21" i="1" s="1"/>
  <c r="M21" i="1"/>
  <c r="N21" i="1"/>
  <c r="H22" i="1"/>
  <c r="I22" i="1" s="1"/>
  <c r="K22" i="1" s="1"/>
  <c r="M22" i="1"/>
  <c r="N22" i="1"/>
  <c r="H23" i="1"/>
  <c r="I23" i="1" s="1"/>
  <c r="M23" i="1"/>
  <c r="N23" i="1"/>
  <c r="H24" i="1"/>
  <c r="I24" i="1" s="1"/>
  <c r="K24" i="1" s="1"/>
  <c r="M24" i="1"/>
  <c r="N24" i="1"/>
  <c r="H25" i="1"/>
  <c r="I25" i="1" s="1"/>
  <c r="M25" i="1"/>
  <c r="N25" i="1"/>
  <c r="H26" i="1"/>
  <c r="I26" i="1" s="1"/>
  <c r="K26" i="1" s="1"/>
  <c r="M26" i="1"/>
  <c r="N26" i="1"/>
  <c r="H27" i="1"/>
  <c r="I27" i="1" s="1"/>
  <c r="M27" i="1"/>
  <c r="N27" i="1"/>
  <c r="H28" i="1"/>
  <c r="I28" i="1" s="1"/>
  <c r="K28" i="1" s="1"/>
  <c r="M28" i="1"/>
  <c r="N28" i="1"/>
  <c r="H29" i="1"/>
  <c r="I29" i="1" s="1"/>
  <c r="M29" i="1"/>
  <c r="N29" i="1"/>
  <c r="H30" i="1"/>
  <c r="I30" i="1" s="1"/>
  <c r="K30" i="1" s="1"/>
  <c r="M30" i="1"/>
  <c r="N30" i="1"/>
  <c r="H31" i="1"/>
  <c r="I31" i="1" s="1"/>
  <c r="K31" i="1" s="1"/>
  <c r="M31" i="1"/>
  <c r="N31" i="1"/>
  <c r="H32" i="1"/>
  <c r="I32" i="1" s="1"/>
  <c r="K32" i="1" s="1"/>
  <c r="M32" i="1"/>
  <c r="N32" i="1"/>
  <c r="H33" i="1"/>
  <c r="I33" i="1" s="1"/>
  <c r="M33" i="1"/>
  <c r="N33" i="1"/>
  <c r="H34" i="1"/>
  <c r="I34" i="1" s="1"/>
  <c r="K34" i="1" s="1"/>
  <c r="M34" i="1"/>
  <c r="N34" i="1"/>
  <c r="H35" i="1"/>
  <c r="I35" i="1" s="1"/>
  <c r="K35" i="1" s="1"/>
  <c r="M35" i="1"/>
  <c r="N35" i="1"/>
  <c r="H36" i="1"/>
  <c r="I36" i="1" s="1"/>
  <c r="K36" i="1" s="1"/>
  <c r="M36" i="1"/>
  <c r="N36" i="1"/>
  <c r="H37" i="1"/>
  <c r="I37" i="1" s="1"/>
  <c r="M37" i="1"/>
  <c r="N37" i="1"/>
  <c r="Q37" i="1"/>
  <c r="J37" i="1" s="1"/>
  <c r="R37" i="1"/>
  <c r="H38" i="1"/>
  <c r="I38" i="1" s="1"/>
  <c r="K38" i="1" s="1"/>
  <c r="M38" i="1"/>
  <c r="N38" i="1"/>
  <c r="Q38" i="1"/>
  <c r="J38" i="1" s="1"/>
  <c r="R38" i="1"/>
  <c r="H39" i="1"/>
  <c r="I39" i="1" s="1"/>
  <c r="M39" i="1"/>
  <c r="N39" i="1"/>
  <c r="Q39" i="1"/>
  <c r="J39" i="1" s="1"/>
  <c r="R39" i="1"/>
  <c r="H40" i="1"/>
  <c r="I40" i="1" s="1"/>
  <c r="K40" i="1" s="1"/>
  <c r="M40" i="1"/>
  <c r="N40" i="1"/>
  <c r="Q40" i="1"/>
  <c r="J40" i="1" s="1"/>
  <c r="R40" i="1"/>
  <c r="H41" i="1"/>
  <c r="I41" i="1" s="1"/>
  <c r="M41" i="1"/>
  <c r="N41" i="1"/>
  <c r="Q41" i="1"/>
  <c r="J41" i="1" s="1"/>
  <c r="R41" i="1"/>
  <c r="H42" i="1"/>
  <c r="I42" i="1" s="1"/>
  <c r="K42" i="1" s="1"/>
  <c r="M42" i="1"/>
  <c r="N42" i="1"/>
  <c r="Q42" i="1"/>
  <c r="J42" i="1" s="1"/>
  <c r="R42" i="1"/>
  <c r="H43" i="1"/>
  <c r="I43" i="1" s="1"/>
  <c r="M43" i="1"/>
  <c r="N43" i="1"/>
  <c r="Q43" i="1"/>
  <c r="J43" i="1" s="1"/>
  <c r="R43" i="1"/>
  <c r="H44" i="1"/>
  <c r="I44" i="1" s="1"/>
  <c r="K44" i="1" s="1"/>
  <c r="M44" i="1"/>
  <c r="N44" i="1"/>
  <c r="Q44" i="1"/>
  <c r="J44" i="1" s="1"/>
  <c r="R44" i="1"/>
  <c r="H45" i="1"/>
  <c r="I45" i="1" s="1"/>
  <c r="M45" i="1"/>
  <c r="N45" i="1"/>
  <c r="Q45" i="1"/>
  <c r="J45" i="1" s="1"/>
  <c r="R45" i="1"/>
  <c r="H6" i="1"/>
  <c r="I6" i="1" s="1"/>
  <c r="K6" i="1" s="1"/>
  <c r="H7" i="1"/>
  <c r="H5" i="1"/>
  <c r="I5" i="1" s="1"/>
  <c r="M5" i="1"/>
  <c r="M6" i="1"/>
  <c r="M7" i="1"/>
  <c r="N6" i="1"/>
  <c r="N7" i="1"/>
  <c r="N5" i="1"/>
  <c r="I7" i="1"/>
  <c r="K7" i="1" s="1"/>
  <c r="O17" i="1" l="1"/>
  <c r="P17" i="1" s="1"/>
  <c r="O12" i="1"/>
  <c r="P12" i="1" s="1"/>
  <c r="O21" i="1"/>
  <c r="P21" i="1" s="1"/>
  <c r="O16" i="1"/>
  <c r="O11" i="1"/>
  <c r="P11" i="1" s="1"/>
  <c r="O26" i="1"/>
  <c r="P26" i="1" s="1"/>
  <c r="O43" i="1"/>
  <c r="P43" i="1" s="1"/>
  <c r="O9" i="1"/>
  <c r="R5" i="1"/>
  <c r="O5" i="1"/>
  <c r="P5" i="1" s="1"/>
  <c r="K11" i="1"/>
  <c r="K43" i="1"/>
  <c r="O41" i="1"/>
  <c r="P41" i="1" s="1"/>
  <c r="O8" i="1"/>
  <c r="R9" i="1" s="1"/>
  <c r="O39" i="1"/>
  <c r="P39" i="1" s="1"/>
  <c r="O38" i="1"/>
  <c r="P38" i="1" s="1"/>
  <c r="O19" i="1"/>
  <c r="O40" i="1"/>
  <c r="P40" i="1" s="1"/>
  <c r="K39" i="1"/>
  <c r="O14" i="1"/>
  <c r="P14" i="1" s="1"/>
  <c r="O45" i="1"/>
  <c r="P45" i="1" s="1"/>
  <c r="O42" i="1"/>
  <c r="P42" i="1" s="1"/>
  <c r="O7" i="1"/>
  <c r="O44" i="1"/>
  <c r="P44" i="1" s="1"/>
  <c r="O10" i="1"/>
  <c r="Q10" i="1" s="1"/>
  <c r="K12" i="1"/>
  <c r="O13" i="1"/>
  <c r="P13" i="1" s="1"/>
  <c r="K8" i="1"/>
  <c r="O37" i="1"/>
  <c r="P37" i="1" s="1"/>
  <c r="O36" i="1"/>
  <c r="O35" i="1"/>
  <c r="R36" i="1" s="1"/>
  <c r="O34" i="1"/>
  <c r="O33" i="1"/>
  <c r="O32" i="1"/>
  <c r="O31" i="1"/>
  <c r="O30" i="1"/>
  <c r="R31" i="1" s="1"/>
  <c r="O29" i="1"/>
  <c r="O28" i="1"/>
  <c r="R29" i="1" s="1"/>
  <c r="K27" i="1"/>
  <c r="O27" i="1"/>
  <c r="K23" i="1"/>
  <c r="O23" i="1"/>
  <c r="O24" i="1"/>
  <c r="R25" i="1" s="1"/>
  <c r="O25" i="1"/>
  <c r="O22" i="1"/>
  <c r="O18" i="1"/>
  <c r="O20" i="1"/>
  <c r="O15" i="1"/>
  <c r="P9" i="1"/>
  <c r="R10" i="1"/>
  <c r="P16" i="1"/>
  <c r="P8" i="1"/>
  <c r="K45" i="1"/>
  <c r="K41" i="1"/>
  <c r="K37" i="1"/>
  <c r="K33" i="1"/>
  <c r="K29" i="1"/>
  <c r="K25" i="1"/>
  <c r="K21" i="1"/>
  <c r="K17" i="1"/>
  <c r="R6" i="1"/>
  <c r="K5" i="1"/>
  <c r="O6" i="1"/>
  <c r="R18" i="1" l="1"/>
  <c r="R13" i="1"/>
  <c r="R27" i="1"/>
  <c r="Q5" i="1"/>
  <c r="J5" i="1" s="1"/>
  <c r="Q11" i="1"/>
  <c r="Q12" i="1" s="1"/>
  <c r="Q9" i="1"/>
  <c r="J9" i="1" s="1"/>
  <c r="Q8" i="1"/>
  <c r="J10" i="1"/>
  <c r="R15" i="1"/>
  <c r="R14" i="1"/>
  <c r="P10" i="1"/>
  <c r="R11" i="1"/>
  <c r="Q16" i="1"/>
  <c r="Q17" i="1" s="1"/>
  <c r="Q15" i="1"/>
  <c r="R16" i="1" s="1"/>
  <c r="R7" i="1"/>
  <c r="P6" i="1"/>
  <c r="Q13" i="1"/>
  <c r="Q14" i="1"/>
  <c r="R26" i="1"/>
  <c r="Q26" i="1"/>
  <c r="P19" i="1"/>
  <c r="R20" i="1"/>
  <c r="R8" i="1"/>
  <c r="J8" i="1" s="1"/>
  <c r="P7" i="1"/>
  <c r="P36" i="1"/>
  <c r="Q36" i="1"/>
  <c r="J36" i="1" s="1"/>
  <c r="P35" i="1"/>
  <c r="P34" i="1"/>
  <c r="Q34" i="1"/>
  <c r="J34" i="1" s="1"/>
  <c r="P33" i="1"/>
  <c r="Q33" i="1"/>
  <c r="J33" i="1" s="1"/>
  <c r="P32" i="1"/>
  <c r="Q32" i="1"/>
  <c r="J32" i="1" s="1"/>
  <c r="P31" i="1"/>
  <c r="Q31" i="1"/>
  <c r="J31" i="1" s="1"/>
  <c r="P30" i="1"/>
  <c r="P29" i="1"/>
  <c r="Q29" i="1"/>
  <c r="P28" i="1"/>
  <c r="P27" i="1"/>
  <c r="Q27" i="1"/>
  <c r="J27" i="1" s="1"/>
  <c r="P25" i="1"/>
  <c r="Q25" i="1"/>
  <c r="J25" i="1" s="1"/>
  <c r="P24" i="1"/>
  <c r="P23" i="1"/>
  <c r="Q23" i="1"/>
  <c r="J23" i="1" s="1"/>
  <c r="P22" i="1"/>
  <c r="Q22" i="1"/>
  <c r="P20" i="1"/>
  <c r="Q21" i="1"/>
  <c r="Q20" i="1"/>
  <c r="J20" i="1" s="1"/>
  <c r="P18" i="1"/>
  <c r="Q18" i="1"/>
  <c r="J18" i="1" s="1"/>
  <c r="P15" i="1"/>
  <c r="Q7" i="1"/>
  <c r="Q6" i="1"/>
  <c r="J6" i="1" s="1"/>
  <c r="J7" i="1" l="1"/>
  <c r="J13" i="1"/>
  <c r="R21" i="1"/>
  <c r="J26" i="1"/>
  <c r="J14" i="1"/>
  <c r="R12" i="1"/>
  <c r="J12" i="1" s="1"/>
  <c r="J11" i="1"/>
  <c r="J15" i="1"/>
  <c r="Q19" i="1"/>
  <c r="Q35" i="1"/>
  <c r="R32" i="1"/>
  <c r="Q28" i="1"/>
  <c r="J16" i="1"/>
  <c r="R33" i="1"/>
  <c r="R34" i="1"/>
  <c r="R28" i="1"/>
  <c r="J29" i="1"/>
  <c r="R30" i="1"/>
  <c r="Q24" i="1"/>
  <c r="R24" i="1"/>
  <c r="J21" i="1"/>
  <c r="R22" i="1"/>
  <c r="Q30" i="1"/>
  <c r="R35" i="1"/>
  <c r="J22" i="1"/>
  <c r="R23" i="1"/>
  <c r="R17" i="1"/>
  <c r="J17" i="1" s="1"/>
  <c r="R19" i="1"/>
  <c r="J35" i="1" l="1"/>
  <c r="J28" i="1"/>
  <c r="J19" i="1"/>
  <c r="J24" i="1"/>
  <c r="J30" i="1"/>
</calcChain>
</file>

<file path=xl/sharedStrings.xml><?xml version="1.0" encoding="utf-8"?>
<sst xmlns="http://schemas.openxmlformats.org/spreadsheetml/2006/main" count="97" uniqueCount="30">
  <si>
    <t>Benzinverbrauch</t>
  </si>
  <si>
    <t>Ort</t>
  </si>
  <si>
    <t>Datum</t>
  </si>
  <si>
    <t>Tachostand</t>
  </si>
  <si>
    <t>Literpreis</t>
  </si>
  <si>
    <t>Liter</t>
  </si>
  <si>
    <t>Rechnung</t>
  </si>
  <si>
    <t>Bezahlart</t>
  </si>
  <si>
    <t>Distanz</t>
  </si>
  <si>
    <t>EC</t>
  </si>
  <si>
    <t>L/100km</t>
  </si>
  <si>
    <t>Preis/L</t>
  </si>
  <si>
    <t>A</t>
  </si>
  <si>
    <t>B</t>
  </si>
  <si>
    <t>V</t>
  </si>
  <si>
    <t>T</t>
  </si>
  <si>
    <t>Volltankung</t>
  </si>
  <si>
    <t>Teiltankung</t>
  </si>
  <si>
    <t>HT-Voll</t>
  </si>
  <si>
    <t>HT-Teil</t>
  </si>
  <si>
    <t>HT-Add</t>
  </si>
  <si>
    <t>Hilfsfunktionen</t>
  </si>
  <si>
    <t>HT-Km</t>
  </si>
  <si>
    <t>C D</t>
  </si>
  <si>
    <t>Tankart (Voll/Teil)</t>
  </si>
  <si>
    <t>Total Distanz sei letzter Volltankung</t>
  </si>
  <si>
    <t>Hier müsste die Summe von H11 + H12 rein</t>
  </si>
  <si>
    <t>Hier müsste die Summe von H15  H17 rein</t>
  </si>
  <si>
    <t>Hier müsste die Summe von H20  H24 rein</t>
  </si>
  <si>
    <t>usw.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</si>
</sst>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B0F0"/>
      <name val="Aptos Narrow"/>
      <family val="2"/>
      <scheme val="minor"/>
    </font>
    <font>
      <b/>
      <sz val="11"/>
      <color rgb="FF00B0F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/>
    <xf numFmtId="0" fontId="0" fillId="0" borderId="0" xfId="0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9E525-A07B-4E24-BA21-19D8EE76F2CF}">
  <dimension ref="A1:S45"/>
  <sheetViews>
    <sheetView tabSelected="1" workbookViewId="0">
      <selection activeCell="C13" sqref="C13"/>
    </sheetView>
  </sheetViews>
  <sheetFormatPr baseColWidth="10" defaultColWidth="10.7265625" defaultRowHeight="14.5" x14ac:dyDescent="0.35"/>
  <cols>
    <col min="1" max="1" width="16" customWidth="1"/>
    <col min="6" max="6" width="0" hidden="1" customWidth="1"/>
    <col min="7" max="7" width="15" style="3" bestFit="1" customWidth="1"/>
    <col min="8" max="11" width="10.90625" style="2"/>
    <col min="12" max="12" width="33.1796875" style="14" customWidth="1"/>
    <col min="13" max="16" width="10.7265625" style="6" hidden="1" customWidth="1"/>
    <col min="17" max="18" width="10.7265625" style="2" hidden="1" customWidth="1"/>
    <col min="19" max="19" width="10.7265625" hidden="1" customWidth="1"/>
  </cols>
  <sheetData>
    <row r="1" spans="1:18" x14ac:dyDescent="0.35">
      <c r="B1" t="s">
        <v>0</v>
      </c>
      <c r="C1" s="4"/>
      <c r="D1" s="5"/>
      <c r="E1" s="5"/>
      <c r="F1" s="5"/>
      <c r="H1" s="5"/>
      <c r="I1" s="5"/>
      <c r="J1" s="5"/>
      <c r="K1" s="5"/>
      <c r="L1" s="13"/>
    </row>
    <row r="2" spans="1:18" x14ac:dyDescent="0.35">
      <c r="M2" s="7" t="s">
        <v>21</v>
      </c>
      <c r="N2" s="7"/>
      <c r="O2" s="7"/>
      <c r="P2" s="7"/>
      <c r="Q2" s="7"/>
    </row>
    <row r="3" spans="1:18" s="8" customFormat="1" x14ac:dyDescent="0.35">
      <c r="A3" s="8" t="s">
        <v>1</v>
      </c>
      <c r="B3" s="8" t="s">
        <v>2</v>
      </c>
      <c r="C3" s="8" t="s">
        <v>3</v>
      </c>
      <c r="D3" s="8" t="s">
        <v>5</v>
      </c>
      <c r="E3" s="8" t="s">
        <v>6</v>
      </c>
      <c r="F3" s="8" t="s">
        <v>7</v>
      </c>
      <c r="G3" s="9" t="s">
        <v>24</v>
      </c>
      <c r="H3" s="10" t="s">
        <v>8</v>
      </c>
      <c r="I3" s="10" t="s">
        <v>4</v>
      </c>
      <c r="J3" s="10" t="s">
        <v>10</v>
      </c>
      <c r="K3" s="10" t="s">
        <v>11</v>
      </c>
      <c r="L3" s="15" t="s">
        <v>25</v>
      </c>
      <c r="M3" s="11" t="s">
        <v>16</v>
      </c>
      <c r="N3" s="11" t="s">
        <v>17</v>
      </c>
      <c r="O3" s="11" t="s">
        <v>18</v>
      </c>
      <c r="P3" s="11" t="s">
        <v>19</v>
      </c>
      <c r="Q3" s="10" t="s">
        <v>20</v>
      </c>
      <c r="R3" s="11" t="s">
        <v>22</v>
      </c>
    </row>
    <row r="4" spans="1:18" x14ac:dyDescent="0.35">
      <c r="A4" t="s">
        <v>12</v>
      </c>
      <c r="B4" s="1">
        <v>45170</v>
      </c>
      <c r="C4">
        <v>0</v>
      </c>
      <c r="G4" s="3" t="s">
        <v>14</v>
      </c>
      <c r="H4" s="2">
        <v>0</v>
      </c>
    </row>
    <row r="5" spans="1:18" x14ac:dyDescent="0.35">
      <c r="A5" t="s">
        <v>13</v>
      </c>
      <c r="B5" s="1">
        <v>45222</v>
      </c>
      <c r="C5">
        <v>400</v>
      </c>
      <c r="D5">
        <v>149.4</v>
      </c>
      <c r="E5">
        <v>274.89999999999998</v>
      </c>
      <c r="F5" t="s">
        <v>9</v>
      </c>
      <c r="G5" s="3" t="s">
        <v>14</v>
      </c>
      <c r="H5" s="2">
        <f>IF(A5="",0,C5-C4)</f>
        <v>400</v>
      </c>
      <c r="I5" s="2">
        <f t="shared" ref="I5:I45" si="0">IF(OR(ISBLANK(B5),ISBLANK(H5),ISBLANK(D5),),0,ROUND(E5/D5,2))</f>
        <v>1.84</v>
      </c>
      <c r="J5" s="2">
        <f t="shared" ref="J5:J45" si="1">IF(Q5=0,0,IF(OR(ISBLANK(B5),ISBLANK(R5),ISBLANK(Q5),ISBLANK(I5)),0,ROUND(Q5/R5*100,2)))</f>
        <v>37.35</v>
      </c>
      <c r="K5" s="2">
        <f t="shared" ref="K5:K45" si="2">IF(OR(ISBLANK(B5),ISBLANK(H5),ISBLANK(D5),ISBLANK(I5)),0,ROUND(H5*I5/100,2))</f>
        <v>7.36</v>
      </c>
      <c r="M5" s="6">
        <f t="shared" ref="M5:M29" si="3">IF(G5="T",0,D5)</f>
        <v>149.4</v>
      </c>
      <c r="N5" s="6" t="str">
        <f>IF(G5="V","0",D5)</f>
        <v>0</v>
      </c>
      <c r="O5" s="6">
        <f>IF(N5&lt;&gt;0,M5,M4+N5)</f>
        <v>149.4</v>
      </c>
      <c r="P5" s="6">
        <f t="shared" ref="P5:P29" si="4">IF(O5=0,N5,O5)</f>
        <v>149.4</v>
      </c>
      <c r="Q5" s="2">
        <f t="shared" ref="Q5" si="5">IF(B5="",0,IF(AND(O4=0,G5="V"),P4+O5-Q4,O5))</f>
        <v>149.4</v>
      </c>
      <c r="R5" s="2">
        <f t="shared" ref="R5" si="6">IF(B5="",0,IF(AND(O4=0,G4="T"),H4+H5-Q4,H5))</f>
        <v>400</v>
      </c>
    </row>
    <row r="6" spans="1:18" x14ac:dyDescent="0.35">
      <c r="A6" t="s">
        <v>23</v>
      </c>
      <c r="B6" s="1">
        <v>45249</v>
      </c>
      <c r="C6">
        <v>1072</v>
      </c>
      <c r="D6">
        <v>68</v>
      </c>
      <c r="E6">
        <v>125</v>
      </c>
      <c r="F6" t="s">
        <v>9</v>
      </c>
      <c r="G6" s="3" t="s">
        <v>14</v>
      </c>
      <c r="H6" s="2">
        <f>IF(A6="",0,C6-C5)</f>
        <v>672</v>
      </c>
      <c r="I6" s="2">
        <f t="shared" si="0"/>
        <v>1.84</v>
      </c>
      <c r="J6" s="2">
        <f t="shared" si="1"/>
        <v>10.119999999999999</v>
      </c>
      <c r="K6" s="2">
        <f t="shared" si="2"/>
        <v>12.36</v>
      </c>
      <c r="M6" s="6">
        <f t="shared" si="3"/>
        <v>68</v>
      </c>
      <c r="N6" s="6" t="str">
        <f t="shared" ref="N6:N29" si="7">IF(G6="V","0",D6)</f>
        <v>0</v>
      </c>
      <c r="O6" s="6">
        <f>IF(N6&lt;&gt;0,M6,M5+N6)</f>
        <v>68</v>
      </c>
      <c r="P6" s="6">
        <f t="shared" si="4"/>
        <v>68</v>
      </c>
      <c r="Q6" s="2">
        <f t="shared" ref="Q6:Q29" si="8">IF(B6="",0,IF(AND(O5=0,G6="V"),P5+O6-Q5,O6))</f>
        <v>68</v>
      </c>
      <c r="R6" s="2">
        <f t="shared" ref="R6:R11" si="9">IF(B6="",0,IF(AND(O5=0,G5="T"),H5+H6-Q5,H6))</f>
        <v>672</v>
      </c>
    </row>
    <row r="7" spans="1:18" x14ac:dyDescent="0.35">
      <c r="A7" t="s">
        <v>12</v>
      </c>
      <c r="B7" s="1">
        <v>45265</v>
      </c>
      <c r="C7">
        <v>1800</v>
      </c>
      <c r="D7">
        <v>126</v>
      </c>
      <c r="E7">
        <v>208</v>
      </c>
      <c r="G7" s="3" t="s">
        <v>14</v>
      </c>
      <c r="H7" s="2">
        <f>IF(A7="",0,C7-C6)</f>
        <v>728</v>
      </c>
      <c r="I7" s="2">
        <f t="shared" si="0"/>
        <v>1.65</v>
      </c>
      <c r="J7" s="2">
        <f t="shared" si="1"/>
        <v>17.309999999999999</v>
      </c>
      <c r="K7" s="2">
        <f t="shared" si="2"/>
        <v>12.01</v>
      </c>
      <c r="M7" s="6">
        <f t="shared" si="3"/>
        <v>126</v>
      </c>
      <c r="N7" s="6" t="str">
        <f t="shared" si="7"/>
        <v>0</v>
      </c>
      <c r="O7" s="6">
        <f>IF(N7&lt;&gt;0,M7,M6+N7)</f>
        <v>126</v>
      </c>
      <c r="P7" s="6">
        <f t="shared" si="4"/>
        <v>126</v>
      </c>
      <c r="Q7" s="2">
        <f>IF(B7="",0,IF(AND(O6=0,G7="V"),P6+O7-Q6,O7))</f>
        <v>126</v>
      </c>
      <c r="R7" s="2">
        <f t="shared" si="9"/>
        <v>728</v>
      </c>
    </row>
    <row r="8" spans="1:18" x14ac:dyDescent="0.35">
      <c r="A8" t="s">
        <v>13</v>
      </c>
      <c r="B8" s="1">
        <v>45304</v>
      </c>
      <c r="C8">
        <v>2522</v>
      </c>
      <c r="D8">
        <v>131</v>
      </c>
      <c r="E8">
        <v>194.6</v>
      </c>
      <c r="G8" s="3" t="s">
        <v>14</v>
      </c>
      <c r="H8" s="2">
        <f>IF(A8="",0,C8-C7)</f>
        <v>722</v>
      </c>
      <c r="I8" s="2">
        <f t="shared" ref="I8:I45" si="10">IF(OR(ISBLANK(B8),ISBLANK(H8),ISBLANK(D8),),0,ROUND(E8/D8,2))</f>
        <v>1.49</v>
      </c>
      <c r="J8" s="2">
        <f t="shared" ref="J8:J45" si="11">IF(Q8=0,0,IF(OR(ISBLANK(B8),ISBLANK(R8),ISBLANK(Q8),ISBLANK(I8)),0,ROUND(Q8/R8*100,2)))</f>
        <v>18.14</v>
      </c>
      <c r="K8" s="2">
        <f t="shared" ref="K8:K45" si="12">IF(OR(ISBLANK(B8),ISBLANK(H8),ISBLANK(D8),ISBLANK(I8)),0,ROUND(H8*I8/100,2))</f>
        <v>10.76</v>
      </c>
      <c r="M8" s="6">
        <f t="shared" ref="M8:M45" si="13">IF(G8="T",0,D8)</f>
        <v>131</v>
      </c>
      <c r="N8" s="6" t="str">
        <f t="shared" ref="N8:N45" si="14">IF(G8="V","0",D8)</f>
        <v>0</v>
      </c>
      <c r="O8" s="6">
        <f t="shared" ref="O8:O45" si="15">IF(N8&lt;&gt;0,M8,M7+N8)</f>
        <v>131</v>
      </c>
      <c r="P8" s="6">
        <f t="shared" ref="P8:P45" si="16">IF(O8=0,N8,O8)</f>
        <v>131</v>
      </c>
      <c r="Q8" s="2">
        <f t="shared" ref="Q8:Q45" si="17">IF(B8="",0,IF(AND(O7=0,G8="V"),P7+O8-Q7,O8))</f>
        <v>131</v>
      </c>
      <c r="R8" s="2">
        <f t="shared" ref="R8:R45" si="18">IF(B8="",0,IF(AND(O7=0,G7="T"),H7+H8-Q7,H8))</f>
        <v>722</v>
      </c>
    </row>
    <row r="9" spans="1:18" x14ac:dyDescent="0.35">
      <c r="A9" t="s">
        <v>23</v>
      </c>
      <c r="B9" s="1">
        <v>45366</v>
      </c>
      <c r="C9">
        <v>3373</v>
      </c>
      <c r="D9">
        <v>161.5</v>
      </c>
      <c r="E9">
        <v>271</v>
      </c>
      <c r="F9" t="s">
        <v>9</v>
      </c>
      <c r="G9" s="3" t="s">
        <v>14</v>
      </c>
      <c r="H9" s="2">
        <f>IF(A9="",0,C9-C8)</f>
        <v>851</v>
      </c>
      <c r="I9" s="2">
        <f t="shared" si="10"/>
        <v>1.68</v>
      </c>
      <c r="J9" s="2">
        <f t="shared" si="11"/>
        <v>18.98</v>
      </c>
      <c r="K9" s="2">
        <f t="shared" si="12"/>
        <v>14.3</v>
      </c>
      <c r="M9" s="6">
        <f t="shared" si="13"/>
        <v>161.5</v>
      </c>
      <c r="N9" s="6" t="str">
        <f t="shared" si="14"/>
        <v>0</v>
      </c>
      <c r="O9" s="6">
        <f t="shared" si="15"/>
        <v>161.5</v>
      </c>
      <c r="P9" s="6">
        <f t="shared" si="16"/>
        <v>161.5</v>
      </c>
      <c r="Q9" s="2">
        <f t="shared" si="17"/>
        <v>161.5</v>
      </c>
      <c r="R9" s="2">
        <f t="shared" si="18"/>
        <v>851</v>
      </c>
    </row>
    <row r="10" spans="1:18" x14ac:dyDescent="0.35">
      <c r="A10" t="s">
        <v>12</v>
      </c>
      <c r="B10" s="1">
        <v>45395</v>
      </c>
      <c r="C10">
        <v>4269</v>
      </c>
      <c r="D10">
        <v>152.66</v>
      </c>
      <c r="E10">
        <v>287</v>
      </c>
      <c r="F10" t="s">
        <v>9</v>
      </c>
      <c r="G10" s="3" t="s">
        <v>14</v>
      </c>
      <c r="H10" s="2">
        <f>IF(A10="",0,C10-C9)</f>
        <v>896</v>
      </c>
      <c r="I10" s="2">
        <f t="shared" si="10"/>
        <v>1.88</v>
      </c>
      <c r="J10" s="2">
        <f t="shared" si="11"/>
        <v>17.04</v>
      </c>
      <c r="K10" s="2">
        <f t="shared" si="12"/>
        <v>16.84</v>
      </c>
      <c r="M10" s="6">
        <f t="shared" si="13"/>
        <v>152.66</v>
      </c>
      <c r="N10" s="6" t="str">
        <f t="shared" si="14"/>
        <v>0</v>
      </c>
      <c r="O10" s="6">
        <f t="shared" si="15"/>
        <v>152.66</v>
      </c>
      <c r="P10" s="6">
        <f t="shared" si="16"/>
        <v>152.66</v>
      </c>
      <c r="Q10" s="2">
        <f t="shared" si="17"/>
        <v>152.66</v>
      </c>
      <c r="R10" s="2">
        <f t="shared" si="18"/>
        <v>896</v>
      </c>
    </row>
    <row r="11" spans="1:18" x14ac:dyDescent="0.35">
      <c r="A11" t="s">
        <v>13</v>
      </c>
      <c r="B11" s="1">
        <v>45404</v>
      </c>
      <c r="C11">
        <v>5147</v>
      </c>
      <c r="D11">
        <v>10</v>
      </c>
      <c r="E11">
        <v>20</v>
      </c>
      <c r="G11" s="12" t="s">
        <v>15</v>
      </c>
      <c r="H11" s="2">
        <f>IF(A11="",0,C11-C10)</f>
        <v>878</v>
      </c>
      <c r="I11" s="2">
        <f t="shared" si="10"/>
        <v>2</v>
      </c>
      <c r="J11" s="2">
        <f t="shared" si="11"/>
        <v>0</v>
      </c>
      <c r="K11" s="2">
        <f t="shared" si="12"/>
        <v>17.559999999999999</v>
      </c>
      <c r="M11" s="6">
        <f t="shared" si="13"/>
        <v>0</v>
      </c>
      <c r="N11" s="6">
        <f t="shared" si="14"/>
        <v>10</v>
      </c>
      <c r="O11" s="6">
        <f t="shared" si="15"/>
        <v>0</v>
      </c>
      <c r="P11" s="6">
        <f t="shared" si="16"/>
        <v>10</v>
      </c>
      <c r="Q11" s="2">
        <f t="shared" si="17"/>
        <v>0</v>
      </c>
      <c r="R11" s="2">
        <f t="shared" si="18"/>
        <v>878</v>
      </c>
    </row>
    <row r="12" spans="1:18" x14ac:dyDescent="0.35">
      <c r="A12" t="s">
        <v>23</v>
      </c>
      <c r="B12" s="1">
        <v>45404</v>
      </c>
      <c r="C12">
        <v>5193</v>
      </c>
      <c r="D12">
        <v>160</v>
      </c>
      <c r="E12">
        <v>285</v>
      </c>
      <c r="F12" t="s">
        <v>9</v>
      </c>
      <c r="G12" s="3" t="s">
        <v>14</v>
      </c>
      <c r="H12" s="2">
        <f>IF(A12="",0,C12-C11)</f>
        <v>46</v>
      </c>
      <c r="I12" s="2">
        <f t="shared" si="10"/>
        <v>1.78</v>
      </c>
      <c r="J12" s="2">
        <f t="shared" si="11"/>
        <v>18.399999999999999</v>
      </c>
      <c r="K12" s="2">
        <f t="shared" si="12"/>
        <v>0.82</v>
      </c>
      <c r="L12" s="14" t="s">
        <v>26</v>
      </c>
      <c r="M12" s="6">
        <f t="shared" si="13"/>
        <v>160</v>
      </c>
      <c r="N12" s="6" t="str">
        <f t="shared" si="14"/>
        <v>0</v>
      </c>
      <c r="O12" s="6">
        <f t="shared" si="15"/>
        <v>160</v>
      </c>
      <c r="P12" s="6">
        <f t="shared" si="16"/>
        <v>160</v>
      </c>
      <c r="Q12" s="2">
        <f t="shared" si="17"/>
        <v>170</v>
      </c>
      <c r="R12" s="2">
        <f t="shared" si="18"/>
        <v>924</v>
      </c>
    </row>
    <row r="13" spans="1:18" x14ac:dyDescent="0.35">
      <c r="A13" t="s">
        <v>12</v>
      </c>
      <c r="B13" s="1">
        <v>45408</v>
      </c>
      <c r="C13">
        <v>5943</v>
      </c>
      <c r="D13">
        <v>149</v>
      </c>
      <c r="E13">
        <v>257</v>
      </c>
      <c r="F13" t="s">
        <v>9</v>
      </c>
      <c r="G13" s="3" t="s">
        <v>14</v>
      </c>
      <c r="H13" s="2">
        <f>IF(A13="",0,C13-C12)</f>
        <v>750</v>
      </c>
      <c r="I13" s="2">
        <f t="shared" si="10"/>
        <v>1.72</v>
      </c>
      <c r="J13" s="2">
        <f t="shared" si="11"/>
        <v>19.87</v>
      </c>
      <c r="K13" s="2">
        <f t="shared" si="12"/>
        <v>12.9</v>
      </c>
      <c r="M13" s="6">
        <f t="shared" si="13"/>
        <v>149</v>
      </c>
      <c r="N13" s="6" t="str">
        <f t="shared" si="14"/>
        <v>0</v>
      </c>
      <c r="O13" s="6">
        <f t="shared" si="15"/>
        <v>149</v>
      </c>
      <c r="P13" s="6">
        <f t="shared" si="16"/>
        <v>149</v>
      </c>
      <c r="Q13" s="2">
        <f t="shared" si="17"/>
        <v>149</v>
      </c>
      <c r="R13" s="2">
        <f t="shared" si="18"/>
        <v>750</v>
      </c>
    </row>
    <row r="14" spans="1:18" x14ac:dyDescent="0.35">
      <c r="A14" t="s">
        <v>13</v>
      </c>
      <c r="B14" s="1">
        <v>45413</v>
      </c>
      <c r="C14">
        <v>6742</v>
      </c>
      <c r="D14">
        <v>144</v>
      </c>
      <c r="E14">
        <v>266.39999999999998</v>
      </c>
      <c r="G14" s="3" t="s">
        <v>14</v>
      </c>
      <c r="H14" s="2">
        <f>IF(A14="",0,C14-C13)</f>
        <v>799</v>
      </c>
      <c r="I14" s="2">
        <f t="shared" si="10"/>
        <v>1.85</v>
      </c>
      <c r="J14" s="2">
        <f>IF(Q14=0,0,IF(OR(ISBLANK(B14),ISBLANK(R14),ISBLANK(Q14),ISBLANK(I14)),0,ROUND(Q14/R14*100,2)))</f>
        <v>18.02</v>
      </c>
      <c r="K14" s="2">
        <f t="shared" si="12"/>
        <v>14.78</v>
      </c>
      <c r="M14" s="6">
        <f t="shared" si="13"/>
        <v>144</v>
      </c>
      <c r="N14" s="6" t="str">
        <f t="shared" si="14"/>
        <v>0</v>
      </c>
      <c r="O14" s="6">
        <f t="shared" si="15"/>
        <v>144</v>
      </c>
      <c r="P14" s="6">
        <f t="shared" si="16"/>
        <v>144</v>
      </c>
      <c r="Q14" s="2">
        <f t="shared" si="17"/>
        <v>144</v>
      </c>
      <c r="R14" s="2">
        <f t="shared" si="18"/>
        <v>799</v>
      </c>
    </row>
    <row r="15" spans="1:18" x14ac:dyDescent="0.35">
      <c r="A15" t="s">
        <v>23</v>
      </c>
      <c r="B15" s="1">
        <v>45439</v>
      </c>
      <c r="C15">
        <v>7575</v>
      </c>
      <c r="D15">
        <v>9.3000000000000007</v>
      </c>
      <c r="E15">
        <v>20</v>
      </c>
      <c r="G15" s="12" t="s">
        <v>15</v>
      </c>
      <c r="H15" s="2">
        <f>IF(A15="",0,C15-C14)</f>
        <v>833</v>
      </c>
      <c r="I15" s="2">
        <f t="shared" si="10"/>
        <v>2.15</v>
      </c>
      <c r="J15" s="2">
        <f t="shared" si="11"/>
        <v>0</v>
      </c>
      <c r="K15" s="2">
        <f t="shared" si="12"/>
        <v>17.91</v>
      </c>
      <c r="M15" s="6">
        <f t="shared" si="13"/>
        <v>0</v>
      </c>
      <c r="N15" s="6">
        <f t="shared" si="14"/>
        <v>9.3000000000000007</v>
      </c>
      <c r="O15" s="6">
        <f t="shared" si="15"/>
        <v>0</v>
      </c>
      <c r="P15" s="6">
        <f t="shared" si="16"/>
        <v>9.3000000000000007</v>
      </c>
      <c r="Q15" s="2">
        <f t="shared" si="17"/>
        <v>0</v>
      </c>
      <c r="R15" s="2">
        <f t="shared" si="18"/>
        <v>833</v>
      </c>
    </row>
    <row r="16" spans="1:18" x14ac:dyDescent="0.35">
      <c r="A16" t="s">
        <v>12</v>
      </c>
      <c r="B16" s="1">
        <v>45460</v>
      </c>
      <c r="C16">
        <v>7667</v>
      </c>
      <c r="D16">
        <v>73.2</v>
      </c>
      <c r="E16">
        <v>138.35</v>
      </c>
      <c r="G16" s="12" t="s">
        <v>15</v>
      </c>
      <c r="H16" s="2">
        <f>IF(A16="",0,C16-C15)</f>
        <v>92</v>
      </c>
      <c r="I16" s="2">
        <f t="shared" si="10"/>
        <v>1.89</v>
      </c>
      <c r="J16" s="2">
        <f t="shared" si="11"/>
        <v>0</v>
      </c>
      <c r="K16" s="2">
        <f t="shared" si="12"/>
        <v>1.74</v>
      </c>
      <c r="M16" s="6">
        <f t="shared" si="13"/>
        <v>0</v>
      </c>
      <c r="N16" s="6">
        <f t="shared" si="14"/>
        <v>73.2</v>
      </c>
      <c r="O16" s="6">
        <f t="shared" si="15"/>
        <v>0</v>
      </c>
      <c r="P16" s="6">
        <f t="shared" si="16"/>
        <v>73.2</v>
      </c>
      <c r="Q16" s="2">
        <f t="shared" si="17"/>
        <v>0</v>
      </c>
      <c r="R16" s="2">
        <f t="shared" si="18"/>
        <v>925</v>
      </c>
    </row>
    <row r="17" spans="1:18" x14ac:dyDescent="0.35">
      <c r="A17" t="s">
        <v>13</v>
      </c>
      <c r="B17" s="1">
        <v>45460</v>
      </c>
      <c r="C17">
        <v>7669</v>
      </c>
      <c r="D17">
        <v>82.2</v>
      </c>
      <c r="E17">
        <v>153.69999999999999</v>
      </c>
      <c r="F17" t="s">
        <v>9</v>
      </c>
      <c r="G17" s="3" t="s">
        <v>14</v>
      </c>
      <c r="H17" s="2">
        <f>IF(A17="",0,C17-C16)</f>
        <v>2</v>
      </c>
      <c r="I17" s="2">
        <f t="shared" si="10"/>
        <v>1.87</v>
      </c>
      <c r="J17" s="2">
        <f>IF(Q17=0,0,IF(OR(ISBLANK(B17),ISBLANK(R17),ISBLANK(Q17),ISBLANK(I17)),0,ROUND(Q17/R17*100,2)))</f>
        <v>16.760000000000002</v>
      </c>
      <c r="K17" s="2">
        <f t="shared" si="12"/>
        <v>0.04</v>
      </c>
      <c r="L17" s="14" t="s">
        <v>27</v>
      </c>
      <c r="M17" s="6">
        <f t="shared" si="13"/>
        <v>82.2</v>
      </c>
      <c r="N17" s="6" t="str">
        <f t="shared" si="14"/>
        <v>0</v>
      </c>
      <c r="O17" s="6">
        <f t="shared" si="15"/>
        <v>82.2</v>
      </c>
      <c r="P17" s="6">
        <f t="shared" si="16"/>
        <v>82.2</v>
      </c>
      <c r="Q17" s="2">
        <f t="shared" si="17"/>
        <v>155.4</v>
      </c>
      <c r="R17" s="2">
        <f>IF(B17="",0,IF(AND(O16=0,G16="T"),R16+H17-Q16,H17))</f>
        <v>927</v>
      </c>
    </row>
    <row r="18" spans="1:18" x14ac:dyDescent="0.35">
      <c r="A18" t="s">
        <v>23</v>
      </c>
      <c r="B18" s="1">
        <v>45470</v>
      </c>
      <c r="C18">
        <v>8213</v>
      </c>
      <c r="D18">
        <v>31.8</v>
      </c>
      <c r="E18">
        <v>57.5</v>
      </c>
      <c r="G18" s="12" t="s">
        <v>15</v>
      </c>
      <c r="H18" s="2">
        <f>IF(A18="",0,C18-C17)</f>
        <v>544</v>
      </c>
      <c r="I18" s="2">
        <f t="shared" si="10"/>
        <v>1.81</v>
      </c>
      <c r="J18" s="2">
        <f t="shared" si="11"/>
        <v>0</v>
      </c>
      <c r="K18" s="2">
        <f t="shared" si="12"/>
        <v>9.85</v>
      </c>
      <c r="M18" s="6">
        <f t="shared" si="13"/>
        <v>0</v>
      </c>
      <c r="N18" s="6">
        <f t="shared" si="14"/>
        <v>31.8</v>
      </c>
      <c r="O18" s="6">
        <f t="shared" si="15"/>
        <v>0</v>
      </c>
      <c r="P18" s="6">
        <f t="shared" si="16"/>
        <v>31.8</v>
      </c>
      <c r="Q18" s="2">
        <f t="shared" si="17"/>
        <v>0</v>
      </c>
      <c r="R18" s="2">
        <f t="shared" si="18"/>
        <v>544</v>
      </c>
    </row>
    <row r="19" spans="1:18" x14ac:dyDescent="0.35">
      <c r="A19" t="s">
        <v>12</v>
      </c>
      <c r="B19" s="1">
        <v>45471</v>
      </c>
      <c r="C19">
        <v>8632</v>
      </c>
      <c r="D19">
        <v>179.5</v>
      </c>
      <c r="E19">
        <v>292.58</v>
      </c>
      <c r="G19" s="3" t="s">
        <v>14</v>
      </c>
      <c r="H19" s="2">
        <f>IF(A19="",0,C19-C18)</f>
        <v>419</v>
      </c>
      <c r="I19" s="2">
        <f t="shared" si="10"/>
        <v>1.63</v>
      </c>
      <c r="J19" s="2">
        <f t="shared" si="11"/>
        <v>21.94</v>
      </c>
      <c r="K19" s="2">
        <f t="shared" si="12"/>
        <v>6.83</v>
      </c>
      <c r="M19" s="6">
        <f t="shared" si="13"/>
        <v>179.5</v>
      </c>
      <c r="N19" s="6" t="str">
        <f t="shared" si="14"/>
        <v>0</v>
      </c>
      <c r="O19" s="6">
        <f t="shared" si="15"/>
        <v>179.5</v>
      </c>
      <c r="P19" s="6">
        <f t="shared" si="16"/>
        <v>179.5</v>
      </c>
      <c r="Q19" s="2">
        <f t="shared" si="17"/>
        <v>211.3</v>
      </c>
      <c r="R19" s="2">
        <f t="shared" si="18"/>
        <v>963</v>
      </c>
    </row>
    <row r="20" spans="1:18" x14ac:dyDescent="0.35">
      <c r="A20" t="s">
        <v>13</v>
      </c>
      <c r="B20" s="1">
        <v>45477</v>
      </c>
      <c r="C20">
        <v>9221</v>
      </c>
      <c r="D20">
        <v>55.2</v>
      </c>
      <c r="E20">
        <v>95.2</v>
      </c>
      <c r="G20" s="12" t="s">
        <v>15</v>
      </c>
      <c r="H20" s="2">
        <f>IF(A20="",0,C20-C19)</f>
        <v>589</v>
      </c>
      <c r="I20" s="2">
        <f t="shared" si="10"/>
        <v>1.72</v>
      </c>
      <c r="J20" s="2">
        <f t="shared" si="11"/>
        <v>0</v>
      </c>
      <c r="K20" s="2">
        <f t="shared" si="12"/>
        <v>10.130000000000001</v>
      </c>
      <c r="M20" s="6">
        <f t="shared" si="13"/>
        <v>0</v>
      </c>
      <c r="N20" s="6">
        <f t="shared" si="14"/>
        <v>55.2</v>
      </c>
      <c r="O20" s="6">
        <f t="shared" si="15"/>
        <v>0</v>
      </c>
      <c r="P20" s="6">
        <f t="shared" si="16"/>
        <v>55.2</v>
      </c>
      <c r="Q20" s="2">
        <f t="shared" si="17"/>
        <v>0</v>
      </c>
      <c r="R20" s="2">
        <f t="shared" si="18"/>
        <v>589</v>
      </c>
    </row>
    <row r="21" spans="1:18" x14ac:dyDescent="0.35">
      <c r="A21" t="s">
        <v>23</v>
      </c>
      <c r="B21" s="1">
        <v>45485</v>
      </c>
      <c r="C21">
        <v>9576</v>
      </c>
      <c r="D21">
        <v>65.5</v>
      </c>
      <c r="E21">
        <v>118</v>
      </c>
      <c r="G21" s="12" t="s">
        <v>15</v>
      </c>
      <c r="H21" s="2">
        <f>IF(A21="",0,C21-C20)</f>
        <v>355</v>
      </c>
      <c r="I21" s="2">
        <f t="shared" si="10"/>
        <v>1.8</v>
      </c>
      <c r="J21" s="2">
        <f t="shared" si="11"/>
        <v>0</v>
      </c>
      <c r="K21" s="2">
        <f t="shared" si="12"/>
        <v>6.39</v>
      </c>
      <c r="M21" s="6">
        <f t="shared" si="13"/>
        <v>0</v>
      </c>
      <c r="N21" s="6">
        <f t="shared" si="14"/>
        <v>65.5</v>
      </c>
      <c r="O21" s="6">
        <f t="shared" si="15"/>
        <v>0</v>
      </c>
      <c r="P21" s="6">
        <f t="shared" si="16"/>
        <v>65.5</v>
      </c>
      <c r="Q21" s="2">
        <f t="shared" si="17"/>
        <v>0</v>
      </c>
      <c r="R21" s="2">
        <f t="shared" si="18"/>
        <v>944</v>
      </c>
    </row>
    <row r="22" spans="1:18" x14ac:dyDescent="0.35">
      <c r="A22" t="s">
        <v>12</v>
      </c>
      <c r="B22" s="1">
        <v>45487</v>
      </c>
      <c r="C22">
        <v>9658</v>
      </c>
      <c r="D22">
        <v>27.8</v>
      </c>
      <c r="E22">
        <v>46.6</v>
      </c>
      <c r="G22" s="12" t="s">
        <v>15</v>
      </c>
      <c r="H22" s="2">
        <f>IF(A22="",0,C22-C21)</f>
        <v>82</v>
      </c>
      <c r="I22" s="2">
        <f t="shared" si="10"/>
        <v>1.68</v>
      </c>
      <c r="J22" s="2">
        <f t="shared" si="11"/>
        <v>0</v>
      </c>
      <c r="K22" s="2">
        <f t="shared" si="12"/>
        <v>1.38</v>
      </c>
      <c r="M22" s="6">
        <f t="shared" si="13"/>
        <v>0</v>
      </c>
      <c r="N22" s="6">
        <f t="shared" si="14"/>
        <v>27.8</v>
      </c>
      <c r="O22" s="6">
        <f t="shared" si="15"/>
        <v>0</v>
      </c>
      <c r="P22" s="6">
        <f t="shared" si="16"/>
        <v>27.8</v>
      </c>
      <c r="Q22" s="2">
        <f t="shared" si="17"/>
        <v>0</v>
      </c>
      <c r="R22" s="2">
        <f t="shared" si="18"/>
        <v>437</v>
      </c>
    </row>
    <row r="23" spans="1:18" x14ac:dyDescent="0.35">
      <c r="A23" t="s">
        <v>13</v>
      </c>
      <c r="B23" s="1">
        <v>45492</v>
      </c>
      <c r="C23">
        <v>9866</v>
      </c>
      <c r="D23">
        <v>39.799999999999997</v>
      </c>
      <c r="E23">
        <v>71.64</v>
      </c>
      <c r="G23" s="12" t="s">
        <v>15</v>
      </c>
      <c r="H23" s="2">
        <f>IF(A23="",0,C23-C22)</f>
        <v>208</v>
      </c>
      <c r="I23" s="2">
        <f t="shared" si="10"/>
        <v>1.8</v>
      </c>
      <c r="J23" s="2">
        <f t="shared" si="11"/>
        <v>0</v>
      </c>
      <c r="K23" s="2">
        <f t="shared" si="12"/>
        <v>3.74</v>
      </c>
      <c r="M23" s="6">
        <f t="shared" si="13"/>
        <v>0</v>
      </c>
      <c r="N23" s="6">
        <f t="shared" si="14"/>
        <v>39.799999999999997</v>
      </c>
      <c r="O23" s="6">
        <f t="shared" si="15"/>
        <v>0</v>
      </c>
      <c r="P23" s="6">
        <f t="shared" si="16"/>
        <v>39.799999999999997</v>
      </c>
      <c r="Q23" s="2">
        <f t="shared" si="17"/>
        <v>0</v>
      </c>
      <c r="R23" s="2">
        <f t="shared" si="18"/>
        <v>290</v>
      </c>
    </row>
    <row r="24" spans="1:18" x14ac:dyDescent="0.35">
      <c r="A24" t="s">
        <v>23</v>
      </c>
      <c r="B24" s="1">
        <v>45497</v>
      </c>
      <c r="C24">
        <v>10148</v>
      </c>
      <c r="D24">
        <v>109</v>
      </c>
      <c r="E24">
        <v>163</v>
      </c>
      <c r="G24" s="3" t="s">
        <v>14</v>
      </c>
      <c r="H24" s="2">
        <f>IF(A24="",0,C24-C23)</f>
        <v>282</v>
      </c>
      <c r="I24" s="2">
        <f t="shared" si="10"/>
        <v>1.5</v>
      </c>
      <c r="J24" s="2">
        <f t="shared" si="11"/>
        <v>30.37</v>
      </c>
      <c r="K24" s="2">
        <f t="shared" si="12"/>
        <v>4.2300000000000004</v>
      </c>
      <c r="L24" s="14" t="s">
        <v>28</v>
      </c>
      <c r="M24" s="6">
        <f t="shared" si="13"/>
        <v>109</v>
      </c>
      <c r="N24" s="6" t="str">
        <f t="shared" si="14"/>
        <v>0</v>
      </c>
      <c r="O24" s="6">
        <f t="shared" si="15"/>
        <v>109</v>
      </c>
      <c r="P24" s="6">
        <f t="shared" si="16"/>
        <v>109</v>
      </c>
      <c r="Q24" s="2">
        <f t="shared" si="17"/>
        <v>148.80000000000001</v>
      </c>
      <c r="R24" s="2">
        <f t="shared" si="18"/>
        <v>490</v>
      </c>
    </row>
    <row r="25" spans="1:18" x14ac:dyDescent="0.35">
      <c r="A25" t="s">
        <v>12</v>
      </c>
      <c r="B25" s="1">
        <v>45506</v>
      </c>
      <c r="C25">
        <v>10838</v>
      </c>
      <c r="D25">
        <v>135</v>
      </c>
      <c r="E25">
        <v>220</v>
      </c>
      <c r="G25" s="3" t="s">
        <v>14</v>
      </c>
      <c r="H25" s="2">
        <f>IF(A25="",0,C25-C24)</f>
        <v>690</v>
      </c>
      <c r="I25" s="2">
        <f t="shared" si="10"/>
        <v>1.63</v>
      </c>
      <c r="J25" s="2">
        <f t="shared" si="11"/>
        <v>19.57</v>
      </c>
      <c r="K25" s="2">
        <f t="shared" si="12"/>
        <v>11.25</v>
      </c>
      <c r="M25" s="6">
        <f t="shared" si="13"/>
        <v>135</v>
      </c>
      <c r="N25" s="6" t="str">
        <f t="shared" si="14"/>
        <v>0</v>
      </c>
      <c r="O25" s="6">
        <f t="shared" si="15"/>
        <v>135</v>
      </c>
      <c r="P25" s="6">
        <f t="shared" si="16"/>
        <v>135</v>
      </c>
      <c r="Q25" s="2">
        <f t="shared" si="17"/>
        <v>135</v>
      </c>
      <c r="R25" s="2">
        <f t="shared" si="18"/>
        <v>690</v>
      </c>
    </row>
    <row r="26" spans="1:18" x14ac:dyDescent="0.35">
      <c r="A26" t="s">
        <v>13</v>
      </c>
      <c r="B26" s="1">
        <v>45512</v>
      </c>
      <c r="C26">
        <v>11570</v>
      </c>
      <c r="D26">
        <v>134.80000000000001</v>
      </c>
      <c r="E26">
        <v>184.5</v>
      </c>
      <c r="G26" s="3" t="s">
        <v>14</v>
      </c>
      <c r="H26" s="2">
        <f>IF(A26="",0,C26-C25)</f>
        <v>732</v>
      </c>
      <c r="I26" s="2">
        <f t="shared" si="10"/>
        <v>1.37</v>
      </c>
      <c r="J26" s="2">
        <f t="shared" si="11"/>
        <v>18.420000000000002</v>
      </c>
      <c r="K26" s="2">
        <f t="shared" si="12"/>
        <v>10.029999999999999</v>
      </c>
      <c r="M26" s="6">
        <f t="shared" si="13"/>
        <v>134.80000000000001</v>
      </c>
      <c r="N26" s="6" t="str">
        <f t="shared" si="14"/>
        <v>0</v>
      </c>
      <c r="O26" s="6">
        <f t="shared" si="15"/>
        <v>134.80000000000001</v>
      </c>
      <c r="P26" s="6">
        <f t="shared" si="16"/>
        <v>134.80000000000001</v>
      </c>
      <c r="Q26" s="2">
        <f t="shared" si="17"/>
        <v>134.80000000000001</v>
      </c>
      <c r="R26" s="2">
        <f t="shared" si="18"/>
        <v>732</v>
      </c>
    </row>
    <row r="27" spans="1:18" x14ac:dyDescent="0.35">
      <c r="A27" t="s">
        <v>23</v>
      </c>
      <c r="B27" s="1">
        <v>45513</v>
      </c>
      <c r="C27">
        <v>11712</v>
      </c>
      <c r="D27">
        <v>27.2</v>
      </c>
      <c r="E27">
        <v>39.5</v>
      </c>
      <c r="G27" s="12" t="s">
        <v>15</v>
      </c>
      <c r="H27" s="2">
        <f>IF(A27="",0,C27-C26)</f>
        <v>142</v>
      </c>
      <c r="I27" s="2">
        <f t="shared" si="10"/>
        <v>1.45</v>
      </c>
      <c r="J27" s="2">
        <f t="shared" si="11"/>
        <v>0</v>
      </c>
      <c r="K27" s="2">
        <f t="shared" si="12"/>
        <v>2.06</v>
      </c>
      <c r="L27" s="14" t="s">
        <v>29</v>
      </c>
      <c r="M27" s="6">
        <f t="shared" si="13"/>
        <v>0</v>
      </c>
      <c r="N27" s="6">
        <f t="shared" si="14"/>
        <v>27.2</v>
      </c>
      <c r="O27" s="6">
        <f t="shared" si="15"/>
        <v>0</v>
      </c>
      <c r="P27" s="6">
        <f t="shared" si="16"/>
        <v>27.2</v>
      </c>
      <c r="Q27" s="2">
        <f t="shared" si="17"/>
        <v>0</v>
      </c>
      <c r="R27" s="2">
        <f t="shared" si="18"/>
        <v>142</v>
      </c>
    </row>
    <row r="28" spans="1:18" x14ac:dyDescent="0.35">
      <c r="A28" t="s">
        <v>12</v>
      </c>
      <c r="B28" s="1">
        <v>45518</v>
      </c>
      <c r="C28">
        <v>12472</v>
      </c>
      <c r="D28">
        <v>133.5</v>
      </c>
      <c r="E28">
        <v>236</v>
      </c>
      <c r="G28" s="3" t="s">
        <v>14</v>
      </c>
      <c r="H28" s="2">
        <f>IF(A28="",0,C28-C27)</f>
        <v>760</v>
      </c>
      <c r="I28" s="2">
        <f t="shared" si="10"/>
        <v>1.77</v>
      </c>
      <c r="J28" s="2">
        <f t="shared" si="11"/>
        <v>17.82</v>
      </c>
      <c r="K28" s="2">
        <f t="shared" si="12"/>
        <v>13.45</v>
      </c>
      <c r="M28" s="6">
        <f t="shared" si="13"/>
        <v>133.5</v>
      </c>
      <c r="N28" s="6" t="str">
        <f t="shared" si="14"/>
        <v>0</v>
      </c>
      <c r="O28" s="6">
        <f t="shared" si="15"/>
        <v>133.5</v>
      </c>
      <c r="P28" s="6">
        <f t="shared" si="16"/>
        <v>133.5</v>
      </c>
      <c r="Q28" s="2">
        <f t="shared" si="17"/>
        <v>160.69999999999999</v>
      </c>
      <c r="R28" s="2">
        <f t="shared" si="18"/>
        <v>902</v>
      </c>
    </row>
    <row r="29" spans="1:18" x14ac:dyDescent="0.35">
      <c r="A29" t="s">
        <v>13</v>
      </c>
      <c r="B29" s="1">
        <v>45540</v>
      </c>
      <c r="C29">
        <v>13372</v>
      </c>
      <c r="D29">
        <v>82</v>
      </c>
      <c r="E29">
        <v>150.06</v>
      </c>
      <c r="G29" s="12" t="s">
        <v>15</v>
      </c>
      <c r="H29" s="2">
        <f>IF(A29="",0,C29-C28)</f>
        <v>900</v>
      </c>
      <c r="I29" s="2">
        <f t="shared" si="10"/>
        <v>1.83</v>
      </c>
      <c r="J29" s="2">
        <f t="shared" si="11"/>
        <v>0</v>
      </c>
      <c r="K29" s="2">
        <f t="shared" si="12"/>
        <v>16.47</v>
      </c>
      <c r="M29" s="6">
        <f t="shared" si="13"/>
        <v>0</v>
      </c>
      <c r="N29" s="6">
        <f t="shared" si="14"/>
        <v>82</v>
      </c>
      <c r="O29" s="6">
        <f t="shared" si="15"/>
        <v>0</v>
      </c>
      <c r="P29" s="6">
        <f t="shared" si="16"/>
        <v>82</v>
      </c>
      <c r="Q29" s="2">
        <f t="shared" si="17"/>
        <v>0</v>
      </c>
      <c r="R29" s="2">
        <f t="shared" si="18"/>
        <v>900</v>
      </c>
    </row>
    <row r="30" spans="1:18" x14ac:dyDescent="0.35">
      <c r="A30" t="s">
        <v>23</v>
      </c>
      <c r="B30" s="1">
        <v>45543</v>
      </c>
      <c r="C30">
        <v>13623</v>
      </c>
      <c r="D30">
        <v>130.99</v>
      </c>
      <c r="E30">
        <v>175.26</v>
      </c>
      <c r="G30" s="3" t="s">
        <v>14</v>
      </c>
      <c r="H30" s="2">
        <f>IF(A30="",0,C30-C29)</f>
        <v>251</v>
      </c>
      <c r="I30" s="2">
        <f t="shared" si="10"/>
        <v>1.34</v>
      </c>
      <c r="J30" s="2">
        <f t="shared" si="11"/>
        <v>18.5</v>
      </c>
      <c r="K30" s="2">
        <f t="shared" si="12"/>
        <v>3.36</v>
      </c>
      <c r="M30" s="6">
        <f t="shared" si="13"/>
        <v>130.99</v>
      </c>
      <c r="N30" s="6" t="str">
        <f t="shared" si="14"/>
        <v>0</v>
      </c>
      <c r="O30" s="6">
        <f t="shared" si="15"/>
        <v>130.99</v>
      </c>
      <c r="P30" s="6">
        <f t="shared" si="16"/>
        <v>130.99</v>
      </c>
      <c r="Q30" s="2">
        <f t="shared" si="17"/>
        <v>212.99</v>
      </c>
      <c r="R30" s="2">
        <f t="shared" si="18"/>
        <v>1151</v>
      </c>
    </row>
    <row r="31" spans="1:18" x14ac:dyDescent="0.35">
      <c r="A31" t="s">
        <v>12</v>
      </c>
      <c r="B31" s="1">
        <v>45563</v>
      </c>
      <c r="C31">
        <v>14457</v>
      </c>
      <c r="D31">
        <v>90</v>
      </c>
      <c r="E31">
        <v>144</v>
      </c>
      <c r="G31" s="12" t="s">
        <v>15</v>
      </c>
      <c r="H31" s="2">
        <f>IF(A31="",0,C31-C30)</f>
        <v>834</v>
      </c>
      <c r="I31" s="2">
        <f t="shared" si="10"/>
        <v>1.6</v>
      </c>
      <c r="J31" s="2">
        <f t="shared" si="11"/>
        <v>0</v>
      </c>
      <c r="K31" s="2">
        <f t="shared" si="12"/>
        <v>13.34</v>
      </c>
      <c r="M31" s="6">
        <f t="shared" si="13"/>
        <v>0</v>
      </c>
      <c r="N31" s="6">
        <f t="shared" si="14"/>
        <v>90</v>
      </c>
      <c r="O31" s="6">
        <f t="shared" si="15"/>
        <v>0</v>
      </c>
      <c r="P31" s="6">
        <f t="shared" si="16"/>
        <v>90</v>
      </c>
      <c r="Q31" s="2">
        <f t="shared" si="17"/>
        <v>0</v>
      </c>
      <c r="R31" s="2">
        <f t="shared" si="18"/>
        <v>834</v>
      </c>
    </row>
    <row r="32" spans="1:18" x14ac:dyDescent="0.35">
      <c r="A32" t="s">
        <v>13</v>
      </c>
      <c r="B32" s="1">
        <v>45571</v>
      </c>
      <c r="C32">
        <v>15180</v>
      </c>
      <c r="D32">
        <v>57.5</v>
      </c>
      <c r="E32">
        <v>99.48</v>
      </c>
      <c r="G32" s="12" t="s">
        <v>15</v>
      </c>
      <c r="H32" s="2">
        <f>IF(A32="",0,C32-C31)</f>
        <v>723</v>
      </c>
      <c r="I32" s="2">
        <f t="shared" si="10"/>
        <v>1.73</v>
      </c>
      <c r="J32" s="2">
        <f t="shared" si="11"/>
        <v>0</v>
      </c>
      <c r="K32" s="2">
        <f t="shared" si="12"/>
        <v>12.51</v>
      </c>
      <c r="M32" s="6">
        <f t="shared" si="13"/>
        <v>0</v>
      </c>
      <c r="N32" s="6">
        <f t="shared" si="14"/>
        <v>57.5</v>
      </c>
      <c r="O32" s="6">
        <f t="shared" si="15"/>
        <v>0</v>
      </c>
      <c r="P32" s="6">
        <f t="shared" si="16"/>
        <v>57.5</v>
      </c>
      <c r="Q32" s="2">
        <f t="shared" si="17"/>
        <v>0</v>
      </c>
      <c r="R32" s="2">
        <f t="shared" si="18"/>
        <v>1557</v>
      </c>
    </row>
    <row r="33" spans="1:18" x14ac:dyDescent="0.35">
      <c r="A33" t="s">
        <v>23</v>
      </c>
      <c r="B33" s="1">
        <v>45576</v>
      </c>
      <c r="C33">
        <v>15636</v>
      </c>
      <c r="D33">
        <v>79.5</v>
      </c>
      <c r="E33">
        <v>141</v>
      </c>
      <c r="G33" s="12" t="s">
        <v>15</v>
      </c>
      <c r="H33" s="2">
        <f>IF(A33="",0,C33-C32)</f>
        <v>456</v>
      </c>
      <c r="I33" s="2">
        <f t="shared" si="10"/>
        <v>1.77</v>
      </c>
      <c r="J33" s="2">
        <f t="shared" si="11"/>
        <v>0</v>
      </c>
      <c r="K33" s="2">
        <f t="shared" si="12"/>
        <v>8.07</v>
      </c>
      <c r="M33" s="6">
        <f t="shared" si="13"/>
        <v>0</v>
      </c>
      <c r="N33" s="6">
        <f t="shared" si="14"/>
        <v>79.5</v>
      </c>
      <c r="O33" s="6">
        <f t="shared" si="15"/>
        <v>0</v>
      </c>
      <c r="P33" s="6">
        <f t="shared" si="16"/>
        <v>79.5</v>
      </c>
      <c r="Q33" s="2">
        <f t="shared" si="17"/>
        <v>0</v>
      </c>
      <c r="R33" s="2">
        <f t="shared" si="18"/>
        <v>1179</v>
      </c>
    </row>
    <row r="34" spans="1:18" x14ac:dyDescent="0.35">
      <c r="A34" t="s">
        <v>12</v>
      </c>
      <c r="B34" s="1">
        <v>45581</v>
      </c>
      <c r="C34">
        <v>16090</v>
      </c>
      <c r="D34">
        <v>84</v>
      </c>
      <c r="E34">
        <v>149.52000000000001</v>
      </c>
      <c r="G34" s="12" t="s">
        <v>15</v>
      </c>
      <c r="H34" s="2">
        <f>IF(A34="",0,C34-C33)</f>
        <v>454</v>
      </c>
      <c r="I34" s="2">
        <f t="shared" si="10"/>
        <v>1.78</v>
      </c>
      <c r="J34" s="2">
        <f t="shared" si="11"/>
        <v>0</v>
      </c>
      <c r="K34" s="2">
        <f t="shared" si="12"/>
        <v>8.08</v>
      </c>
      <c r="M34" s="6">
        <f t="shared" si="13"/>
        <v>0</v>
      </c>
      <c r="N34" s="6">
        <f t="shared" si="14"/>
        <v>84</v>
      </c>
      <c r="O34" s="6">
        <f t="shared" si="15"/>
        <v>0</v>
      </c>
      <c r="P34" s="6">
        <f t="shared" si="16"/>
        <v>84</v>
      </c>
      <c r="Q34" s="2">
        <f t="shared" si="17"/>
        <v>0</v>
      </c>
      <c r="R34" s="2">
        <f t="shared" si="18"/>
        <v>910</v>
      </c>
    </row>
    <row r="35" spans="1:18" x14ac:dyDescent="0.35">
      <c r="A35" t="s">
        <v>13</v>
      </c>
      <c r="B35" s="1">
        <v>45584</v>
      </c>
      <c r="C35">
        <v>16442</v>
      </c>
      <c r="D35">
        <v>121.8</v>
      </c>
      <c r="E35">
        <v>196.7</v>
      </c>
      <c r="G35" s="3" t="s">
        <v>14</v>
      </c>
      <c r="H35" s="2">
        <f>IF(A35="",0,C35-C34)</f>
        <v>352</v>
      </c>
      <c r="I35" s="2">
        <f t="shared" si="10"/>
        <v>1.61</v>
      </c>
      <c r="J35" s="2">
        <f t="shared" si="11"/>
        <v>25.53</v>
      </c>
      <c r="K35" s="2">
        <f t="shared" si="12"/>
        <v>5.67</v>
      </c>
      <c r="M35" s="6">
        <f t="shared" si="13"/>
        <v>121.8</v>
      </c>
      <c r="N35" s="6" t="str">
        <f t="shared" si="14"/>
        <v>0</v>
      </c>
      <c r="O35" s="6">
        <f t="shared" si="15"/>
        <v>121.8</v>
      </c>
      <c r="P35" s="6">
        <f t="shared" si="16"/>
        <v>121.8</v>
      </c>
      <c r="Q35" s="2">
        <f t="shared" si="17"/>
        <v>205.8</v>
      </c>
      <c r="R35" s="2">
        <f t="shared" si="18"/>
        <v>806</v>
      </c>
    </row>
    <row r="36" spans="1:18" x14ac:dyDescent="0.35">
      <c r="A36" t="s">
        <v>23</v>
      </c>
      <c r="B36" s="1">
        <v>45588</v>
      </c>
      <c r="C36">
        <v>16930</v>
      </c>
      <c r="D36">
        <v>90.62</v>
      </c>
      <c r="E36">
        <v>144.9</v>
      </c>
      <c r="G36" s="3" t="s">
        <v>14</v>
      </c>
      <c r="H36" s="2">
        <f>IF(A36="",0,C36-C35)</f>
        <v>488</v>
      </c>
      <c r="I36" s="2">
        <f t="shared" si="10"/>
        <v>1.6</v>
      </c>
      <c r="J36" s="2">
        <f t="shared" si="11"/>
        <v>18.57</v>
      </c>
      <c r="K36" s="2">
        <f t="shared" si="12"/>
        <v>7.81</v>
      </c>
      <c r="M36" s="6">
        <f t="shared" si="13"/>
        <v>90.62</v>
      </c>
      <c r="N36" s="6" t="str">
        <f t="shared" si="14"/>
        <v>0</v>
      </c>
      <c r="O36" s="6">
        <f t="shared" si="15"/>
        <v>90.62</v>
      </c>
      <c r="P36" s="6">
        <f t="shared" si="16"/>
        <v>90.62</v>
      </c>
      <c r="Q36" s="2">
        <f t="shared" si="17"/>
        <v>90.62</v>
      </c>
      <c r="R36" s="2">
        <f t="shared" si="18"/>
        <v>488</v>
      </c>
    </row>
    <row r="37" spans="1:18" x14ac:dyDescent="0.35">
      <c r="H37" s="2">
        <f>IF(A37="",0,C37-C36)</f>
        <v>0</v>
      </c>
      <c r="I37" s="2">
        <f t="shared" si="10"/>
        <v>0</v>
      </c>
      <c r="J37" s="2">
        <f t="shared" si="11"/>
        <v>0</v>
      </c>
      <c r="K37" s="2">
        <f t="shared" si="12"/>
        <v>0</v>
      </c>
      <c r="M37" s="6">
        <f t="shared" si="13"/>
        <v>0</v>
      </c>
      <c r="N37" s="6">
        <f t="shared" si="14"/>
        <v>0</v>
      </c>
      <c r="O37" s="6">
        <f t="shared" si="15"/>
        <v>90.62</v>
      </c>
      <c r="P37" s="6">
        <f t="shared" si="16"/>
        <v>90.62</v>
      </c>
      <c r="Q37" s="2">
        <f t="shared" si="17"/>
        <v>0</v>
      </c>
      <c r="R37" s="2">
        <f t="shared" si="18"/>
        <v>0</v>
      </c>
    </row>
    <row r="38" spans="1:18" x14ac:dyDescent="0.35">
      <c r="H38" s="2">
        <f>IF(A38="",0,C38-C37)</f>
        <v>0</v>
      </c>
      <c r="I38" s="2">
        <f t="shared" si="10"/>
        <v>0</v>
      </c>
      <c r="J38" s="2">
        <f t="shared" si="11"/>
        <v>0</v>
      </c>
      <c r="K38" s="2">
        <f t="shared" si="12"/>
        <v>0</v>
      </c>
      <c r="M38" s="6">
        <f t="shared" si="13"/>
        <v>0</v>
      </c>
      <c r="N38" s="6">
        <f t="shared" si="14"/>
        <v>0</v>
      </c>
      <c r="O38" s="6">
        <f t="shared" si="15"/>
        <v>0</v>
      </c>
      <c r="P38" s="6">
        <f t="shared" si="16"/>
        <v>0</v>
      </c>
      <c r="Q38" s="2">
        <f t="shared" si="17"/>
        <v>0</v>
      </c>
      <c r="R38" s="2">
        <f t="shared" si="18"/>
        <v>0</v>
      </c>
    </row>
    <row r="39" spans="1:18" x14ac:dyDescent="0.35">
      <c r="H39" s="2">
        <f>IF(A39="",0,C39-C38)</f>
        <v>0</v>
      </c>
      <c r="I39" s="2">
        <f t="shared" si="10"/>
        <v>0</v>
      </c>
      <c r="J39" s="2">
        <f t="shared" si="11"/>
        <v>0</v>
      </c>
      <c r="K39" s="2">
        <f t="shared" si="12"/>
        <v>0</v>
      </c>
      <c r="M39" s="6">
        <f t="shared" si="13"/>
        <v>0</v>
      </c>
      <c r="N39" s="6">
        <f t="shared" si="14"/>
        <v>0</v>
      </c>
      <c r="O39" s="6">
        <f t="shared" si="15"/>
        <v>0</v>
      </c>
      <c r="P39" s="6">
        <f t="shared" si="16"/>
        <v>0</v>
      </c>
      <c r="Q39" s="2">
        <f t="shared" si="17"/>
        <v>0</v>
      </c>
      <c r="R39" s="2">
        <f t="shared" si="18"/>
        <v>0</v>
      </c>
    </row>
    <row r="40" spans="1:18" x14ac:dyDescent="0.35">
      <c r="H40" s="2">
        <f>IF(A40="",0,C40-C39)</f>
        <v>0</v>
      </c>
      <c r="I40" s="2">
        <f t="shared" si="10"/>
        <v>0</v>
      </c>
      <c r="J40" s="2">
        <f t="shared" si="11"/>
        <v>0</v>
      </c>
      <c r="K40" s="2">
        <f t="shared" si="12"/>
        <v>0</v>
      </c>
      <c r="M40" s="6">
        <f t="shared" si="13"/>
        <v>0</v>
      </c>
      <c r="N40" s="6">
        <f t="shared" si="14"/>
        <v>0</v>
      </c>
      <c r="O40" s="6">
        <f t="shared" si="15"/>
        <v>0</v>
      </c>
      <c r="P40" s="6">
        <f t="shared" si="16"/>
        <v>0</v>
      </c>
      <c r="Q40" s="2">
        <f t="shared" si="17"/>
        <v>0</v>
      </c>
      <c r="R40" s="2">
        <f t="shared" si="18"/>
        <v>0</v>
      </c>
    </row>
    <row r="41" spans="1:18" x14ac:dyDescent="0.35">
      <c r="H41" s="2">
        <f>IF(A41="",0,C41-C40)</f>
        <v>0</v>
      </c>
      <c r="I41" s="2">
        <f t="shared" si="10"/>
        <v>0</v>
      </c>
      <c r="J41" s="2">
        <f t="shared" si="11"/>
        <v>0</v>
      </c>
      <c r="K41" s="2">
        <f t="shared" si="12"/>
        <v>0</v>
      </c>
      <c r="M41" s="6">
        <f t="shared" si="13"/>
        <v>0</v>
      </c>
      <c r="N41" s="6">
        <f t="shared" si="14"/>
        <v>0</v>
      </c>
      <c r="O41" s="6">
        <f t="shared" si="15"/>
        <v>0</v>
      </c>
      <c r="P41" s="6">
        <f t="shared" si="16"/>
        <v>0</v>
      </c>
      <c r="Q41" s="2">
        <f t="shared" si="17"/>
        <v>0</v>
      </c>
      <c r="R41" s="2">
        <f t="shared" si="18"/>
        <v>0</v>
      </c>
    </row>
    <row r="42" spans="1:18" x14ac:dyDescent="0.35">
      <c r="H42" s="2">
        <f>IF(A42="",0,C42-C41)</f>
        <v>0</v>
      </c>
      <c r="I42" s="2">
        <f t="shared" si="10"/>
        <v>0</v>
      </c>
      <c r="J42" s="2">
        <f t="shared" si="11"/>
        <v>0</v>
      </c>
      <c r="K42" s="2">
        <f t="shared" si="12"/>
        <v>0</v>
      </c>
      <c r="M42" s="6">
        <f t="shared" si="13"/>
        <v>0</v>
      </c>
      <c r="N42" s="6">
        <f t="shared" si="14"/>
        <v>0</v>
      </c>
      <c r="O42" s="6">
        <f t="shared" si="15"/>
        <v>0</v>
      </c>
      <c r="P42" s="6">
        <f t="shared" si="16"/>
        <v>0</v>
      </c>
      <c r="Q42" s="2">
        <f t="shared" si="17"/>
        <v>0</v>
      </c>
      <c r="R42" s="2">
        <f t="shared" si="18"/>
        <v>0</v>
      </c>
    </row>
    <row r="43" spans="1:18" x14ac:dyDescent="0.35">
      <c r="H43" s="2">
        <f>IF(A43="",0,C43-C42)</f>
        <v>0</v>
      </c>
      <c r="I43" s="2">
        <f t="shared" si="10"/>
        <v>0</v>
      </c>
      <c r="J43" s="2">
        <f t="shared" si="11"/>
        <v>0</v>
      </c>
      <c r="K43" s="2">
        <f t="shared" si="12"/>
        <v>0</v>
      </c>
      <c r="M43" s="6">
        <f t="shared" si="13"/>
        <v>0</v>
      </c>
      <c r="N43" s="6">
        <f t="shared" si="14"/>
        <v>0</v>
      </c>
      <c r="O43" s="6">
        <f t="shared" si="15"/>
        <v>0</v>
      </c>
      <c r="P43" s="6">
        <f t="shared" si="16"/>
        <v>0</v>
      </c>
      <c r="Q43" s="2">
        <f t="shared" si="17"/>
        <v>0</v>
      </c>
      <c r="R43" s="2">
        <f t="shared" si="18"/>
        <v>0</v>
      </c>
    </row>
    <row r="44" spans="1:18" x14ac:dyDescent="0.35">
      <c r="H44" s="2">
        <f>IF(A44="",0,C44-C43)</f>
        <v>0</v>
      </c>
      <c r="I44" s="2">
        <f t="shared" si="10"/>
        <v>0</v>
      </c>
      <c r="J44" s="2">
        <f t="shared" si="11"/>
        <v>0</v>
      </c>
      <c r="K44" s="2">
        <f t="shared" si="12"/>
        <v>0</v>
      </c>
      <c r="M44" s="6">
        <f t="shared" si="13"/>
        <v>0</v>
      </c>
      <c r="N44" s="6">
        <f t="shared" si="14"/>
        <v>0</v>
      </c>
      <c r="O44" s="6">
        <f t="shared" si="15"/>
        <v>0</v>
      </c>
      <c r="P44" s="6">
        <f t="shared" si="16"/>
        <v>0</v>
      </c>
      <c r="Q44" s="2">
        <f t="shared" si="17"/>
        <v>0</v>
      </c>
      <c r="R44" s="2">
        <f t="shared" si="18"/>
        <v>0</v>
      </c>
    </row>
    <row r="45" spans="1:18" x14ac:dyDescent="0.35">
      <c r="H45" s="2">
        <f>IF(A45="",0,C45-C44)</f>
        <v>0</v>
      </c>
      <c r="I45" s="2">
        <f t="shared" si="10"/>
        <v>0</v>
      </c>
      <c r="J45" s="2">
        <f t="shared" si="11"/>
        <v>0</v>
      </c>
      <c r="K45" s="2">
        <f t="shared" si="12"/>
        <v>0</v>
      </c>
      <c r="M45" s="6">
        <f t="shared" si="13"/>
        <v>0</v>
      </c>
      <c r="N45" s="6">
        <f t="shared" si="14"/>
        <v>0</v>
      </c>
      <c r="O45" s="6">
        <f t="shared" si="15"/>
        <v>0</v>
      </c>
      <c r="P45" s="6">
        <f t="shared" si="16"/>
        <v>0</v>
      </c>
      <c r="Q45" s="2">
        <f t="shared" si="17"/>
        <v>0</v>
      </c>
      <c r="R45" s="2">
        <f t="shared" si="18"/>
        <v>0</v>
      </c>
    </row>
  </sheetData>
  <mergeCells count="1">
    <mergeCell ref="M2:Q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Neyer</dc:creator>
  <cp:lastModifiedBy>Bernhard Neyer</cp:lastModifiedBy>
  <dcterms:created xsi:type="dcterms:W3CDTF">2024-12-05T11:29:06Z</dcterms:created>
  <dcterms:modified xsi:type="dcterms:W3CDTF">2024-12-05T14:57:47Z</dcterms:modified>
</cp:coreProperties>
</file>