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g.dk\dsg-dfs-system\HomeDE\3029388\Prv\Documents\"/>
    </mc:Choice>
  </mc:AlternateContent>
  <xr:revisionPtr revIDLastSave="0" documentId="8_{14D87EEC-E03F-4ECD-841C-72CA2601778F}" xr6:coauthVersionLast="47" xr6:coauthVersionMax="47" xr10:uidLastSave="{00000000-0000-0000-0000-000000000000}"/>
  <bookViews>
    <workbookView xWindow="-28920" yWindow="-120" windowWidth="29040" windowHeight="15840" xr2:uid="{CCDC2BAB-FA53-491F-B3E2-FEFA8D28627F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5" i="1" s="1"/>
  <c r="K3" i="1"/>
  <c r="K6" i="1" s="1"/>
  <c r="K4" i="1" l="1"/>
  <c r="E10" i="1"/>
  <c r="J10" i="1" s="1"/>
  <c r="I10" i="1" s="1"/>
  <c r="F10" i="1"/>
  <c r="G10" i="1"/>
  <c r="H10" i="1"/>
  <c r="L3" i="1"/>
  <c r="L6" i="1" l="1"/>
  <c r="L4" i="1"/>
  <c r="M3" i="1"/>
  <c r="L5" i="1"/>
  <c r="N3" i="1" l="1"/>
  <c r="M5" i="1"/>
  <c r="M6" i="1"/>
  <c r="M4" i="1"/>
  <c r="N4" i="1" l="1"/>
  <c r="O3" i="1"/>
  <c r="N5" i="1"/>
  <c r="N6" i="1"/>
  <c r="P3" i="1" l="1"/>
  <c r="O4" i="1"/>
  <c r="O6" i="1"/>
  <c r="O5" i="1"/>
  <c r="Q3" i="1" l="1"/>
  <c r="P6" i="1"/>
  <c r="P5" i="1"/>
  <c r="P4" i="1"/>
  <c r="R3" i="1" l="1"/>
  <c r="Q5" i="1"/>
  <c r="Q4" i="1"/>
  <c r="Q6" i="1"/>
  <c r="R6" i="1" l="1"/>
  <c r="R4" i="1"/>
  <c r="S3" i="1"/>
  <c r="R5" i="1"/>
  <c r="S4" i="1" l="1"/>
  <c r="S5" i="1"/>
  <c r="S6" i="1"/>
  <c r="T3" i="1"/>
  <c r="T4" i="1" l="1"/>
  <c r="T5" i="1"/>
  <c r="T6" i="1"/>
</calcChain>
</file>

<file path=xl/sharedStrings.xml><?xml version="1.0" encoding="utf-8"?>
<sst xmlns="http://schemas.openxmlformats.org/spreadsheetml/2006/main" count="23" uniqueCount="18">
  <si>
    <t>Pers.Nr</t>
  </si>
  <si>
    <t>Mitarbeiter</t>
  </si>
  <si>
    <t>Austritt</t>
  </si>
  <si>
    <t>Anspruch</t>
  </si>
  <si>
    <t>Urlaub genommen</t>
  </si>
  <si>
    <t>Kind Krank gesamt</t>
  </si>
  <si>
    <t>Krank Gesamt</t>
  </si>
  <si>
    <t>Urlaub geplant</t>
  </si>
  <si>
    <t>Urlaub unverplant</t>
  </si>
  <si>
    <t>Urlaub Rest</t>
  </si>
  <si>
    <t>Urlaub geplant / genommen Büro</t>
  </si>
  <si>
    <t xml:space="preserve">Urlaub geplant / genommen Schicht 1 </t>
  </si>
  <si>
    <t>Urlaub geplant / genommen Schicht 2</t>
  </si>
  <si>
    <t>k</t>
  </si>
  <si>
    <t>FT</t>
  </si>
  <si>
    <t>Name</t>
  </si>
  <si>
    <t>Zusammenhängende Eintrage: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</si>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</sst>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???"/>
    <numFmt numFmtId="165" formatCode="ddd"/>
    <numFmt numFmtId="166" formatCode="&quot;Übertrag &quot;????"/>
    <numFmt numFmtId="167" formatCode="???\ &quot;Mitarbeiter&quot;"/>
    <numFmt numFmtId="168" formatCode="?0;[Red]\-\ ?0"/>
    <numFmt numFmtId="169" formatCode="00\:00\ \-\ 00\:00"/>
  </numFmts>
  <fonts count="9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i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rgb="FF808080"/>
      </right>
      <top style="medium">
        <color theme="1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165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3" xfId="0" applyNumberFormat="1" applyFont="1" applyFill="1" applyBorder="1" applyAlignment="1" applyProtection="1">
      <alignment textRotation="90"/>
      <protection locked="0"/>
    </xf>
    <xf numFmtId="166" fontId="2" fillId="3" borderId="0" xfId="0" applyNumberFormat="1" applyFont="1" applyFill="1" applyAlignment="1" applyProtection="1">
      <alignment textRotation="90"/>
      <protection locked="0"/>
    </xf>
    <xf numFmtId="166" fontId="2" fillId="3" borderId="4" xfId="0" applyNumberFormat="1" applyFont="1" applyFill="1" applyBorder="1" applyAlignment="1" applyProtection="1">
      <alignment textRotation="90"/>
      <protection locked="0"/>
    </xf>
    <xf numFmtId="16" fontId="2" fillId="2" borderId="5" xfId="0" applyNumberFormat="1" applyFont="1" applyFill="1" applyBorder="1" applyAlignment="1">
      <alignment horizontal="center"/>
    </xf>
    <xf numFmtId="16" fontId="2" fillId="2" borderId="6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 applyProtection="1">
      <alignment horizontal="center" vertical="center"/>
      <protection locked="0"/>
    </xf>
    <xf numFmtId="165" fontId="1" fillId="2" borderId="7" xfId="0" applyNumberFormat="1" applyFont="1" applyFill="1" applyBorder="1" applyAlignment="1" applyProtection="1">
      <alignment horizontal="center" vertical="center"/>
      <protection locked="0"/>
    </xf>
    <xf numFmtId="165" fontId="1" fillId="2" borderId="8" xfId="0" applyNumberFormat="1" applyFont="1" applyFill="1" applyBorder="1" applyAlignment="1" applyProtection="1">
      <alignment horizontal="center" vertical="center"/>
      <protection locked="0"/>
    </xf>
    <xf numFmtId="165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9" xfId="0" applyNumberFormat="1" applyFont="1" applyFill="1" applyBorder="1" applyAlignment="1" applyProtection="1">
      <alignment textRotation="90"/>
      <protection locked="0"/>
    </xf>
    <xf numFmtId="166" fontId="2" fillId="3" borderId="10" xfId="0" applyNumberFormat="1" applyFont="1" applyFill="1" applyBorder="1" applyAlignment="1" applyProtection="1">
      <alignment textRotation="90"/>
      <protection locked="0"/>
    </xf>
    <xf numFmtId="165" fontId="1" fillId="2" borderId="11" xfId="0" applyNumberFormat="1" applyFont="1" applyFill="1" applyBorder="1" applyAlignment="1">
      <alignment horizontal="center"/>
    </xf>
    <xf numFmtId="165" fontId="1" fillId="2" borderId="12" xfId="0" applyNumberFormat="1" applyFont="1" applyFill="1" applyBorder="1" applyAlignment="1">
      <alignment horizontal="center"/>
    </xf>
    <xf numFmtId="167" fontId="3" fillId="2" borderId="2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13" xfId="0" applyNumberFormat="1" applyFont="1" applyFill="1" applyBorder="1" applyAlignment="1" applyProtection="1">
      <alignment horizontal="center" textRotation="90"/>
      <protection locked="0"/>
    </xf>
    <xf numFmtId="166" fontId="2" fillId="3" borderId="14" xfId="0" applyNumberFormat="1" applyFont="1" applyFill="1" applyBorder="1" applyAlignment="1" applyProtection="1">
      <alignment horizontal="center" textRotation="90"/>
      <protection locked="0"/>
    </xf>
    <xf numFmtId="166" fontId="2" fillId="3" borderId="15" xfId="0" applyNumberFormat="1" applyFont="1" applyFill="1" applyBorder="1" applyAlignment="1" applyProtection="1">
      <alignment horizontal="center" textRotation="90"/>
      <protection locked="0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7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 applyProtection="1">
      <alignment horizontal="center" vertical="center"/>
      <protection locked="0"/>
    </xf>
    <xf numFmtId="165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19" xfId="0" applyNumberFormat="1" applyFont="1" applyFill="1" applyBorder="1" applyAlignment="1" applyProtection="1">
      <alignment horizontal="center" textRotation="90"/>
      <protection locked="0"/>
    </xf>
    <xf numFmtId="166" fontId="2" fillId="3" borderId="8" xfId="0" applyNumberFormat="1" applyFont="1" applyFill="1" applyBorder="1" applyAlignment="1" applyProtection="1">
      <alignment horizontal="center" textRotation="90"/>
      <protection locked="0"/>
    </xf>
    <xf numFmtId="166" fontId="2" fillId="3" borderId="20" xfId="0" applyNumberFormat="1" applyFont="1" applyFill="1" applyBorder="1" applyAlignment="1" applyProtection="1">
      <alignment horizontal="center" textRotation="90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166" fontId="2" fillId="3" borderId="22" xfId="0" applyNumberFormat="1" applyFont="1" applyFill="1" applyBorder="1" applyAlignment="1" applyProtection="1">
      <alignment horizontal="center" textRotation="90"/>
      <protection locked="0"/>
    </xf>
    <xf numFmtId="166" fontId="2" fillId="3" borderId="23" xfId="0" applyNumberFormat="1" applyFont="1" applyFill="1" applyBorder="1" applyAlignment="1" applyProtection="1">
      <alignment horizontal="center" textRotation="90"/>
      <protection locked="0"/>
    </xf>
    <xf numFmtId="166" fontId="2" fillId="3" borderId="24" xfId="0" applyNumberFormat="1" applyFont="1" applyFill="1" applyBorder="1" applyAlignment="1" applyProtection="1">
      <alignment horizontal="center" textRotation="90"/>
      <protection locked="0"/>
    </xf>
    <xf numFmtId="168" fontId="5" fillId="5" borderId="25" xfId="0" applyNumberFormat="1" applyFont="1" applyFill="1" applyBorder="1" applyAlignment="1">
      <alignment horizontal="center" vertical="center"/>
    </xf>
    <xf numFmtId="168" fontId="6" fillId="5" borderId="26" xfId="0" applyNumberFormat="1" applyFont="1" applyFill="1" applyBorder="1" applyAlignment="1">
      <alignment horizontal="center" vertical="center"/>
    </xf>
    <xf numFmtId="14" fontId="7" fillId="5" borderId="27" xfId="0" applyNumberFormat="1" applyFont="1" applyFill="1" applyBorder="1" applyAlignment="1">
      <alignment horizontal="center" vertical="center"/>
    </xf>
    <xf numFmtId="168" fontId="6" fillId="5" borderId="28" xfId="0" applyNumberFormat="1" applyFont="1" applyFill="1" applyBorder="1" applyAlignment="1">
      <alignment horizontal="center" vertical="center"/>
    </xf>
    <xf numFmtId="168" fontId="6" fillId="5" borderId="29" xfId="0" applyNumberFormat="1" applyFont="1" applyFill="1" applyBorder="1" applyAlignment="1">
      <alignment horizontal="center" vertical="center"/>
    </xf>
    <xf numFmtId="168" fontId="6" fillId="0" borderId="28" xfId="0" applyNumberFormat="1" applyFont="1" applyBorder="1" applyAlignment="1">
      <alignment horizontal="center" vertical="center"/>
    </xf>
    <xf numFmtId="169" fontId="8" fillId="0" borderId="30" xfId="0" applyNumberFormat="1" applyFont="1" applyBorder="1" applyAlignment="1" applyProtection="1">
      <alignment horizontal="center" vertical="center"/>
      <protection locked="0"/>
    </xf>
    <xf numFmtId="169" fontId="2" fillId="5" borderId="3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31" xfId="0" applyBorder="1" applyAlignment="1">
      <alignment horizontal="center"/>
    </xf>
  </cellXfs>
  <cellStyles count="1">
    <cellStyle name="Standard" xfId="0" builtinId="0"/>
  </cellStyles>
  <dxfs count="26">
    <dxf>
      <fill>
        <patternFill>
          <bgColor theme="5" tint="0.79998168889431442"/>
        </patternFill>
      </fill>
    </dxf>
    <dxf>
      <font>
        <strike/>
      </font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strike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strike/>
      </font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strike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g.dk\dsg-dfs-data\netto\de\Abteilungen\Lager\9014\1.1%20KOLO\_Allgemein\Kolo%20PeP_2025.xlsm" TargetMode="External"/><Relationship Id="rId1" Type="http://schemas.openxmlformats.org/officeDocument/2006/relationships/externalLinkPath" Target="file:///\\dsg.dk\dsg-dfs-data\netto\de\Abteilungen\Lager\9014\1.1%20KOLO\_Allgemein\Kolo%20PeP_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b"/>
      <sheetName val="Mrz"/>
      <sheetName val="Apr"/>
      <sheetName val="Mai"/>
      <sheetName val="Jun"/>
      <sheetName val="Jul"/>
      <sheetName val="Aug"/>
      <sheetName val="Sep"/>
      <sheetName val="Okt"/>
      <sheetName val="Nov"/>
      <sheetName val="Dez"/>
      <sheetName val="Ferien-Feiertage"/>
      <sheetName val="MA"/>
      <sheetName val="Urlaubsplanung"/>
      <sheetName val="Krankenstatistik"/>
    </sheetNames>
    <definedNames>
      <definedName name="Austritt_ausblenden"/>
      <definedName name="Leerzellen_ausblenden_Urlaubsplanung"/>
      <definedName name="neuer_MA"/>
      <definedName name="Zeilen_einblend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0">
          <cell r="A80">
            <v>45658</v>
          </cell>
          <cell r="C80" t="str">
            <v>Neujahr</v>
          </cell>
          <cell r="I80">
            <v>45691</v>
          </cell>
          <cell r="J80">
            <v>45695</v>
          </cell>
        </row>
        <row r="81">
          <cell r="A81">
            <v>45765</v>
          </cell>
          <cell r="C81" t="str">
            <v>Karfreitag</v>
          </cell>
          <cell r="I81">
            <v>45761</v>
          </cell>
          <cell r="J81">
            <v>45772</v>
          </cell>
        </row>
        <row r="82">
          <cell r="A82">
            <v>45767</v>
          </cell>
          <cell r="C82" t="str">
            <v>Ostersonntag</v>
          </cell>
          <cell r="I82">
            <v>45779</v>
          </cell>
          <cell r="J82">
            <v>45779</v>
          </cell>
        </row>
        <row r="83">
          <cell r="A83">
            <v>45768</v>
          </cell>
          <cell r="C83" t="str">
            <v>Ostermontag</v>
          </cell>
          <cell r="I83">
            <v>45807</v>
          </cell>
          <cell r="J83">
            <v>45807</v>
          </cell>
        </row>
        <row r="84">
          <cell r="A84">
            <v>45778</v>
          </cell>
          <cell r="C84" t="str">
            <v>Maifeiertag</v>
          </cell>
          <cell r="I84">
            <v>45818</v>
          </cell>
          <cell r="J84">
            <v>45818</v>
          </cell>
        </row>
        <row r="85">
          <cell r="A85">
            <v>45806</v>
          </cell>
          <cell r="C85" t="str">
            <v>Christi Himmelfahrt</v>
          </cell>
          <cell r="I85">
            <v>45862</v>
          </cell>
          <cell r="J85">
            <v>45905</v>
          </cell>
        </row>
        <row r="86">
          <cell r="A86">
            <v>45816</v>
          </cell>
          <cell r="C86" t="str">
            <v>Pfingstsonntag</v>
          </cell>
          <cell r="I86">
            <v>45950</v>
          </cell>
          <cell r="J86">
            <v>45961</v>
          </cell>
        </row>
        <row r="87">
          <cell r="A87">
            <v>45817</v>
          </cell>
          <cell r="C87" t="str">
            <v>Pfingstmontag</v>
          </cell>
          <cell r="I87">
            <v>46013</v>
          </cell>
          <cell r="J87">
            <v>46022</v>
          </cell>
        </row>
        <row r="88">
          <cell r="A88">
            <v>45933</v>
          </cell>
          <cell r="C88" t="str">
            <v>Tag der deuschen Einheit</v>
          </cell>
        </row>
        <row r="89">
          <cell r="A89">
            <v>45961</v>
          </cell>
          <cell r="C89" t="str">
            <v>Reformationstag</v>
          </cell>
        </row>
        <row r="91">
          <cell r="A91">
            <v>46016</v>
          </cell>
          <cell r="C91" t="str">
            <v>1. Weihnachtstag</v>
          </cell>
        </row>
        <row r="92">
          <cell r="A92">
            <v>46017</v>
          </cell>
          <cell r="C92" t="str">
            <v>2. Weihnachtstag</v>
          </cell>
        </row>
      </sheetData>
      <sheetData sheetId="13">
        <row r="3">
          <cell r="B3" t="str">
            <v>Pers.</v>
          </cell>
          <cell r="C3" t="str">
            <v>Inaktiv ab Datum</v>
          </cell>
        </row>
        <row r="4">
          <cell r="B4" t="str">
            <v>Nr.</v>
          </cell>
        </row>
        <row r="5">
          <cell r="B5">
            <v>3000182</v>
          </cell>
        </row>
        <row r="6">
          <cell r="B6">
            <v>3014163</v>
          </cell>
        </row>
        <row r="7">
          <cell r="B7">
            <v>3002761</v>
          </cell>
        </row>
        <row r="8">
          <cell r="B8">
            <v>3002754</v>
          </cell>
        </row>
        <row r="9">
          <cell r="B9">
            <v>3021251</v>
          </cell>
        </row>
        <row r="10">
          <cell r="B10">
            <v>3024590</v>
          </cell>
        </row>
        <row r="11">
          <cell r="B11">
            <v>3031391</v>
          </cell>
        </row>
        <row r="12">
          <cell r="B12">
            <v>3002605</v>
          </cell>
        </row>
        <row r="20">
          <cell r="B20">
            <v>3002701</v>
          </cell>
        </row>
        <row r="21">
          <cell r="B21">
            <v>3002693</v>
          </cell>
        </row>
        <row r="22">
          <cell r="B22">
            <v>3002593</v>
          </cell>
        </row>
        <row r="23">
          <cell r="B23">
            <v>3002639</v>
          </cell>
        </row>
        <row r="24">
          <cell r="B24">
            <v>3007073</v>
          </cell>
        </row>
        <row r="25">
          <cell r="B25">
            <v>3009632</v>
          </cell>
        </row>
        <row r="26">
          <cell r="B26">
            <v>3011530</v>
          </cell>
        </row>
        <row r="27">
          <cell r="B27">
            <v>3016790</v>
          </cell>
        </row>
        <row r="28">
          <cell r="B28">
            <v>3018533</v>
          </cell>
        </row>
        <row r="29">
          <cell r="B29">
            <v>3023240</v>
          </cell>
        </row>
        <row r="30">
          <cell r="B30">
            <v>3023410</v>
          </cell>
        </row>
        <row r="31">
          <cell r="B31">
            <v>3026030</v>
          </cell>
        </row>
        <row r="32">
          <cell r="B32">
            <v>3026648</v>
          </cell>
        </row>
        <row r="33">
          <cell r="B33">
            <v>3026647</v>
          </cell>
        </row>
        <row r="34">
          <cell r="B34">
            <v>3029950</v>
          </cell>
        </row>
        <row r="35">
          <cell r="B35">
            <v>3030707</v>
          </cell>
        </row>
        <row r="36">
          <cell r="B36">
            <v>3031350</v>
          </cell>
        </row>
        <row r="37">
          <cell r="B37">
            <v>3031554</v>
          </cell>
        </row>
        <row r="38">
          <cell r="B38">
            <v>3033855</v>
          </cell>
        </row>
        <row r="39">
          <cell r="B39">
            <v>3032837</v>
          </cell>
        </row>
        <row r="40">
          <cell r="B40">
            <v>3019796</v>
          </cell>
        </row>
        <row r="41">
          <cell r="B41">
            <v>3033173</v>
          </cell>
        </row>
        <row r="42">
          <cell r="B42">
            <v>3033298</v>
          </cell>
        </row>
        <row r="43">
          <cell r="B43">
            <v>3033591</v>
          </cell>
        </row>
        <row r="44">
          <cell r="B44">
            <v>3033617</v>
          </cell>
        </row>
        <row r="45">
          <cell r="B45">
            <v>3017010</v>
          </cell>
        </row>
        <row r="70">
          <cell r="B70">
            <v>3032022</v>
          </cell>
        </row>
        <row r="71">
          <cell r="B71">
            <v>3032996</v>
          </cell>
        </row>
        <row r="72">
          <cell r="B72">
            <v>3028456</v>
          </cell>
        </row>
        <row r="73">
          <cell r="B73">
            <v>3030706</v>
          </cell>
        </row>
        <row r="74">
          <cell r="B74">
            <v>3027987</v>
          </cell>
        </row>
        <row r="75">
          <cell r="B75">
            <v>3033831</v>
          </cell>
        </row>
        <row r="76">
          <cell r="B76">
            <v>3032995</v>
          </cell>
          <cell r="C76">
            <v>45658</v>
          </cell>
        </row>
        <row r="77">
          <cell r="B77">
            <v>3002585</v>
          </cell>
        </row>
        <row r="78">
          <cell r="B78">
            <v>3011007</v>
          </cell>
        </row>
        <row r="79">
          <cell r="B79">
            <v>3002580</v>
          </cell>
        </row>
        <row r="80">
          <cell r="B80">
            <v>3032657</v>
          </cell>
        </row>
        <row r="81">
          <cell r="B81">
            <v>3002621</v>
          </cell>
        </row>
        <row r="82">
          <cell r="B82">
            <v>3022784</v>
          </cell>
        </row>
        <row r="83">
          <cell r="B83">
            <v>3030317</v>
          </cell>
        </row>
        <row r="84">
          <cell r="B84">
            <v>3033608</v>
          </cell>
        </row>
        <row r="85">
          <cell r="B85">
            <v>3025538</v>
          </cell>
        </row>
        <row r="86">
          <cell r="B86">
            <v>3002586</v>
          </cell>
        </row>
        <row r="87">
          <cell r="B87">
            <v>3019844</v>
          </cell>
        </row>
        <row r="88">
          <cell r="B88">
            <v>3025701</v>
          </cell>
        </row>
        <row r="89">
          <cell r="B89">
            <v>3002685</v>
          </cell>
        </row>
        <row r="90">
          <cell r="B90">
            <v>3002579</v>
          </cell>
        </row>
        <row r="91">
          <cell r="B91">
            <v>3028449</v>
          </cell>
        </row>
        <row r="92">
          <cell r="B92">
            <v>3033546</v>
          </cell>
        </row>
        <row r="93">
          <cell r="B93">
            <v>3020188</v>
          </cell>
        </row>
        <row r="94">
          <cell r="B94">
            <v>3031969</v>
          </cell>
        </row>
        <row r="95">
          <cell r="B95">
            <v>3002603</v>
          </cell>
        </row>
        <row r="96">
          <cell r="B96">
            <v>3033830</v>
          </cell>
        </row>
        <row r="97">
          <cell r="B97">
            <v>3033829</v>
          </cell>
        </row>
        <row r="98">
          <cell r="B98">
            <v>3034166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DF77F-CFF3-4D52-BF72-EAADB60D8C43}">
  <dimension ref="A1:T12"/>
  <sheetViews>
    <sheetView tabSelected="1" workbookViewId="0">
      <selection activeCell="H17" sqref="H17"/>
    </sheetView>
  </sheetViews>
  <sheetFormatPr baseColWidth="10" defaultRowHeight="15" x14ac:dyDescent="0.25"/>
  <sheetData>
    <row r="1" spans="1:20" x14ac:dyDescent="0.25">
      <c r="A1" s="48">
        <v>45658</v>
      </c>
    </row>
    <row r="2" spans="1:20" ht="15.75" thickBot="1" x14ac:dyDescent="0.3"/>
    <row r="3" spans="1:20" x14ac:dyDescent="0.25">
      <c r="A3" s="1" t="s">
        <v>0</v>
      </c>
      <c r="B3" s="2" t="s">
        <v>1</v>
      </c>
      <c r="C3" s="3" t="s">
        <v>2</v>
      </c>
      <c r="D3" s="4" t="s">
        <v>3</v>
      </c>
      <c r="E3" s="5"/>
      <c r="F3" s="6"/>
      <c r="G3" s="6"/>
      <c r="H3" s="6"/>
      <c r="I3" s="6"/>
      <c r="J3" s="7"/>
      <c r="K3" s="8">
        <f>A1</f>
        <v>45658</v>
      </c>
      <c r="L3" s="9">
        <f t="shared" ref="L3:T3" si="0">K3+1</f>
        <v>45659</v>
      </c>
      <c r="M3" s="9">
        <f t="shared" si="0"/>
        <v>45660</v>
      </c>
      <c r="N3" s="9">
        <f t="shared" si="0"/>
        <v>45661</v>
      </c>
      <c r="O3" s="9">
        <f t="shared" si="0"/>
        <v>45662</v>
      </c>
      <c r="P3" s="9">
        <f t="shared" si="0"/>
        <v>45663</v>
      </c>
      <c r="Q3" s="9">
        <f t="shared" si="0"/>
        <v>45664</v>
      </c>
      <c r="R3" s="9">
        <f t="shared" si="0"/>
        <v>45665</v>
      </c>
      <c r="S3" s="9">
        <f t="shared" si="0"/>
        <v>45666</v>
      </c>
      <c r="T3" s="9">
        <f t="shared" si="0"/>
        <v>45667</v>
      </c>
    </row>
    <row r="4" spans="1:20" ht="15.75" thickBot="1" x14ac:dyDescent="0.3">
      <c r="A4" s="10"/>
      <c r="B4" s="11"/>
      <c r="C4" s="12"/>
      <c r="D4" s="13"/>
      <c r="E4" s="14"/>
      <c r="F4" s="15"/>
      <c r="G4" s="15"/>
      <c r="H4" s="15"/>
      <c r="I4" s="15"/>
      <c r="J4" s="7"/>
      <c r="K4" s="16">
        <f>K3</f>
        <v>45658</v>
      </c>
      <c r="L4" s="17">
        <f>L3</f>
        <v>45659</v>
      </c>
      <c r="M4" s="17">
        <f t="shared" ref="M4:T4" si="1">M3</f>
        <v>45660</v>
      </c>
      <c r="N4" s="17">
        <f t="shared" si="1"/>
        <v>45661</v>
      </c>
      <c r="O4" s="17">
        <f t="shared" si="1"/>
        <v>45662</v>
      </c>
      <c r="P4" s="17">
        <f>P3</f>
        <v>45663</v>
      </c>
      <c r="Q4" s="17">
        <f t="shared" si="1"/>
        <v>45664</v>
      </c>
      <c r="R4" s="17">
        <f t="shared" si="1"/>
        <v>45665</v>
      </c>
      <c r="S4" s="17">
        <f t="shared" si="1"/>
        <v>45666</v>
      </c>
      <c r="T4" s="17">
        <f t="shared" si="1"/>
        <v>45667</v>
      </c>
    </row>
    <row r="5" spans="1:20" ht="15.75" thickBot="1" x14ac:dyDescent="0.3">
      <c r="A5" s="10"/>
      <c r="B5" s="18">
        <f>COUNTIFS(A10:A123,"&gt;0",C10:C123,"")</f>
        <v>1</v>
      </c>
      <c r="C5" s="12"/>
      <c r="D5" s="19"/>
      <c r="E5" s="20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2" t="s">
        <v>9</v>
      </c>
      <c r="K5" s="23" t="s">
        <v>14</v>
      </c>
      <c r="L5" s="24" t="str">
        <f>IF(ISERROR(VLOOKUP(L3,'[1]Ferien-Feiertage'!$A$80:$F$105,3,0)),"","FT")</f>
        <v/>
      </c>
      <c r="M5" s="24" t="str">
        <f>IF(ISERROR(VLOOKUP(M3,'[1]Ferien-Feiertage'!$A$80:$F$105,3,0)),"","FT")</f>
        <v/>
      </c>
      <c r="N5" s="24" t="str">
        <f>IF(ISERROR(VLOOKUP(N3,'[1]Ferien-Feiertage'!$A$80:$F$105,3,0)),"","FT")</f>
        <v/>
      </c>
      <c r="O5" s="24" t="str">
        <f>IF(ISERROR(VLOOKUP(O3,'[1]Ferien-Feiertage'!$A$80:$F$105,3,0)),"","FT")</f>
        <v/>
      </c>
      <c r="P5" s="24" t="str">
        <f>IF(ISERROR(VLOOKUP(P3,'[1]Ferien-Feiertage'!$A$80:$F$105,3,0)),"","FT")</f>
        <v/>
      </c>
      <c r="Q5" s="24" t="str">
        <f>IF(ISERROR(VLOOKUP(Q3,'[1]Ferien-Feiertage'!$A$80:$F$105,3,0)),"","FT")</f>
        <v/>
      </c>
      <c r="R5" s="24" t="str">
        <f>IF(ISERROR(VLOOKUP(R3,'[1]Ferien-Feiertage'!$A$80:$F$105,3,0)),"","FT")</f>
        <v/>
      </c>
      <c r="S5" s="24" t="str">
        <f>IF(ISERROR(VLOOKUP(S3,'[1]Ferien-Feiertage'!$A$80:$F$105,3,0)),"","FT")</f>
        <v/>
      </c>
      <c r="T5" s="24" t="str">
        <f>IF(ISERROR(VLOOKUP(T3,'[1]Ferien-Feiertage'!$A$80:$F$105,3,0)),"","FT")</f>
        <v/>
      </c>
    </row>
    <row r="6" spans="1:20" ht="15.75" thickBot="1" x14ac:dyDescent="0.3">
      <c r="A6" s="25"/>
      <c r="B6" s="26"/>
      <c r="C6" s="27"/>
      <c r="D6" s="28"/>
      <c r="E6" s="29"/>
      <c r="F6" s="30"/>
      <c r="G6" s="30"/>
      <c r="H6" s="30"/>
      <c r="I6" s="30"/>
      <c r="J6" s="31"/>
      <c r="K6" s="23" t="str">
        <f>IF(AND(K3&gt;='[1]Ferien-Feiertage'!$I$80,K3&lt;='[1]Ferien-Feiertage'!$J$80)=TRUE,"F",IF(AND(K3&gt;='[1]Ferien-Feiertage'!$I$81,K3&lt;='[1]Ferien-Feiertage'!$J$81)=TRUE,"F",IF(AND(K3&gt;='[1]Ferien-Feiertage'!$I$82,K3&lt;='[1]Ferien-Feiertage'!$J$82)=TRUE,"F",IF(AND(K3&gt;='[1]Ferien-Feiertage'!$I$83,K3&lt;='[1]Ferien-Feiertage'!$J$83)=TRUE,"F",IF(AND(K3&gt;='[1]Ferien-Feiertage'!$I$84,K3&lt;='[1]Ferien-Feiertage'!$J$84)=TRUE,"F",IF(AND(K3&gt;='[1]Ferien-Feiertage'!$I$85,K3&lt;='[1]Ferien-Feiertage'!$J$85)=TRUE,"F",IF(AND(K3&gt;='[1]Ferien-Feiertage'!$I$86,K3&lt;='[1]Ferien-Feiertage'!$J$86)=TRUE,"F",IF(AND(K3&gt;='[1]Ferien-Feiertage'!$I$87,K3&lt;='[1]Ferien-Feiertage'!$J$87)=TRUE,"F",""))))))))</f>
        <v/>
      </c>
      <c r="L6" s="24" t="str">
        <f>IF(AND(L3&gt;='[1]Ferien-Feiertage'!$I$80,L3&lt;='[1]Ferien-Feiertage'!$J$80)=TRUE,"F",IF(AND(L3&gt;='[1]Ferien-Feiertage'!$I$81,L3&lt;='[1]Ferien-Feiertage'!$J$81)=TRUE,"F",IF(AND(L3&gt;='[1]Ferien-Feiertage'!$I$82,L3&lt;='[1]Ferien-Feiertage'!$J$82)=TRUE,"F",IF(AND(L3&gt;='[1]Ferien-Feiertage'!$I$83,L3&lt;='[1]Ferien-Feiertage'!$J$83)=TRUE,"F",IF(AND(L3&gt;='[1]Ferien-Feiertage'!$I$84,L3&lt;='[1]Ferien-Feiertage'!$J$84)=TRUE,"F",IF(AND(L3&gt;='[1]Ferien-Feiertage'!$I$85,L3&lt;='[1]Ferien-Feiertage'!$J$85)=TRUE,"F",IF(AND(L3&gt;='[1]Ferien-Feiertage'!$I$86,L3&lt;='[1]Ferien-Feiertage'!$J$86)=TRUE,"F",IF(AND(L3&gt;='[1]Ferien-Feiertage'!$I$87,L3&lt;='[1]Ferien-Feiertage'!$J$87)=TRUE,"F",""))))))))</f>
        <v/>
      </c>
      <c r="M6" s="24" t="str">
        <f>IF(AND(M3&gt;='[1]Ferien-Feiertage'!$I$80,M3&lt;='[1]Ferien-Feiertage'!$J$80)=TRUE,"F",IF(AND(M3&gt;='[1]Ferien-Feiertage'!$I$81,M3&lt;='[1]Ferien-Feiertage'!$J$81)=TRUE,"F",IF(AND(M3&gt;='[1]Ferien-Feiertage'!$I$82,M3&lt;='[1]Ferien-Feiertage'!$J$82)=TRUE,"F",IF(AND(M3&gt;='[1]Ferien-Feiertage'!$I$83,M3&lt;='[1]Ferien-Feiertage'!$J$83)=TRUE,"F",IF(AND(M3&gt;='[1]Ferien-Feiertage'!$I$84,M3&lt;='[1]Ferien-Feiertage'!$J$84)=TRUE,"F",IF(AND(M3&gt;='[1]Ferien-Feiertage'!$I$85,M3&lt;='[1]Ferien-Feiertage'!$J$85)=TRUE,"F",IF(AND(M3&gt;='[1]Ferien-Feiertage'!$I$86,M3&lt;='[1]Ferien-Feiertage'!$J$86)=TRUE,"F",IF(AND(M3&gt;='[1]Ferien-Feiertage'!$I$87,M3&lt;='[1]Ferien-Feiertage'!$J$87)=TRUE,"F",""))))))))</f>
        <v/>
      </c>
      <c r="N6" s="24" t="str">
        <f>IF(AND(N3&gt;='[1]Ferien-Feiertage'!$I$80,N3&lt;='[1]Ferien-Feiertage'!$J$80)=TRUE,"F",IF(AND(N3&gt;='[1]Ferien-Feiertage'!$I$81,N3&lt;='[1]Ferien-Feiertage'!$J$81)=TRUE,"F",IF(AND(N3&gt;='[1]Ferien-Feiertage'!$I$82,N3&lt;='[1]Ferien-Feiertage'!$J$82)=TRUE,"F",IF(AND(N3&gt;='[1]Ferien-Feiertage'!$I$83,N3&lt;='[1]Ferien-Feiertage'!$J$83)=TRUE,"F",IF(AND(N3&gt;='[1]Ferien-Feiertage'!$I$84,N3&lt;='[1]Ferien-Feiertage'!$J$84)=TRUE,"F",IF(AND(N3&gt;='[1]Ferien-Feiertage'!$I$85,N3&lt;='[1]Ferien-Feiertage'!$J$85)=TRUE,"F",IF(AND(N3&gt;='[1]Ferien-Feiertage'!$I$86,N3&lt;='[1]Ferien-Feiertage'!$J$86)=TRUE,"F",IF(AND(N3&gt;='[1]Ferien-Feiertage'!$I$87,N3&lt;='[1]Ferien-Feiertage'!$J$87)=TRUE,"F",""))))))))</f>
        <v/>
      </c>
      <c r="O6" s="24" t="str">
        <f>IF(AND(O3&gt;='[1]Ferien-Feiertage'!$I$80,O3&lt;='[1]Ferien-Feiertage'!$J$80)=TRUE,"F",IF(AND(O3&gt;='[1]Ferien-Feiertage'!$I$81,O3&lt;='[1]Ferien-Feiertage'!$J$81)=TRUE,"F",IF(AND(O3&gt;='[1]Ferien-Feiertage'!$I$82,O3&lt;='[1]Ferien-Feiertage'!$J$82)=TRUE,"F",IF(AND(O3&gt;='[1]Ferien-Feiertage'!$I$83,O3&lt;='[1]Ferien-Feiertage'!$J$83)=TRUE,"F",IF(AND(O3&gt;='[1]Ferien-Feiertage'!$I$84,O3&lt;='[1]Ferien-Feiertage'!$J$84)=TRUE,"F",IF(AND(O3&gt;='[1]Ferien-Feiertage'!$I$85,O3&lt;='[1]Ferien-Feiertage'!$J$85)=TRUE,"F",IF(AND(O3&gt;='[1]Ferien-Feiertage'!$I$86,O3&lt;='[1]Ferien-Feiertage'!$J$86)=TRUE,"F",IF(AND(O3&gt;='[1]Ferien-Feiertage'!$I$87,O3&lt;='[1]Ferien-Feiertage'!$J$87)=TRUE,"F",""))))))))</f>
        <v/>
      </c>
      <c r="P6" s="24" t="str">
        <f>IF(AND(P3&gt;='[1]Ferien-Feiertage'!$I$80,P3&lt;='[1]Ferien-Feiertage'!$J$80)=TRUE,"F",IF(AND(P3&gt;='[1]Ferien-Feiertage'!$I$81,P3&lt;='[1]Ferien-Feiertage'!$J$81)=TRUE,"F",IF(AND(P3&gt;='[1]Ferien-Feiertage'!$I$82,P3&lt;='[1]Ferien-Feiertage'!$J$82)=TRUE,"F",IF(AND(P3&gt;='[1]Ferien-Feiertage'!$I$83,P3&lt;='[1]Ferien-Feiertage'!$J$83)=TRUE,"F",IF(AND(P3&gt;='[1]Ferien-Feiertage'!$I$84,P3&lt;='[1]Ferien-Feiertage'!$J$84)=TRUE,"F",IF(AND(P3&gt;='[1]Ferien-Feiertage'!$I$85,P3&lt;='[1]Ferien-Feiertage'!$J$85)=TRUE,"F",IF(AND(P3&gt;='[1]Ferien-Feiertage'!$I$86,P3&lt;='[1]Ferien-Feiertage'!$J$86)=TRUE,"F",IF(AND(P3&gt;='[1]Ferien-Feiertage'!$I$87,P3&lt;='[1]Ferien-Feiertage'!$J$87)=TRUE,"F",""))))))))</f>
        <v/>
      </c>
      <c r="Q6" s="24" t="str">
        <f>IF(AND(Q3&gt;='[1]Ferien-Feiertage'!$I$80,Q3&lt;='[1]Ferien-Feiertage'!$J$80)=TRUE,"F",IF(AND(Q3&gt;='[1]Ferien-Feiertage'!$I$81,Q3&lt;='[1]Ferien-Feiertage'!$J$81)=TRUE,"F",IF(AND(Q3&gt;='[1]Ferien-Feiertage'!$I$82,Q3&lt;='[1]Ferien-Feiertage'!$J$82)=TRUE,"F",IF(AND(Q3&gt;='[1]Ferien-Feiertage'!$I$83,Q3&lt;='[1]Ferien-Feiertage'!$J$83)=TRUE,"F",IF(AND(Q3&gt;='[1]Ferien-Feiertage'!$I$84,Q3&lt;='[1]Ferien-Feiertage'!$J$84)=TRUE,"F",IF(AND(Q3&gt;='[1]Ferien-Feiertage'!$I$85,Q3&lt;='[1]Ferien-Feiertage'!$J$85)=TRUE,"F",IF(AND(Q3&gt;='[1]Ferien-Feiertage'!$I$86,Q3&lt;='[1]Ferien-Feiertage'!$J$86)=TRUE,"F",IF(AND(Q3&gt;='[1]Ferien-Feiertage'!$I$87,Q3&lt;='[1]Ferien-Feiertage'!$J$87)=TRUE,"F",""))))))))</f>
        <v/>
      </c>
      <c r="R6" s="24" t="str">
        <f>IF(AND(R3&gt;='[1]Ferien-Feiertage'!$I$80,R3&lt;='[1]Ferien-Feiertage'!$J$80)=TRUE,"F",IF(AND(R3&gt;='[1]Ferien-Feiertage'!$I$81,R3&lt;='[1]Ferien-Feiertage'!$J$81)=TRUE,"F",IF(AND(R3&gt;='[1]Ferien-Feiertage'!$I$82,R3&lt;='[1]Ferien-Feiertage'!$J$82)=TRUE,"F",IF(AND(R3&gt;='[1]Ferien-Feiertage'!$I$83,R3&lt;='[1]Ferien-Feiertage'!$J$83)=TRUE,"F",IF(AND(R3&gt;='[1]Ferien-Feiertage'!$I$84,R3&lt;='[1]Ferien-Feiertage'!$J$84)=TRUE,"F",IF(AND(R3&gt;='[1]Ferien-Feiertage'!$I$85,R3&lt;='[1]Ferien-Feiertage'!$J$85)=TRUE,"F",IF(AND(R3&gt;='[1]Ferien-Feiertage'!$I$86,R3&lt;='[1]Ferien-Feiertage'!$J$86)=TRUE,"F",IF(AND(R3&gt;='[1]Ferien-Feiertage'!$I$87,R3&lt;='[1]Ferien-Feiertage'!$J$87)=TRUE,"F",""))))))))</f>
        <v/>
      </c>
      <c r="S6" s="24" t="str">
        <f>IF(AND(S3&gt;='[1]Ferien-Feiertage'!$I$80,S3&lt;='[1]Ferien-Feiertage'!$J$80)=TRUE,"F",IF(AND(S3&gt;='[1]Ferien-Feiertage'!$I$81,S3&lt;='[1]Ferien-Feiertage'!$J$81)=TRUE,"F",IF(AND(S3&gt;='[1]Ferien-Feiertage'!$I$82,S3&lt;='[1]Ferien-Feiertage'!$J$82)=TRUE,"F",IF(AND(S3&gt;='[1]Ferien-Feiertage'!$I$83,S3&lt;='[1]Ferien-Feiertage'!$J$83)=TRUE,"F",IF(AND(S3&gt;='[1]Ferien-Feiertage'!$I$84,S3&lt;='[1]Ferien-Feiertage'!$J$84)=TRUE,"F",IF(AND(S3&gt;='[1]Ferien-Feiertage'!$I$85,S3&lt;='[1]Ferien-Feiertage'!$J$85)=TRUE,"F",IF(AND(S3&gt;='[1]Ferien-Feiertage'!$I$86,S3&lt;='[1]Ferien-Feiertage'!$J$86)=TRUE,"F",IF(AND(S3&gt;='[1]Ferien-Feiertage'!$I$87,S3&lt;='[1]Ferien-Feiertage'!$J$87)=TRUE,"F",""))))))))</f>
        <v/>
      </c>
      <c r="T6" s="24" t="str">
        <f>IF(AND(T3&gt;='[1]Ferien-Feiertage'!$I$80,T3&lt;='[1]Ferien-Feiertage'!$J$80)=TRUE,"F",IF(AND(T3&gt;='[1]Ferien-Feiertage'!$I$81,T3&lt;='[1]Ferien-Feiertage'!$J$81)=TRUE,"F",IF(AND(T3&gt;='[1]Ferien-Feiertage'!$I$82,T3&lt;='[1]Ferien-Feiertage'!$J$82)=TRUE,"F",IF(AND(T3&gt;='[1]Ferien-Feiertage'!$I$83,T3&lt;='[1]Ferien-Feiertage'!$J$83)=TRUE,"F",IF(AND(T3&gt;='[1]Ferien-Feiertage'!$I$84,T3&lt;='[1]Ferien-Feiertage'!$J$84)=TRUE,"F",IF(AND(T3&gt;='[1]Ferien-Feiertage'!$I$85,T3&lt;='[1]Ferien-Feiertage'!$J$85)=TRUE,"F",IF(AND(T3&gt;='[1]Ferien-Feiertage'!$I$86,T3&lt;='[1]Ferien-Feiertage'!$J$86)=TRUE,"F",IF(AND(T3&gt;='[1]Ferien-Feiertage'!$I$87,T3&lt;='[1]Ferien-Feiertage'!$J$87)=TRUE,"F",""))))))))</f>
        <v/>
      </c>
    </row>
    <row r="7" spans="1:20" ht="15.75" thickBot="1" x14ac:dyDescent="0.3">
      <c r="A7" s="32" t="s">
        <v>10</v>
      </c>
      <c r="B7" s="33"/>
      <c r="C7" s="33"/>
      <c r="D7" s="33"/>
      <c r="E7" s="29"/>
      <c r="F7" s="30"/>
      <c r="G7" s="30"/>
      <c r="H7" s="30"/>
      <c r="I7" s="30"/>
      <c r="J7" s="31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ht="15.75" thickBot="1" x14ac:dyDescent="0.3">
      <c r="A8" s="32" t="s">
        <v>11</v>
      </c>
      <c r="B8" s="33"/>
      <c r="C8" s="33"/>
      <c r="D8" s="33"/>
      <c r="E8" s="29"/>
      <c r="F8" s="30"/>
      <c r="G8" s="30"/>
      <c r="H8" s="30"/>
      <c r="I8" s="30"/>
      <c r="J8" s="31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15.75" thickBot="1" x14ac:dyDescent="0.3">
      <c r="A9" s="35" t="s">
        <v>12</v>
      </c>
      <c r="B9" s="36"/>
      <c r="C9" s="36"/>
      <c r="D9" s="36"/>
      <c r="E9" s="37"/>
      <c r="F9" s="38"/>
      <c r="G9" s="38"/>
      <c r="H9" s="38"/>
      <c r="I9" s="38"/>
      <c r="J9" s="39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x14ac:dyDescent="0.25">
      <c r="A10" s="40">
        <v>1</v>
      </c>
      <c r="B10" s="41" t="s">
        <v>15</v>
      </c>
      <c r="C10" s="42" t="str">
        <f>IF(_xlfn.XLOOKUP(A10,[1]MA!B:B,[1]MA!C:C,"",0)=0,"",_xlfn.XLOOKUP(A10,[1]MA!B:B,[1]MA!C:C,"",0))</f>
        <v/>
      </c>
      <c r="D10" s="43">
        <v>30</v>
      </c>
      <c r="E10" s="41">
        <f>IF($B10&gt;"",(COUNTIF($K10:NL10,"U")),"")</f>
        <v>0</v>
      </c>
      <c r="F10" s="41">
        <f>IF(B10&gt;"",COUNTIF(K10:NL10,"KK"),"")</f>
        <v>0</v>
      </c>
      <c r="G10" s="44">
        <f>IF(B10&gt;"",COUNTIF(K10:NL10,"K"),"")</f>
        <v>6</v>
      </c>
      <c r="H10" s="44">
        <f>IF($B10&gt;"",COUNTIF($K10:NL10,"x"),"")</f>
        <v>0</v>
      </c>
      <c r="I10" s="44">
        <f t="shared" ref="I10" si="2">IF(ISERROR(IF(B10&lt;&gt;"",J10-H10,"")),"",IF(B10&lt;&gt;"",J10-H10,""))</f>
        <v>30</v>
      </c>
      <c r="J10" s="45">
        <f>IF(ISERROR(D10-E10),"",(SUM(D10)-E10))</f>
        <v>30</v>
      </c>
      <c r="K10" s="46"/>
      <c r="L10" s="47" t="s">
        <v>13</v>
      </c>
      <c r="M10" s="47" t="s">
        <v>13</v>
      </c>
      <c r="N10" s="47"/>
      <c r="O10" s="47"/>
      <c r="P10" s="47" t="s">
        <v>13</v>
      </c>
      <c r="Q10" s="47"/>
      <c r="R10" s="47" t="s">
        <v>13</v>
      </c>
      <c r="S10" s="47" t="s">
        <v>13</v>
      </c>
      <c r="T10" s="47" t="s">
        <v>13</v>
      </c>
    </row>
    <row r="11" spans="1:20" ht="15.75" thickBot="1" x14ac:dyDescent="0.3"/>
    <row r="12" spans="1:20" ht="15.75" thickBot="1" x14ac:dyDescent="0.3">
      <c r="F12" t="s">
        <v>16</v>
      </c>
      <c r="I12" s="49" t="s">
        <v>17</v>
      </c>
    </row>
  </sheetData>
  <mergeCells count="14">
    <mergeCell ref="F5:F9"/>
    <mergeCell ref="G5:G9"/>
    <mergeCell ref="H5:H9"/>
    <mergeCell ref="I5:I9"/>
    <mergeCell ref="J5:J9"/>
    <mergeCell ref="A7:D7"/>
    <mergeCell ref="A8:D8"/>
    <mergeCell ref="A9:D9"/>
    <mergeCell ref="A3:A5"/>
    <mergeCell ref="B3:B4"/>
    <mergeCell ref="C3:C6"/>
    <mergeCell ref="D3:D6"/>
    <mergeCell ref="B5:B6"/>
    <mergeCell ref="E5:E9"/>
  </mergeCells>
  <conditionalFormatting sqref="D10 I10">
    <cfRule type="cellIs" dxfId="12" priority="6" operator="lessThan">
      <formula>0</formula>
    </cfRule>
  </conditionalFormatting>
  <conditionalFormatting sqref="E10:F10">
    <cfRule type="cellIs" dxfId="11" priority="7" operator="greaterThan">
      <formula>"&lt;=0"</formula>
    </cfRule>
  </conditionalFormatting>
  <conditionalFormatting sqref="H10">
    <cfRule type="cellIs" dxfId="10" priority="4" operator="greaterThan">
      <formula>0</formula>
    </cfRule>
    <cfRule type="cellIs" dxfId="9" priority="5" operator="greaterThan">
      <formula>0</formula>
    </cfRule>
  </conditionalFormatting>
  <conditionalFormatting sqref="K3:T4 K10:T10">
    <cfRule type="expression" dxfId="8" priority="2">
      <formula>K$5="FT"</formula>
    </cfRule>
  </conditionalFormatting>
  <conditionalFormatting sqref="K3:T4">
    <cfRule type="expression" dxfId="7" priority="11">
      <formula>WEEKDAY(K3)=1</formula>
    </cfRule>
    <cfRule type="expression" dxfId="6" priority="12">
      <formula>WEEKDAY(K3)=7</formula>
    </cfRule>
  </conditionalFormatting>
  <conditionalFormatting sqref="K7:T9">
    <cfRule type="cellIs" dxfId="5" priority="3" operator="greaterThanOrEqual">
      <formula>3</formula>
    </cfRule>
  </conditionalFormatting>
  <conditionalFormatting sqref="K10:T10">
    <cfRule type="expression" dxfId="4" priority="8">
      <formula>OR(WEEKDAY(K$3)=7,WEEKDAY(K$3)=1)</formula>
    </cfRule>
    <cfRule type="expression" dxfId="3" priority="9">
      <formula>OR(WEEKDAY(K$3)=7,WEEKDAY(K$3)=1)</formula>
    </cfRule>
    <cfRule type="expression" dxfId="2" priority="10">
      <formula>K$6="F"</formula>
    </cfRule>
  </conditionalFormatting>
  <conditionalFormatting sqref="B10">
    <cfRule type="expression" dxfId="1" priority="1">
      <formula>C10&lt;&gt;""</formula>
    </cfRule>
  </conditionalFormatting>
  <conditionalFormatting sqref="A10:T10">
    <cfRule type="expression" dxfId="0" priority="13">
      <formula>MOD(ROW(),2)=1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Schütt</dc:creator>
  <cp:lastModifiedBy>Patrick Schütt</cp:lastModifiedBy>
  <dcterms:created xsi:type="dcterms:W3CDTF">2024-12-09T12:06:39Z</dcterms:created>
  <dcterms:modified xsi:type="dcterms:W3CDTF">2024-12-09T12:09:59Z</dcterms:modified>
</cp:coreProperties>
</file>