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30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9DFCF104-2D0F-4A00-A05F-6C444BAA46A8}" xr6:coauthVersionLast="47" xr6:coauthVersionMax="47" xr10:uidLastSave="{00000000-0000-0000-0000-000000000000}"/>
  <bookViews>
    <workbookView xWindow="-110" yWindow="-110" windowWidth="25820" windowHeight="15500" activeTab="1" xr2:uid="{AB487483-D91B-4B1D-8475-677E5D7C95FC}"/>
  </bookViews>
  <sheets>
    <sheet name="Test" sheetId="1" r:id="rId1"/>
    <sheet name="Herkunft" sheetId="2" r:id="rId2"/>
    <sheet name="Artikel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2" l="1" a="1"/>
  <c r="D5" i="2" a="1"/>
  <c r="D5" i="2" s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M8" i="1"/>
  <c r="P9" i="1"/>
  <c r="Q9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G6" i="1"/>
  <c r="H6" i="1"/>
  <c r="I6" i="1"/>
  <c r="J6" i="1"/>
  <c r="K6" i="1"/>
  <c r="L6" i="1"/>
  <c r="M6" i="1"/>
  <c r="N6" i="1"/>
  <c r="O6" i="1"/>
  <c r="P6" i="1"/>
  <c r="Q6" i="1"/>
  <c r="R6" i="1"/>
  <c r="S6" i="1"/>
  <c r="F6" i="1"/>
  <c r="E6" i="1"/>
  <c r="D7" i="1"/>
  <c r="B7" i="1"/>
  <c r="C7" i="1"/>
  <c r="E7" i="1"/>
  <c r="B8" i="1"/>
  <c r="C8" i="1"/>
  <c r="P8" i="1" s="1"/>
  <c r="D8" i="1"/>
  <c r="E8" i="1"/>
  <c r="B9" i="1"/>
  <c r="C9" i="1"/>
  <c r="O9" i="1" s="1"/>
  <c r="D9" i="1"/>
  <c r="E9" i="1"/>
  <c r="B10" i="1"/>
  <c r="C10" i="1"/>
  <c r="D10" i="1"/>
  <c r="E10" i="1"/>
  <c r="B11" i="1"/>
  <c r="C11" i="1"/>
  <c r="D11" i="1"/>
  <c r="E11" i="1"/>
  <c r="B12" i="1"/>
  <c r="C12" i="1"/>
  <c r="D12" i="1"/>
  <c r="E12" i="1"/>
  <c r="B13" i="1"/>
  <c r="C13" i="1"/>
  <c r="D13" i="1"/>
  <c r="E13" i="1"/>
  <c r="B14" i="1"/>
  <c r="C14" i="1"/>
  <c r="D14" i="1"/>
  <c r="E14" i="1"/>
  <c r="B15" i="1"/>
  <c r="C15" i="1"/>
  <c r="D15" i="1"/>
  <c r="E15" i="1"/>
  <c r="B16" i="1"/>
  <c r="C16" i="1"/>
  <c r="D16" i="1"/>
  <c r="E16" i="1"/>
  <c r="B17" i="1"/>
  <c r="C17" i="1"/>
  <c r="D17" i="1"/>
  <c r="E17" i="1"/>
  <c r="B18" i="1"/>
  <c r="C18" i="1"/>
  <c r="D18" i="1"/>
  <c r="E18" i="1"/>
  <c r="D6" i="1"/>
  <c r="C6" i="1"/>
  <c r="B6" i="1"/>
  <c r="F5" i="2" a="1"/>
  <c r="F5" i="2" s="1"/>
  <c r="E5" i="2" a="1"/>
  <c r="E5" i="2" s="1"/>
  <c r="C5" i="2" a="1"/>
  <c r="C5" i="2" s="1"/>
  <c r="A23" i="2" l="1"/>
  <c r="T7" i="1" a="1"/>
  <c r="T7" i="1" s="1"/>
  <c r="T15" i="1" a="1"/>
  <c r="T15" i="1" s="1"/>
  <c r="T16" i="1" a="1"/>
  <c r="T16" i="1" s="1"/>
  <c r="T12" i="1" a="1"/>
  <c r="T12" i="1" s="1"/>
  <c r="T18" i="1" a="1"/>
  <c r="T18" i="1" s="1"/>
  <c r="T17" i="1" a="1"/>
  <c r="T17" i="1" s="1"/>
  <c r="T14" i="1" a="1"/>
  <c r="T14" i="1" s="1"/>
  <c r="T11" i="1" a="1"/>
  <c r="T11" i="1" s="1"/>
  <c r="T13" i="1" a="1"/>
  <c r="T13" i="1" s="1"/>
  <c r="T10" i="1" a="1"/>
  <c r="T10" i="1" s="1"/>
  <c r="N9" i="1"/>
  <c r="M9" i="1"/>
  <c r="L9" i="1"/>
  <c r="K9" i="1"/>
  <c r="J9" i="1"/>
  <c r="I9" i="1"/>
  <c r="H9" i="1"/>
  <c r="S9" i="1"/>
  <c r="G9" i="1"/>
  <c r="R9" i="1"/>
  <c r="F9" i="1"/>
  <c r="O8" i="1"/>
  <c r="N8" i="1"/>
  <c r="L8" i="1"/>
  <c r="K8" i="1"/>
  <c r="J8" i="1"/>
  <c r="I8" i="1"/>
  <c r="H8" i="1"/>
  <c r="S8" i="1"/>
  <c r="G8" i="1"/>
  <c r="R8" i="1"/>
  <c r="F8" i="1"/>
  <c r="Q8" i="1"/>
  <c r="T6" i="1" a="1"/>
  <c r="T6" i="1" s="1"/>
  <c r="T9" i="1" l="1" a="1"/>
  <c r="T9" i="1" s="1"/>
  <c r="T8" i="1" a="1"/>
  <c r="T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<sst xmlns="http://schemas.openxmlformats.org/spreadsheetml/2006/main" count="136" uniqueCount="63">
  <si>
    <t>Artikel Nr</t>
  </si>
  <si>
    <t>Zolltarif Nr</t>
  </si>
  <si>
    <t>Hersteller Nr</t>
  </si>
  <si>
    <t>Hersteller Name</t>
  </si>
  <si>
    <t>Herkunftsland</t>
  </si>
  <si>
    <t>Lieferanten-Nr.</t>
  </si>
  <si>
    <t>Lieferant</t>
  </si>
  <si>
    <t>Land</t>
  </si>
  <si>
    <t>Deutschland</t>
  </si>
  <si>
    <t>Österreich</t>
  </si>
  <si>
    <t>Gültig</t>
  </si>
  <si>
    <t>2024-2025</t>
  </si>
  <si>
    <t>Liste</t>
  </si>
  <si>
    <t>AD</t>
  </si>
  <si>
    <t xml:space="preserve">Andorra (AD); </t>
  </si>
  <si>
    <t>x</t>
  </si>
  <si>
    <t>AL</t>
  </si>
  <si>
    <t xml:space="preserve">Albanien (AL); </t>
  </si>
  <si>
    <t>BA</t>
  </si>
  <si>
    <t xml:space="preserve">Bosnien/Herzegowina (BA); </t>
  </si>
  <si>
    <t>CA</t>
  </si>
  <si>
    <t xml:space="preserve">Kanada (CA); </t>
  </si>
  <si>
    <t>CAF</t>
  </si>
  <si>
    <t xml:space="preserve">CARIFORUM (CAF); </t>
  </si>
  <si>
    <t>CAM</t>
  </si>
  <si>
    <t xml:space="preserve">Zentralamerika (CAM); </t>
  </si>
  <si>
    <t>CAS</t>
  </si>
  <si>
    <t xml:space="preserve">Zentralafrika (CAS); </t>
  </si>
  <si>
    <t>CH</t>
  </si>
  <si>
    <t xml:space="preserve">Schweiz (CH); </t>
  </si>
  <si>
    <t>CI</t>
  </si>
  <si>
    <t xml:space="preserve">Elfenbeinküste (CI); </t>
  </si>
  <si>
    <t>CL</t>
  </si>
  <si>
    <t xml:space="preserve">Chile (CL); </t>
  </si>
  <si>
    <t>CO</t>
  </si>
  <si>
    <t xml:space="preserve">Kolumbien (CO); </t>
  </si>
  <si>
    <t>DZ</t>
  </si>
  <si>
    <t xml:space="preserve">Algerien (DZ); </t>
  </si>
  <si>
    <t>EC</t>
  </si>
  <si>
    <t xml:space="preserve">Eccuador (EC); </t>
  </si>
  <si>
    <t>EG</t>
  </si>
  <si>
    <t xml:space="preserve">Ägypten (EG); </t>
  </si>
  <si>
    <t>Lieferant DE</t>
  </si>
  <si>
    <t>Lieferant AT</t>
  </si>
  <si>
    <t>Lieferant CN</t>
  </si>
  <si>
    <t>Lieferant BG</t>
  </si>
  <si>
    <t>Bulgarien</t>
  </si>
  <si>
    <t>China</t>
  </si>
  <si>
    <t>Nr.</t>
  </si>
  <si>
    <t>Beschreibung</t>
  </si>
  <si>
    <t>Beschreibung 2</t>
  </si>
  <si>
    <t>Zollpos.</t>
  </si>
  <si>
    <t>Hersteller</t>
  </si>
  <si>
    <t>Ursprunsland</t>
  </si>
  <si>
    <t>Chinazeug</t>
  </si>
  <si>
    <t>Alpenzeug</t>
  </si>
  <si>
    <t>Meereszeug</t>
  </si>
  <si>
    <t>Inlandszeug</t>
  </si>
  <si>
    <t>Beschreibung 3</t>
  </si>
  <si>
    <t>Gelb = Artikel nummer eingeben</t>
  </si>
  <si>
    <t>Grün = Felder werden automatisch gefüllt</t>
  </si>
  <si>
    <t>Gesamt Länder</t>
  </si>
  <si>
    <t>Andorra, Kanada, Zentralafrika, Schweiz, Kolumbien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</si>
</sst>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0">
    <xf numFmtId="0" fontId="0" fillId="0" borderId="0" xfId="0"/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16" xfId="0" applyFill="1" applyBorder="1" applyAlignment="1">
      <alignment horizontal="left"/>
    </xf>
    <xf numFmtId="0" fontId="0" fillId="3" borderId="17" xfId="0" applyFill="1" applyBorder="1" applyAlignment="1">
      <alignment horizontal="left"/>
    </xf>
    <xf numFmtId="0" fontId="2" fillId="3" borderId="17" xfId="0" applyFont="1" applyFill="1" applyBorder="1" applyAlignment="1">
      <alignment horizontal="left" vertical="center"/>
    </xf>
    <xf numFmtId="0" fontId="0" fillId="0" borderId="18" xfId="0" applyBorder="1" applyAlignment="1">
      <alignment horizontal="center" textRotation="90"/>
    </xf>
    <xf numFmtId="0" fontId="2" fillId="0" borderId="18" xfId="0" applyFont="1" applyBorder="1" applyAlignment="1">
      <alignment horizontal="center" vertical="center" textRotation="90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3" borderId="11" xfId="0" applyFill="1" applyBorder="1" applyAlignment="1">
      <alignment horizontal="center" wrapText="1"/>
    </xf>
    <xf numFmtId="0" fontId="0" fillId="3" borderId="12" xfId="0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0" fontId="0" fillId="3" borderId="3" xfId="0" applyFill="1" applyBorder="1" applyAlignment="1">
      <alignment horizontal="center" vertical="top" wrapText="1"/>
    </xf>
    <xf numFmtId="0" fontId="0" fillId="3" borderId="4" xfId="0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1" fillId="3" borderId="8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1" fontId="4" fillId="5" borderId="19" xfId="1" applyNumberFormat="1" applyFont="1" applyFill="1" applyBorder="1"/>
    <xf numFmtId="49" fontId="4" fillId="5" borderId="20" xfId="1" applyNumberFormat="1" applyFont="1" applyFill="1" applyBorder="1"/>
    <xf numFmtId="1" fontId="4" fillId="5" borderId="20" xfId="1" applyNumberFormat="1" applyFont="1" applyFill="1" applyBorder="1"/>
    <xf numFmtId="49" fontId="4" fillId="5" borderId="21" xfId="1" applyNumberFormat="1" applyFont="1" applyFill="1" applyBorder="1"/>
    <xf numFmtId="0" fontId="0" fillId="0" borderId="0" xfId="0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0" fillId="7" borderId="0" xfId="0" applyFill="1" applyAlignment="1">
      <alignment horizontal="left"/>
    </xf>
    <xf numFmtId="0" fontId="0" fillId="8" borderId="0" xfId="0" applyFill="1" applyAlignment="1">
      <alignment horizontal="left"/>
    </xf>
    <xf numFmtId="0" fontId="2" fillId="2" borderId="22" xfId="0" applyFont="1" applyFill="1" applyBorder="1" applyAlignment="1">
      <alignment horizontal="left" textRotation="90"/>
    </xf>
    <xf numFmtId="0" fontId="0" fillId="4" borderId="23" xfId="0" applyFill="1" applyBorder="1" applyAlignment="1">
      <alignment horizontal="left"/>
    </xf>
    <xf numFmtId="0" fontId="0" fillId="2" borderId="25" xfId="0" applyFill="1" applyBorder="1" applyAlignment="1">
      <alignment horizontal="left"/>
    </xf>
    <xf numFmtId="0" fontId="0" fillId="7" borderId="23" xfId="0" applyFill="1" applyBorder="1" applyAlignment="1">
      <alignment horizontal="left"/>
    </xf>
    <xf numFmtId="0" fontId="0" fillId="7" borderId="2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26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2" fillId="6" borderId="3" xfId="0" applyFont="1" applyFill="1" applyBorder="1" applyAlignment="1">
      <alignment horizontal="left" textRotation="90"/>
    </xf>
    <xf numFmtId="0" fontId="2" fillId="6" borderId="4" xfId="0" applyFont="1" applyFill="1" applyBorder="1" applyAlignment="1">
      <alignment horizontal="left" textRotation="90"/>
    </xf>
    <xf numFmtId="0" fontId="2" fillId="6" borderId="26" xfId="0" applyFont="1" applyFill="1" applyBorder="1" applyAlignment="1">
      <alignment horizontal="left" textRotation="90"/>
    </xf>
    <xf numFmtId="0" fontId="0" fillId="4" borderId="7" xfId="0" applyFill="1" applyBorder="1" applyAlignment="1">
      <alignment horizontal="center"/>
    </xf>
    <xf numFmtId="0" fontId="1" fillId="2" borderId="1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top"/>
    </xf>
    <xf numFmtId="0" fontId="1" fillId="2" borderId="13" xfId="0" applyFont="1" applyFill="1" applyBorder="1" applyAlignment="1">
      <alignment horizontal="right" vertical="top"/>
    </xf>
    <xf numFmtId="0" fontId="1" fillId="2" borderId="14" xfId="0" applyFont="1" applyFill="1" applyBorder="1" applyAlignment="1">
      <alignment horizontal="right" vertical="center"/>
    </xf>
    <xf numFmtId="0" fontId="1" fillId="2" borderId="15" xfId="0" applyFont="1" applyFill="1" applyBorder="1" applyAlignment="1">
      <alignment horizontal="right" vertical="center"/>
    </xf>
    <xf numFmtId="0" fontId="1" fillId="2" borderId="10" xfId="0" applyFont="1" applyFill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0" fillId="0" borderId="0" xfId="0" applyAlignment="1"/>
    <xf numFmtId="0" fontId="1" fillId="2" borderId="9" xfId="0" applyFont="1" applyFill="1" applyBorder="1" applyAlignment="1">
      <alignment horizontal="left" vertical="center"/>
    </xf>
    <xf numFmtId="0" fontId="0" fillId="0" borderId="18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7" borderId="0" xfId="0" applyFill="1" applyAlignment="1"/>
    <xf numFmtId="0" fontId="0" fillId="7" borderId="0" xfId="0" applyFill="1" applyAlignment="1">
      <alignment horizontal="center"/>
    </xf>
  </cellXfs>
  <cellStyles count="2">
    <cellStyle name="Standard" xfId="0" builtinId="0"/>
    <cellStyle name="Standard 2" xfId="1" xr:uid="{C46E523D-BD3E-447F-9489-ABBB8CCE1B96}"/>
  </cellStyles>
  <dxfs count="11">
    <dxf>
      <font>
        <strike val="0"/>
        <color auto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581A-38E0-4E88-A68E-5A1A6E4FA3D0}">
  <sheetPr codeName="Tabelle1"/>
  <dimension ref="A2:T18"/>
  <sheetViews>
    <sheetView workbookViewId="0">
      <selection activeCell="T27" sqref="T27"/>
    </sheetView>
  </sheetViews>
  <sheetFormatPr baseColWidth="10" defaultRowHeight="12.5" x14ac:dyDescent="0.25"/>
  <cols>
    <col min="1" max="1" width="10.90625" style="28"/>
    <col min="2" max="2" width="13.81640625" style="28" customWidth="1"/>
    <col min="3" max="3" width="10.90625" style="28"/>
    <col min="4" max="4" width="17.1796875" style="28" customWidth="1"/>
    <col min="5" max="5" width="15" style="28" customWidth="1"/>
    <col min="6" max="19" width="3.26953125" style="28" customWidth="1"/>
    <col min="20" max="20" width="103.36328125" customWidth="1"/>
  </cols>
  <sheetData>
    <row r="2" spans="1:20" x14ac:dyDescent="0.25">
      <c r="A2" s="29" t="s">
        <v>59</v>
      </c>
    </row>
    <row r="3" spans="1:20" x14ac:dyDescent="0.25">
      <c r="A3" s="30" t="s">
        <v>60</v>
      </c>
    </row>
    <row r="4" spans="1:20" ht="13" thickBot="1" x14ac:dyDescent="0.3">
      <c r="F4" s="28">
        <v>7</v>
      </c>
      <c r="G4" s="28">
        <v>8</v>
      </c>
      <c r="H4" s="28">
        <v>9</v>
      </c>
      <c r="I4" s="28">
        <v>10</v>
      </c>
      <c r="J4" s="28">
        <v>11</v>
      </c>
      <c r="K4" s="28">
        <v>12</v>
      </c>
      <c r="L4" s="28">
        <v>13</v>
      </c>
      <c r="M4" s="28">
        <v>14</v>
      </c>
      <c r="N4" s="28">
        <v>15</v>
      </c>
      <c r="O4" s="28">
        <v>16</v>
      </c>
      <c r="P4" s="28">
        <v>17</v>
      </c>
      <c r="Q4" s="28">
        <v>18</v>
      </c>
      <c r="R4" s="28">
        <v>19</v>
      </c>
      <c r="S4" s="28">
        <v>20</v>
      </c>
    </row>
    <row r="5" spans="1:20" ht="128.5" x14ac:dyDescent="0.25">
      <c r="A5" s="33" t="s">
        <v>0</v>
      </c>
      <c r="B5" s="36" t="s">
        <v>1</v>
      </c>
      <c r="C5" s="37" t="s">
        <v>2</v>
      </c>
      <c r="D5" s="37" t="s">
        <v>3</v>
      </c>
      <c r="E5" s="38" t="s">
        <v>4</v>
      </c>
      <c r="F5" s="40" t="s">
        <v>14</v>
      </c>
      <c r="G5" s="41" t="s">
        <v>17</v>
      </c>
      <c r="H5" s="41" t="s">
        <v>19</v>
      </c>
      <c r="I5" s="41" t="s">
        <v>21</v>
      </c>
      <c r="J5" s="41" t="s">
        <v>23</v>
      </c>
      <c r="K5" s="41" t="s">
        <v>25</v>
      </c>
      <c r="L5" s="41" t="s">
        <v>27</v>
      </c>
      <c r="M5" s="41" t="s">
        <v>29</v>
      </c>
      <c r="N5" s="41" t="s">
        <v>31</v>
      </c>
      <c r="O5" s="41" t="s">
        <v>33</v>
      </c>
      <c r="P5" s="41" t="s">
        <v>35</v>
      </c>
      <c r="Q5" s="41" t="s">
        <v>37</v>
      </c>
      <c r="R5" s="41" t="s">
        <v>39</v>
      </c>
      <c r="S5" s="42" t="s">
        <v>41</v>
      </c>
      <c r="T5" s="31" t="s">
        <v>61</v>
      </c>
    </row>
    <row r="6" spans="1:20" x14ac:dyDescent="0.25">
      <c r="A6" s="34">
        <v>11111</v>
      </c>
      <c r="B6" s="39">
        <f>IF(ISNA(VLOOKUP($A6,Artikel!$A$2:$H$5,5)),"",VLOOKUP($A6,Artikel!$A$2:$H$5,5))</f>
        <v>10101010</v>
      </c>
      <c r="C6" s="39">
        <f>IF(ISNA(VLOOKUP($A6,Artikel!$A$2:$H$5,6)),"",VLOOKUP($A6,Artikel!$A$2:$H$5,6))</f>
        <v>12345</v>
      </c>
      <c r="D6" s="39" t="str">
        <f>IF(ISNA(VLOOKUP($A6,Artikel!$A$2:$H$5,7)),"",VLOOKUP($A6,Artikel!$A$2:$H$5,7))</f>
        <v>Lieferant AT</v>
      </c>
      <c r="E6" s="39" t="str">
        <f>IF(ISNA(VLOOKUP($A6,Artikel!$A$2:$H$5,8)),"",VLOOKUP($A6,Artikel!$A$2:$H$5,8))</f>
        <v>Österreich</v>
      </c>
      <c r="F6" s="43" t="str">
        <f>IFERROR(IF((HLOOKUP($C6,Herkunft!$C$1:$F$20,F$4)="x"),"x","o"),"")</f>
        <v>x</v>
      </c>
      <c r="G6" s="43" t="str">
        <f>IFERROR(IF((HLOOKUP($C6,Herkunft!$C$1:$F$20,G$4)="x"),"x","o"),"")</f>
        <v>x</v>
      </c>
      <c r="H6" s="43" t="str">
        <f>IFERROR(IF((HLOOKUP($C6,Herkunft!$C$1:$F$20,H$4)="x"),"x","o"),"")</f>
        <v>x</v>
      </c>
      <c r="I6" s="43" t="str">
        <f>IFERROR(IF((HLOOKUP($C6,Herkunft!$C$1:$F$20,I$4)="x"),"x","o"),"")</f>
        <v>x</v>
      </c>
      <c r="J6" s="43" t="str">
        <f>IFERROR(IF((HLOOKUP($C6,Herkunft!$C$1:$F$20,J$4)="x"),"x","o"),"")</f>
        <v>x</v>
      </c>
      <c r="K6" s="43" t="str">
        <f>IFERROR(IF((HLOOKUP($C6,Herkunft!$C$1:$F$20,K$4)="x"),"x","o"),"")</f>
        <v>x</v>
      </c>
      <c r="L6" s="43" t="str">
        <f>IFERROR(IF((HLOOKUP($C6,Herkunft!$C$1:$F$20,L$4)="x"),"x","o"),"")</f>
        <v>x</v>
      </c>
      <c r="M6" s="43" t="str">
        <f>IFERROR(IF((HLOOKUP($C6,Herkunft!$C$1:$F$20,M$4)="x"),"x","o"),"")</f>
        <v>x</v>
      </c>
      <c r="N6" s="43" t="str">
        <f>IFERROR(IF((HLOOKUP($C6,Herkunft!$C$1:$F$20,N$4)="x"),"x","o"),"")</f>
        <v>x</v>
      </c>
      <c r="O6" s="43" t="str">
        <f>IFERROR(IF((HLOOKUP($C6,Herkunft!$C$1:$F$20,O$4)="x"),"x","o"),"")</f>
        <v>x</v>
      </c>
      <c r="P6" s="43" t="str">
        <f>IFERROR(IF((HLOOKUP($C6,Herkunft!$C$1:$F$20,P$4)="x"),"x","o"),"")</f>
        <v>x</v>
      </c>
      <c r="Q6" s="43" t="str">
        <f>IFERROR(IF((HLOOKUP($C6,Herkunft!$C$1:$F$20,Q$4)="x"),"x","o"),"")</f>
        <v>x</v>
      </c>
      <c r="R6" s="43" t="str">
        <f>IFERROR(IF((HLOOKUP($C6,Herkunft!$C$1:$F$20,R$4)="x"),"x","o"),"")</f>
        <v>x</v>
      </c>
      <c r="S6" s="43" t="str">
        <f>IFERROR(IF((HLOOKUP($C6,Herkunft!$C$1:$F$20,S$4)="x"),"x","o"),"")</f>
        <v>x</v>
      </c>
      <c r="T6" s="32" t="str" cm="1">
        <f t="array" ref="T6">_xlfn.TEXTJOIN("", TRUE,IF(F6:S6="x",$F$5:$S$5, ""))</f>
        <v xml:space="preserve">Andorra (AD); Albanien (AL); Bosnien/Herzegowina (BA); Kanada (CA); CARIFORUM (CAF); Zentralamerika (CAM); Zentralafrika (CAS); Schweiz (CH); Elfenbeinküste (CI); Chile (CL); Kolumbien (CO); Algerien (DZ); Eccuador (EC); Ägypten (EG); </v>
      </c>
    </row>
    <row r="7" spans="1:20" x14ac:dyDescent="0.25">
      <c r="A7" s="34">
        <v>22222</v>
      </c>
      <c r="B7" s="39">
        <f>IF(ISNA(VLOOKUP($A7,Artikel!$A$2:$H$5,5)),"",VLOOKUP($A7,Artikel!$A$2:$H$5,5))</f>
        <v>20202020</v>
      </c>
      <c r="C7" s="39">
        <f>IF(ISNA(VLOOKUP($A7,Artikel!$A$2:$H$5,6)),"",VLOOKUP($A7,Artikel!$A$2:$H$5,6))</f>
        <v>23456</v>
      </c>
      <c r="D7" s="39" t="str">
        <f>IF(ISNA(VLOOKUP($A7,Artikel!$A$2:$H$5,7)),"",VLOOKUP($A7,Artikel!$A$2:$H$5,7))</f>
        <v>Lieferant BG</v>
      </c>
      <c r="E7" s="39" t="str">
        <f>IF(ISNA(VLOOKUP($A7,Artikel!$A$2:$H$5,8)),"",VLOOKUP($A7,Artikel!$A$2:$H$5,8))</f>
        <v>Bulgarien</v>
      </c>
      <c r="F7" s="43" t="str">
        <f>IFERROR(IF((HLOOKUP($C7,Herkunft!$C$1:$F$20,F$4)="x"),"x","o"),"")</f>
        <v>x</v>
      </c>
      <c r="G7" s="43" t="str">
        <f>IFERROR(IF((HLOOKUP($C7,Herkunft!$C$1:$F$20,G$4)="x"),"x","o"),"")</f>
        <v>x</v>
      </c>
      <c r="H7" s="43" t="str">
        <f>IFERROR(IF((HLOOKUP($C7,Herkunft!$C$1:$F$20,H$4)="x"),"x","o"),"")</f>
        <v>x</v>
      </c>
      <c r="I7" s="43" t="str">
        <f>IFERROR(IF((HLOOKUP($C7,Herkunft!$C$1:$F$20,I$4)="x"),"x","o"),"")</f>
        <v>o</v>
      </c>
      <c r="J7" s="43" t="str">
        <f>IFERROR(IF((HLOOKUP($C7,Herkunft!$C$1:$F$20,J$4)="x"),"x","o"),"")</f>
        <v>x</v>
      </c>
      <c r="K7" s="43" t="str">
        <f>IFERROR(IF((HLOOKUP($C7,Herkunft!$C$1:$F$20,K$4)="x"),"x","o"),"")</f>
        <v>x</v>
      </c>
      <c r="L7" s="43" t="str">
        <f>IFERROR(IF((HLOOKUP($C7,Herkunft!$C$1:$F$20,L$4)="x"),"x","o"),"")</f>
        <v>x</v>
      </c>
      <c r="M7" s="43" t="str">
        <f>IFERROR(IF((HLOOKUP($C7,Herkunft!$C$1:$F$20,M$4)="x"),"x","o"),"")</f>
        <v>o</v>
      </c>
      <c r="N7" s="43" t="str">
        <f>IFERROR(IF((HLOOKUP($C7,Herkunft!$C$1:$F$20,N$4)="x"),"x","o"),"")</f>
        <v>x</v>
      </c>
      <c r="O7" s="43" t="str">
        <f>IFERROR(IF((HLOOKUP($C7,Herkunft!$C$1:$F$20,O$4)="x"),"x","o"),"")</f>
        <v>x</v>
      </c>
      <c r="P7" s="43" t="str">
        <f>IFERROR(IF((HLOOKUP($C7,Herkunft!$C$1:$F$20,P$4)="x"),"x","o"),"")</f>
        <v>x</v>
      </c>
      <c r="Q7" s="43" t="str">
        <f>IFERROR(IF((HLOOKUP($C7,Herkunft!$C$1:$F$20,Q$4)="x"),"x","o"),"")</f>
        <v>x</v>
      </c>
      <c r="R7" s="43" t="str">
        <f>IFERROR(IF((HLOOKUP($C7,Herkunft!$C$1:$F$20,R$4)="x"),"x","o"),"")</f>
        <v>x</v>
      </c>
      <c r="S7" s="43" t="str">
        <f>IFERROR(IF((HLOOKUP($C7,Herkunft!$C$1:$F$20,S$4)="x"),"x","o"),"")</f>
        <v>x</v>
      </c>
      <c r="T7" s="32" t="str" cm="1">
        <f t="array" ref="T7">_xlfn.TEXTJOIN("", TRUE,IF(F7:S7="x",$F$5:$S$5, ""))</f>
        <v xml:space="preserve">Andorra (AD); Albanien (AL); Bosnien/Herzegowina (BA); CARIFORUM (CAF); Zentralamerika (CAM); Zentralafrika (CAS); Elfenbeinküste (CI); Chile (CL); Kolumbien (CO); Algerien (DZ); Eccuador (EC); Ägypten (EG); </v>
      </c>
    </row>
    <row r="8" spans="1:20" x14ac:dyDescent="0.25">
      <c r="A8" s="34">
        <v>33333</v>
      </c>
      <c r="B8" s="39">
        <f>IF(ISNA(VLOOKUP($A8,Artikel!$A$2:$H$5,5)),"",VLOOKUP($A8,Artikel!$A$2:$H$5,5))</f>
        <v>30303030</v>
      </c>
      <c r="C8" s="39">
        <f>IF(ISNA(VLOOKUP($A8,Artikel!$A$2:$H$5,6)),"",VLOOKUP($A8,Artikel!$A$2:$H$5,6))</f>
        <v>34567</v>
      </c>
      <c r="D8" s="39" t="str">
        <f>IF(ISNA(VLOOKUP($A8,Artikel!$A$2:$H$5,7)),"",VLOOKUP($A8,Artikel!$A$2:$H$5,7))</f>
        <v>Lieferant CN</v>
      </c>
      <c r="E8" s="39" t="str">
        <f>IF(ISNA(VLOOKUP($A8,Artikel!$A$2:$H$5,8)),"",VLOOKUP($A8,Artikel!$A$2:$H$5,8))</f>
        <v>China</v>
      </c>
      <c r="F8" s="43" t="str">
        <f>IFERROR(IF((HLOOKUP($C8,Herkunft!$C$1:$F$20,F$4)="x"),"x","o"),"")</f>
        <v>o</v>
      </c>
      <c r="G8" s="43" t="str">
        <f>IFERROR(IF((HLOOKUP($C8,Herkunft!$C$1:$F$20,G$4)="x"),"x","o"),"")</f>
        <v>x</v>
      </c>
      <c r="H8" s="43" t="str">
        <f>IFERROR(IF((HLOOKUP($C8,Herkunft!$C$1:$F$20,H$4)="x"),"x","o"),"")</f>
        <v>x</v>
      </c>
      <c r="I8" s="43" t="str">
        <f>IFERROR(IF((HLOOKUP($C8,Herkunft!$C$1:$F$20,I$4)="x"),"x","o"),"")</f>
        <v>x</v>
      </c>
      <c r="J8" s="43" t="str">
        <f>IFERROR(IF((HLOOKUP($C8,Herkunft!$C$1:$F$20,J$4)="x"),"x","o"),"")</f>
        <v>x</v>
      </c>
      <c r="K8" s="43" t="str">
        <f>IFERROR(IF((HLOOKUP($C8,Herkunft!$C$1:$F$20,K$4)="x"),"x","o"),"")</f>
        <v>x</v>
      </c>
      <c r="L8" s="43" t="str">
        <f>IFERROR(IF((HLOOKUP($C8,Herkunft!$C$1:$F$20,L$4)="x"),"x","o"),"")</f>
        <v>x</v>
      </c>
      <c r="M8" s="43" t="str">
        <f>IFERROR(IF((HLOOKUP($C8,Herkunft!$C$1:$F$20,M$4)="x"),"x","o"),"")</f>
        <v>x</v>
      </c>
      <c r="N8" s="43" t="str">
        <f>IFERROR(IF((HLOOKUP($C8,Herkunft!$C$1:$F$20,N$4)="x"),"x","o"),"")</f>
        <v>x</v>
      </c>
      <c r="O8" s="43" t="str">
        <f>IFERROR(IF((HLOOKUP($C8,Herkunft!$C$1:$F$20,O$4)="x"),"x","o"),"")</f>
        <v>x</v>
      </c>
      <c r="P8" s="43" t="str">
        <f>IFERROR(IF((HLOOKUP($C8,Herkunft!$C$1:$F$20,P$4)="x"),"x","o"),"")</f>
        <v>x</v>
      </c>
      <c r="Q8" s="43" t="str">
        <f>IFERROR(IF((HLOOKUP($C8,Herkunft!$C$1:$F$20,Q$4)="x"),"x","o"),"")</f>
        <v>x</v>
      </c>
      <c r="R8" s="43" t="str">
        <f>IFERROR(IF((HLOOKUP($C8,Herkunft!$C$1:$F$20,R$4)="x"),"x","o"),"")</f>
        <v>x</v>
      </c>
      <c r="S8" s="43" t="str">
        <f>IFERROR(IF((HLOOKUP($C8,Herkunft!$C$1:$F$20,S$4)="x"),"x","o"),"")</f>
        <v>x</v>
      </c>
      <c r="T8" s="32" t="str" cm="1">
        <f t="array" ref="T8">_xlfn.TEXTJOIN("", TRUE,IF(F8:S8="x",$F$5:$S$5, ""))</f>
        <v xml:space="preserve">Albanien (AL); Bosnien/Herzegowina (BA); Kanada (CA); CARIFORUM (CAF); Zentralamerika (CAM); Zentralafrika (CAS); Schweiz (CH); Elfenbeinküste (CI); Chile (CL); Kolumbien (CO); Algerien (DZ); Eccuador (EC); Ägypten (EG); </v>
      </c>
    </row>
    <row r="9" spans="1:20" x14ac:dyDescent="0.25">
      <c r="A9" s="34">
        <v>44444</v>
      </c>
      <c r="B9" s="39">
        <f>IF(ISNA(VLOOKUP($A9,Artikel!$A$2:$H$5,5)),"",VLOOKUP($A9,Artikel!$A$2:$H$5,5))</f>
        <v>40404040</v>
      </c>
      <c r="C9" s="39">
        <f>IF(ISNA(VLOOKUP($A9,Artikel!$A$2:$H$5,6)),"",VLOOKUP($A9,Artikel!$A$2:$H$5,6))</f>
        <v>45678</v>
      </c>
      <c r="D9" s="39" t="str">
        <f>IF(ISNA(VLOOKUP($A9,Artikel!$A$2:$H$5,7)),"",VLOOKUP($A9,Artikel!$A$2:$H$5,7))</f>
        <v>Lieferant DE</v>
      </c>
      <c r="E9" s="39" t="str">
        <f>IF(ISNA(VLOOKUP($A9,Artikel!$A$2:$H$5,8)),"",VLOOKUP($A9,Artikel!$A$2:$H$5,8))</f>
        <v>Deutschland</v>
      </c>
      <c r="F9" s="43" t="str">
        <f>IFERROR(IF((HLOOKUP($C9,Herkunft!$C$1:$F$20,F$4)="x"),"x","o"),"")</f>
        <v>x</v>
      </c>
      <c r="G9" s="43" t="str">
        <f>IFERROR(IF((HLOOKUP($C9,Herkunft!$C$1:$F$20,G$4)="x"),"x","o"),"")</f>
        <v>x</v>
      </c>
      <c r="H9" s="43" t="str">
        <f>IFERROR(IF((HLOOKUP($C9,Herkunft!$C$1:$F$20,H$4)="x"),"x","o"),"")</f>
        <v>x</v>
      </c>
      <c r="I9" s="43" t="str">
        <f>IFERROR(IF((HLOOKUP($C9,Herkunft!$C$1:$F$20,I$4)="x"),"x","o"),"")</f>
        <v>o</v>
      </c>
      <c r="J9" s="43" t="str">
        <f>IFERROR(IF((HLOOKUP($C9,Herkunft!$C$1:$F$20,J$4)="x"),"x","o"),"")</f>
        <v>x</v>
      </c>
      <c r="K9" s="43" t="str">
        <f>IFERROR(IF((HLOOKUP($C9,Herkunft!$C$1:$F$20,K$4)="x"),"x","o"),"")</f>
        <v>x</v>
      </c>
      <c r="L9" s="43" t="str">
        <f>IFERROR(IF((HLOOKUP($C9,Herkunft!$C$1:$F$20,L$4)="x"),"x","o"),"")</f>
        <v>o</v>
      </c>
      <c r="M9" s="43" t="str">
        <f>IFERROR(IF((HLOOKUP($C9,Herkunft!$C$1:$F$20,M$4)="x"),"x","o"),"")</f>
        <v>o</v>
      </c>
      <c r="N9" s="43" t="str">
        <f>IFERROR(IF((HLOOKUP($C9,Herkunft!$C$1:$F$20,N$4)="x"),"x","o"),"")</f>
        <v>x</v>
      </c>
      <c r="O9" s="43" t="str">
        <f>IFERROR(IF((HLOOKUP($C9,Herkunft!$C$1:$F$20,O$4)="x"),"x","o"),"")</f>
        <v>x</v>
      </c>
      <c r="P9" s="43" t="str">
        <f>IFERROR(IF((HLOOKUP($C9,Herkunft!$C$1:$F$20,P$4)="x"),"x","o"),"")</f>
        <v>o</v>
      </c>
      <c r="Q9" s="43" t="str">
        <f>IFERROR(IF((HLOOKUP($C9,Herkunft!$C$1:$F$20,Q$4)="x"),"x","o"),"")</f>
        <v>x</v>
      </c>
      <c r="R9" s="43" t="str">
        <f>IFERROR(IF((HLOOKUP($C9,Herkunft!$C$1:$F$20,R$4)="x"),"x","o"),"")</f>
        <v>x</v>
      </c>
      <c r="S9" s="43" t="str">
        <f>IFERROR(IF((HLOOKUP($C9,Herkunft!$C$1:$F$20,S$4)="x"),"x","o"),"")</f>
        <v>x</v>
      </c>
      <c r="T9" s="32" t="str" cm="1">
        <f t="array" ref="T9">_xlfn.TEXTJOIN("", TRUE,IF(F9:S9="x",$F$5:$S$5, ""))</f>
        <v xml:space="preserve">Andorra (AD); Albanien (AL); Bosnien/Herzegowina (BA); CARIFORUM (CAF); Zentralamerika (CAM); Elfenbeinküste (CI); Chile (CL); Algerien (DZ); Eccuador (EC); Ägypten (EG); </v>
      </c>
    </row>
    <row r="10" spans="1:20" x14ac:dyDescent="0.25">
      <c r="A10" s="34"/>
      <c r="B10" s="39" t="str">
        <f>IF(ISNA(VLOOKUP($A10,Artikel!$A$2:$H$5,5)),"",VLOOKUP($A10,Artikel!$A$2:$H$5,5))</f>
        <v/>
      </c>
      <c r="C10" s="39" t="str">
        <f>IF(ISNA(VLOOKUP($A10,Artikel!$A$2:$H$5,6)),"",VLOOKUP($A10,Artikel!$A$2:$H$5,6))</f>
        <v/>
      </c>
      <c r="D10" s="39" t="str">
        <f>IF(ISNA(VLOOKUP($A10,Artikel!$A$2:$H$5,7)),"",VLOOKUP($A10,Artikel!$A$2:$H$5,7))</f>
        <v/>
      </c>
      <c r="E10" s="39" t="str">
        <f>IF(ISNA(VLOOKUP($A10,Artikel!$A$2:$H$5,8)),"",VLOOKUP($A10,Artikel!$A$2:$H$5,8))</f>
        <v/>
      </c>
      <c r="F10" s="43" t="str">
        <f>IFERROR(IF((HLOOKUP($C10,Herkunft!$C$1:$F$20,F$4)="x"),"x","o"),"")</f>
        <v/>
      </c>
      <c r="G10" s="43" t="str">
        <f>IFERROR(IF((HLOOKUP($C10,Herkunft!$C$1:$F$20,G$4)="x"),"x","o"),"")</f>
        <v/>
      </c>
      <c r="H10" s="43" t="str">
        <f>IFERROR(IF((HLOOKUP($C10,Herkunft!$C$1:$F$20,H$4)="x"),"x","o"),"")</f>
        <v/>
      </c>
      <c r="I10" s="43" t="str">
        <f>IFERROR(IF((HLOOKUP($C10,Herkunft!$C$1:$F$20,I$4)="x"),"x","o"),"")</f>
        <v/>
      </c>
      <c r="J10" s="43" t="str">
        <f>IFERROR(IF((HLOOKUP($C10,Herkunft!$C$1:$F$20,J$4)="x"),"x","o"),"")</f>
        <v/>
      </c>
      <c r="K10" s="43" t="str">
        <f>IFERROR(IF((HLOOKUP($C10,Herkunft!$C$1:$F$20,K$4)="x"),"x","o"),"")</f>
        <v/>
      </c>
      <c r="L10" s="43" t="str">
        <f>IFERROR(IF((HLOOKUP($C10,Herkunft!$C$1:$F$20,L$4)="x"),"x","o"),"")</f>
        <v/>
      </c>
      <c r="M10" s="43" t="str">
        <f>IFERROR(IF((HLOOKUP($C10,Herkunft!$C$1:$F$20,M$4)="x"),"x","o"),"")</f>
        <v/>
      </c>
      <c r="N10" s="43" t="str">
        <f>IFERROR(IF((HLOOKUP($C10,Herkunft!$C$1:$F$20,N$4)="x"),"x","o"),"")</f>
        <v/>
      </c>
      <c r="O10" s="43" t="str">
        <f>IFERROR(IF((HLOOKUP($C10,Herkunft!$C$1:$F$20,O$4)="x"),"x","o"),"")</f>
        <v/>
      </c>
      <c r="P10" s="43" t="str">
        <f>IFERROR(IF((HLOOKUP($C10,Herkunft!$C$1:$F$20,P$4)="x"),"x","o"),"")</f>
        <v/>
      </c>
      <c r="Q10" s="43" t="str">
        <f>IFERROR(IF((HLOOKUP($C10,Herkunft!$C$1:$F$20,Q$4)="x"),"x","o"),"")</f>
        <v/>
      </c>
      <c r="R10" s="43" t="str">
        <f>IFERROR(IF((HLOOKUP($C10,Herkunft!$C$1:$F$20,R$4)="x"),"x","o"),"")</f>
        <v/>
      </c>
      <c r="S10" s="43" t="str">
        <f>IFERROR(IF((HLOOKUP($C10,Herkunft!$C$1:$F$20,S$4)="x"),"x","o"),"")</f>
        <v/>
      </c>
      <c r="T10" s="32" t="str" cm="1">
        <f t="array" ref="T10">_xlfn.TEXTJOIN("", TRUE,IF(F10:S10="x",$F$5:$S$5, ""))</f>
        <v/>
      </c>
    </row>
    <row r="11" spans="1:20" x14ac:dyDescent="0.25">
      <c r="A11" s="34"/>
      <c r="B11" s="39" t="str">
        <f>IF(ISNA(VLOOKUP($A11,Artikel!$A$2:$H$5,5)),"",VLOOKUP($A11,Artikel!$A$2:$H$5,5))</f>
        <v/>
      </c>
      <c r="C11" s="39" t="str">
        <f>IF(ISNA(VLOOKUP($A11,Artikel!$A$2:$H$5,6)),"",VLOOKUP($A11,Artikel!$A$2:$H$5,6))</f>
        <v/>
      </c>
      <c r="D11" s="39" t="str">
        <f>IF(ISNA(VLOOKUP($A11,Artikel!$A$2:$H$5,7)),"",VLOOKUP($A11,Artikel!$A$2:$H$5,7))</f>
        <v/>
      </c>
      <c r="E11" s="39" t="str">
        <f>IF(ISNA(VLOOKUP($A11,Artikel!$A$2:$H$5,8)),"",VLOOKUP($A11,Artikel!$A$2:$H$5,8))</f>
        <v/>
      </c>
      <c r="F11" s="43" t="str">
        <f>IFERROR(IF((HLOOKUP($C11,Herkunft!$C$1:$F$20,F$4)="x"),"x","o"),"")</f>
        <v/>
      </c>
      <c r="G11" s="43" t="str">
        <f>IFERROR(IF((HLOOKUP($C11,Herkunft!$C$1:$F$20,G$4)="x"),"x","o"),"")</f>
        <v/>
      </c>
      <c r="H11" s="43" t="str">
        <f>IFERROR(IF((HLOOKUP($C11,Herkunft!$C$1:$F$20,H$4)="x"),"x","o"),"")</f>
        <v/>
      </c>
      <c r="I11" s="43" t="str">
        <f>IFERROR(IF((HLOOKUP($C11,Herkunft!$C$1:$F$20,I$4)="x"),"x","o"),"")</f>
        <v/>
      </c>
      <c r="J11" s="43" t="str">
        <f>IFERROR(IF((HLOOKUP($C11,Herkunft!$C$1:$F$20,J$4)="x"),"x","o"),"")</f>
        <v/>
      </c>
      <c r="K11" s="43" t="str">
        <f>IFERROR(IF((HLOOKUP($C11,Herkunft!$C$1:$F$20,K$4)="x"),"x","o"),"")</f>
        <v/>
      </c>
      <c r="L11" s="43" t="str">
        <f>IFERROR(IF((HLOOKUP($C11,Herkunft!$C$1:$F$20,L$4)="x"),"x","o"),"")</f>
        <v/>
      </c>
      <c r="M11" s="43" t="str">
        <f>IFERROR(IF((HLOOKUP($C11,Herkunft!$C$1:$F$20,M$4)="x"),"x","o"),"")</f>
        <v/>
      </c>
      <c r="N11" s="43" t="str">
        <f>IFERROR(IF((HLOOKUP($C11,Herkunft!$C$1:$F$20,N$4)="x"),"x","o"),"")</f>
        <v/>
      </c>
      <c r="O11" s="43" t="str">
        <f>IFERROR(IF((HLOOKUP($C11,Herkunft!$C$1:$F$20,O$4)="x"),"x","o"),"")</f>
        <v/>
      </c>
      <c r="P11" s="43" t="str">
        <f>IFERROR(IF((HLOOKUP($C11,Herkunft!$C$1:$F$20,P$4)="x"),"x","o"),"")</f>
        <v/>
      </c>
      <c r="Q11" s="43" t="str">
        <f>IFERROR(IF((HLOOKUP($C11,Herkunft!$C$1:$F$20,Q$4)="x"),"x","o"),"")</f>
        <v/>
      </c>
      <c r="R11" s="43" t="str">
        <f>IFERROR(IF((HLOOKUP($C11,Herkunft!$C$1:$F$20,R$4)="x"),"x","o"),"")</f>
        <v/>
      </c>
      <c r="S11" s="43" t="str">
        <f>IFERROR(IF((HLOOKUP($C11,Herkunft!$C$1:$F$20,S$4)="x"),"x","o"),"")</f>
        <v/>
      </c>
      <c r="T11" s="32" t="str" cm="1">
        <f t="array" ref="T11">_xlfn.TEXTJOIN("", TRUE,IF(F11:S11="x",$F$5:$S$5, ""))</f>
        <v/>
      </c>
    </row>
    <row r="12" spans="1:20" x14ac:dyDescent="0.25">
      <c r="A12" s="34"/>
      <c r="B12" s="39" t="str">
        <f>IF(ISNA(VLOOKUP($A12,Artikel!$A$2:$H$5,5)),"",VLOOKUP($A12,Artikel!$A$2:$H$5,5))</f>
        <v/>
      </c>
      <c r="C12" s="39" t="str">
        <f>IF(ISNA(VLOOKUP($A12,Artikel!$A$2:$H$5,6)),"",VLOOKUP($A12,Artikel!$A$2:$H$5,6))</f>
        <v/>
      </c>
      <c r="D12" s="39" t="str">
        <f>IF(ISNA(VLOOKUP($A12,Artikel!$A$2:$H$5,7)),"",VLOOKUP($A12,Artikel!$A$2:$H$5,7))</f>
        <v/>
      </c>
      <c r="E12" s="39" t="str">
        <f>IF(ISNA(VLOOKUP($A12,Artikel!$A$2:$H$5,8)),"",VLOOKUP($A12,Artikel!$A$2:$H$5,8))</f>
        <v/>
      </c>
      <c r="F12" s="43" t="str">
        <f>IFERROR(IF((HLOOKUP($C12,Herkunft!$C$1:$F$20,F$4)="x"),"x","o"),"")</f>
        <v/>
      </c>
      <c r="G12" s="43" t="str">
        <f>IFERROR(IF((HLOOKUP($C12,Herkunft!$C$1:$F$20,G$4)="x"),"x","o"),"")</f>
        <v/>
      </c>
      <c r="H12" s="43" t="str">
        <f>IFERROR(IF((HLOOKUP($C12,Herkunft!$C$1:$F$20,H$4)="x"),"x","o"),"")</f>
        <v/>
      </c>
      <c r="I12" s="43" t="str">
        <f>IFERROR(IF((HLOOKUP($C12,Herkunft!$C$1:$F$20,I$4)="x"),"x","o"),"")</f>
        <v/>
      </c>
      <c r="J12" s="43" t="str">
        <f>IFERROR(IF((HLOOKUP($C12,Herkunft!$C$1:$F$20,J$4)="x"),"x","o"),"")</f>
        <v/>
      </c>
      <c r="K12" s="43" t="str">
        <f>IFERROR(IF((HLOOKUP($C12,Herkunft!$C$1:$F$20,K$4)="x"),"x","o"),"")</f>
        <v/>
      </c>
      <c r="L12" s="43" t="str">
        <f>IFERROR(IF((HLOOKUP($C12,Herkunft!$C$1:$F$20,L$4)="x"),"x","o"),"")</f>
        <v/>
      </c>
      <c r="M12" s="43" t="str">
        <f>IFERROR(IF((HLOOKUP($C12,Herkunft!$C$1:$F$20,M$4)="x"),"x","o"),"")</f>
        <v/>
      </c>
      <c r="N12" s="43" t="str">
        <f>IFERROR(IF((HLOOKUP($C12,Herkunft!$C$1:$F$20,N$4)="x"),"x","o"),"")</f>
        <v/>
      </c>
      <c r="O12" s="43" t="str">
        <f>IFERROR(IF((HLOOKUP($C12,Herkunft!$C$1:$F$20,O$4)="x"),"x","o"),"")</f>
        <v/>
      </c>
      <c r="P12" s="43" t="str">
        <f>IFERROR(IF((HLOOKUP($C12,Herkunft!$C$1:$F$20,P$4)="x"),"x","o"),"")</f>
        <v/>
      </c>
      <c r="Q12" s="43" t="str">
        <f>IFERROR(IF((HLOOKUP($C12,Herkunft!$C$1:$F$20,Q$4)="x"),"x","o"),"")</f>
        <v/>
      </c>
      <c r="R12" s="43" t="str">
        <f>IFERROR(IF((HLOOKUP($C12,Herkunft!$C$1:$F$20,R$4)="x"),"x","o"),"")</f>
        <v/>
      </c>
      <c r="S12" s="43" t="str">
        <f>IFERROR(IF((HLOOKUP($C12,Herkunft!$C$1:$F$20,S$4)="x"),"x","o"),"")</f>
        <v/>
      </c>
      <c r="T12" s="32" t="str" cm="1">
        <f t="array" ref="T12">_xlfn.TEXTJOIN("", TRUE,IF(F12:S12="x",$F$5:$S$5, ""))</f>
        <v/>
      </c>
    </row>
    <row r="13" spans="1:20" x14ac:dyDescent="0.25">
      <c r="A13" s="34"/>
      <c r="B13" s="39" t="str">
        <f>IF(ISNA(VLOOKUP($A13,Artikel!$A$2:$H$5,5)),"",VLOOKUP($A13,Artikel!$A$2:$H$5,5))</f>
        <v/>
      </c>
      <c r="C13" s="39" t="str">
        <f>IF(ISNA(VLOOKUP($A13,Artikel!$A$2:$H$5,6)),"",VLOOKUP($A13,Artikel!$A$2:$H$5,6))</f>
        <v/>
      </c>
      <c r="D13" s="39" t="str">
        <f>IF(ISNA(VLOOKUP($A13,Artikel!$A$2:$H$5,7)),"",VLOOKUP($A13,Artikel!$A$2:$H$5,7))</f>
        <v/>
      </c>
      <c r="E13" s="39" t="str">
        <f>IF(ISNA(VLOOKUP($A13,Artikel!$A$2:$H$5,8)),"",VLOOKUP($A13,Artikel!$A$2:$H$5,8))</f>
        <v/>
      </c>
      <c r="F13" s="43" t="str">
        <f>IFERROR(IF((HLOOKUP($C13,Herkunft!$C$1:$F$20,F$4)="x"),"x","o"),"")</f>
        <v/>
      </c>
      <c r="G13" s="43" t="str">
        <f>IFERROR(IF((HLOOKUP($C13,Herkunft!$C$1:$F$20,G$4)="x"),"x","o"),"")</f>
        <v/>
      </c>
      <c r="H13" s="43" t="str">
        <f>IFERROR(IF((HLOOKUP($C13,Herkunft!$C$1:$F$20,H$4)="x"),"x","o"),"")</f>
        <v/>
      </c>
      <c r="I13" s="43" t="str">
        <f>IFERROR(IF((HLOOKUP($C13,Herkunft!$C$1:$F$20,I$4)="x"),"x","o"),"")</f>
        <v/>
      </c>
      <c r="J13" s="43" t="str">
        <f>IFERROR(IF((HLOOKUP($C13,Herkunft!$C$1:$F$20,J$4)="x"),"x","o"),"")</f>
        <v/>
      </c>
      <c r="K13" s="43" t="str">
        <f>IFERROR(IF((HLOOKUP($C13,Herkunft!$C$1:$F$20,K$4)="x"),"x","o"),"")</f>
        <v/>
      </c>
      <c r="L13" s="43" t="str">
        <f>IFERROR(IF((HLOOKUP($C13,Herkunft!$C$1:$F$20,L$4)="x"),"x","o"),"")</f>
        <v/>
      </c>
      <c r="M13" s="43" t="str">
        <f>IFERROR(IF((HLOOKUP($C13,Herkunft!$C$1:$F$20,M$4)="x"),"x","o"),"")</f>
        <v/>
      </c>
      <c r="N13" s="43" t="str">
        <f>IFERROR(IF((HLOOKUP($C13,Herkunft!$C$1:$F$20,N$4)="x"),"x","o"),"")</f>
        <v/>
      </c>
      <c r="O13" s="43" t="str">
        <f>IFERROR(IF((HLOOKUP($C13,Herkunft!$C$1:$F$20,O$4)="x"),"x","o"),"")</f>
        <v/>
      </c>
      <c r="P13" s="43" t="str">
        <f>IFERROR(IF((HLOOKUP($C13,Herkunft!$C$1:$F$20,P$4)="x"),"x","o"),"")</f>
        <v/>
      </c>
      <c r="Q13" s="43" t="str">
        <f>IFERROR(IF((HLOOKUP($C13,Herkunft!$C$1:$F$20,Q$4)="x"),"x","o"),"")</f>
        <v/>
      </c>
      <c r="R13" s="43" t="str">
        <f>IFERROR(IF((HLOOKUP($C13,Herkunft!$C$1:$F$20,R$4)="x"),"x","o"),"")</f>
        <v/>
      </c>
      <c r="S13" s="43" t="str">
        <f>IFERROR(IF((HLOOKUP($C13,Herkunft!$C$1:$F$20,S$4)="x"),"x","o"),"")</f>
        <v/>
      </c>
      <c r="T13" s="32" t="str" cm="1">
        <f t="array" ref="T13">_xlfn.TEXTJOIN("", TRUE,IF(F13:S13="x",$F$5:$S$5, ""))</f>
        <v/>
      </c>
    </row>
    <row r="14" spans="1:20" x14ac:dyDescent="0.25">
      <c r="A14" s="34"/>
      <c r="B14" s="39" t="str">
        <f>IF(ISNA(VLOOKUP($A14,Artikel!$A$2:$H$5,5)),"",VLOOKUP($A14,Artikel!$A$2:$H$5,5))</f>
        <v/>
      </c>
      <c r="C14" s="39" t="str">
        <f>IF(ISNA(VLOOKUP($A14,Artikel!$A$2:$H$5,6)),"",VLOOKUP($A14,Artikel!$A$2:$H$5,6))</f>
        <v/>
      </c>
      <c r="D14" s="39" t="str">
        <f>IF(ISNA(VLOOKUP($A14,Artikel!$A$2:$H$5,7)),"",VLOOKUP($A14,Artikel!$A$2:$H$5,7))</f>
        <v/>
      </c>
      <c r="E14" s="39" t="str">
        <f>IF(ISNA(VLOOKUP($A14,Artikel!$A$2:$H$5,8)),"",VLOOKUP($A14,Artikel!$A$2:$H$5,8))</f>
        <v/>
      </c>
      <c r="F14" s="43" t="str">
        <f>IFERROR(IF((HLOOKUP($C14,Herkunft!$C$1:$F$20,F$4)="x"),"x","o"),"")</f>
        <v/>
      </c>
      <c r="G14" s="43" t="str">
        <f>IFERROR(IF((HLOOKUP($C14,Herkunft!$C$1:$F$20,G$4)="x"),"x","o"),"")</f>
        <v/>
      </c>
      <c r="H14" s="43" t="str">
        <f>IFERROR(IF((HLOOKUP($C14,Herkunft!$C$1:$F$20,H$4)="x"),"x","o"),"")</f>
        <v/>
      </c>
      <c r="I14" s="43" t="str">
        <f>IFERROR(IF((HLOOKUP($C14,Herkunft!$C$1:$F$20,I$4)="x"),"x","o"),"")</f>
        <v/>
      </c>
      <c r="J14" s="43" t="str">
        <f>IFERROR(IF((HLOOKUP($C14,Herkunft!$C$1:$F$20,J$4)="x"),"x","o"),"")</f>
        <v/>
      </c>
      <c r="K14" s="43" t="str">
        <f>IFERROR(IF((HLOOKUP($C14,Herkunft!$C$1:$F$20,K$4)="x"),"x","o"),"")</f>
        <v/>
      </c>
      <c r="L14" s="43" t="str">
        <f>IFERROR(IF((HLOOKUP($C14,Herkunft!$C$1:$F$20,L$4)="x"),"x","o"),"")</f>
        <v/>
      </c>
      <c r="M14" s="43" t="str">
        <f>IFERROR(IF((HLOOKUP($C14,Herkunft!$C$1:$F$20,M$4)="x"),"x","o"),"")</f>
        <v/>
      </c>
      <c r="N14" s="43" t="str">
        <f>IFERROR(IF((HLOOKUP($C14,Herkunft!$C$1:$F$20,N$4)="x"),"x","o"),"")</f>
        <v/>
      </c>
      <c r="O14" s="43" t="str">
        <f>IFERROR(IF((HLOOKUP($C14,Herkunft!$C$1:$F$20,O$4)="x"),"x","o"),"")</f>
        <v/>
      </c>
      <c r="P14" s="43" t="str">
        <f>IFERROR(IF((HLOOKUP($C14,Herkunft!$C$1:$F$20,P$4)="x"),"x","o"),"")</f>
        <v/>
      </c>
      <c r="Q14" s="43" t="str">
        <f>IFERROR(IF((HLOOKUP($C14,Herkunft!$C$1:$F$20,Q$4)="x"),"x","o"),"")</f>
        <v/>
      </c>
      <c r="R14" s="43" t="str">
        <f>IFERROR(IF((HLOOKUP($C14,Herkunft!$C$1:$F$20,R$4)="x"),"x","o"),"")</f>
        <v/>
      </c>
      <c r="S14" s="43" t="str">
        <f>IFERROR(IF((HLOOKUP($C14,Herkunft!$C$1:$F$20,S$4)="x"),"x","o"),"")</f>
        <v/>
      </c>
      <c r="T14" s="32" t="str" cm="1">
        <f t="array" ref="T14">_xlfn.TEXTJOIN("", TRUE,IF(F14:S14="x",$F$5:$S$5, ""))</f>
        <v/>
      </c>
    </row>
    <row r="15" spans="1:20" x14ac:dyDescent="0.25">
      <c r="A15" s="34"/>
      <c r="B15" s="39" t="str">
        <f>IF(ISNA(VLOOKUP($A15,Artikel!$A$2:$H$5,5)),"",VLOOKUP($A15,Artikel!$A$2:$H$5,5))</f>
        <v/>
      </c>
      <c r="C15" s="39" t="str">
        <f>IF(ISNA(VLOOKUP($A15,Artikel!$A$2:$H$5,6)),"",VLOOKUP($A15,Artikel!$A$2:$H$5,6))</f>
        <v/>
      </c>
      <c r="D15" s="39" t="str">
        <f>IF(ISNA(VLOOKUP($A15,Artikel!$A$2:$H$5,7)),"",VLOOKUP($A15,Artikel!$A$2:$H$5,7))</f>
        <v/>
      </c>
      <c r="E15" s="39" t="str">
        <f>IF(ISNA(VLOOKUP($A15,Artikel!$A$2:$H$5,8)),"",VLOOKUP($A15,Artikel!$A$2:$H$5,8))</f>
        <v/>
      </c>
      <c r="F15" s="43" t="str">
        <f>IFERROR(IF((HLOOKUP($C15,Herkunft!$C$1:$F$20,F$4)="x"),"x","o"),"")</f>
        <v/>
      </c>
      <c r="G15" s="43" t="str">
        <f>IFERROR(IF((HLOOKUP($C15,Herkunft!$C$1:$F$20,G$4)="x"),"x","o"),"")</f>
        <v/>
      </c>
      <c r="H15" s="43" t="str">
        <f>IFERROR(IF((HLOOKUP($C15,Herkunft!$C$1:$F$20,H$4)="x"),"x","o"),"")</f>
        <v/>
      </c>
      <c r="I15" s="43" t="str">
        <f>IFERROR(IF((HLOOKUP($C15,Herkunft!$C$1:$F$20,I$4)="x"),"x","o"),"")</f>
        <v/>
      </c>
      <c r="J15" s="43" t="str">
        <f>IFERROR(IF((HLOOKUP($C15,Herkunft!$C$1:$F$20,J$4)="x"),"x","o"),"")</f>
        <v/>
      </c>
      <c r="K15" s="43" t="str">
        <f>IFERROR(IF((HLOOKUP($C15,Herkunft!$C$1:$F$20,K$4)="x"),"x","o"),"")</f>
        <v/>
      </c>
      <c r="L15" s="43" t="str">
        <f>IFERROR(IF((HLOOKUP($C15,Herkunft!$C$1:$F$20,L$4)="x"),"x","o"),"")</f>
        <v/>
      </c>
      <c r="M15" s="43" t="str">
        <f>IFERROR(IF((HLOOKUP($C15,Herkunft!$C$1:$F$20,M$4)="x"),"x","o"),"")</f>
        <v/>
      </c>
      <c r="N15" s="43" t="str">
        <f>IFERROR(IF((HLOOKUP($C15,Herkunft!$C$1:$F$20,N$4)="x"),"x","o"),"")</f>
        <v/>
      </c>
      <c r="O15" s="43" t="str">
        <f>IFERROR(IF((HLOOKUP($C15,Herkunft!$C$1:$F$20,O$4)="x"),"x","o"),"")</f>
        <v/>
      </c>
      <c r="P15" s="43" t="str">
        <f>IFERROR(IF((HLOOKUP($C15,Herkunft!$C$1:$F$20,P$4)="x"),"x","o"),"")</f>
        <v/>
      </c>
      <c r="Q15" s="43" t="str">
        <f>IFERROR(IF((HLOOKUP($C15,Herkunft!$C$1:$F$20,Q$4)="x"),"x","o"),"")</f>
        <v/>
      </c>
      <c r="R15" s="43" t="str">
        <f>IFERROR(IF((HLOOKUP($C15,Herkunft!$C$1:$F$20,R$4)="x"),"x","o"),"")</f>
        <v/>
      </c>
      <c r="S15" s="43" t="str">
        <f>IFERROR(IF((HLOOKUP($C15,Herkunft!$C$1:$F$20,S$4)="x"),"x","o"),"")</f>
        <v/>
      </c>
      <c r="T15" s="32" t="str" cm="1">
        <f t="array" ref="T15">_xlfn.TEXTJOIN("", TRUE,IF(F15:S15="x",$F$5:$S$5, ""))</f>
        <v/>
      </c>
    </row>
    <row r="16" spans="1:20" x14ac:dyDescent="0.25">
      <c r="A16" s="34"/>
      <c r="B16" s="39" t="str">
        <f>IF(ISNA(VLOOKUP($A16,Artikel!$A$2:$H$5,5)),"",VLOOKUP($A16,Artikel!$A$2:$H$5,5))</f>
        <v/>
      </c>
      <c r="C16" s="39" t="str">
        <f>IF(ISNA(VLOOKUP($A16,Artikel!$A$2:$H$5,6)),"",VLOOKUP($A16,Artikel!$A$2:$H$5,6))</f>
        <v/>
      </c>
      <c r="D16" s="39" t="str">
        <f>IF(ISNA(VLOOKUP($A16,Artikel!$A$2:$H$5,7)),"",VLOOKUP($A16,Artikel!$A$2:$H$5,7))</f>
        <v/>
      </c>
      <c r="E16" s="39" t="str">
        <f>IF(ISNA(VLOOKUP($A16,Artikel!$A$2:$H$5,8)),"",VLOOKUP($A16,Artikel!$A$2:$H$5,8))</f>
        <v/>
      </c>
      <c r="F16" s="43" t="str">
        <f>IFERROR(IF((HLOOKUP($C16,Herkunft!$C$1:$F$20,F$4)="x"),"x","o"),"")</f>
        <v/>
      </c>
      <c r="G16" s="43" t="str">
        <f>IFERROR(IF((HLOOKUP($C16,Herkunft!$C$1:$F$20,G$4)="x"),"x","o"),"")</f>
        <v/>
      </c>
      <c r="H16" s="43" t="str">
        <f>IFERROR(IF((HLOOKUP($C16,Herkunft!$C$1:$F$20,H$4)="x"),"x","o"),"")</f>
        <v/>
      </c>
      <c r="I16" s="43" t="str">
        <f>IFERROR(IF((HLOOKUP($C16,Herkunft!$C$1:$F$20,I$4)="x"),"x","o"),"")</f>
        <v/>
      </c>
      <c r="J16" s="43" t="str">
        <f>IFERROR(IF((HLOOKUP($C16,Herkunft!$C$1:$F$20,J$4)="x"),"x","o"),"")</f>
        <v/>
      </c>
      <c r="K16" s="43" t="str">
        <f>IFERROR(IF((HLOOKUP($C16,Herkunft!$C$1:$F$20,K$4)="x"),"x","o"),"")</f>
        <v/>
      </c>
      <c r="L16" s="43" t="str">
        <f>IFERROR(IF((HLOOKUP($C16,Herkunft!$C$1:$F$20,L$4)="x"),"x","o"),"")</f>
        <v/>
      </c>
      <c r="M16" s="43" t="str">
        <f>IFERROR(IF((HLOOKUP($C16,Herkunft!$C$1:$F$20,M$4)="x"),"x","o"),"")</f>
        <v/>
      </c>
      <c r="N16" s="43" t="str">
        <f>IFERROR(IF((HLOOKUP($C16,Herkunft!$C$1:$F$20,N$4)="x"),"x","o"),"")</f>
        <v/>
      </c>
      <c r="O16" s="43" t="str">
        <f>IFERROR(IF((HLOOKUP($C16,Herkunft!$C$1:$F$20,O$4)="x"),"x","o"),"")</f>
        <v/>
      </c>
      <c r="P16" s="43" t="str">
        <f>IFERROR(IF((HLOOKUP($C16,Herkunft!$C$1:$F$20,P$4)="x"),"x","o"),"")</f>
        <v/>
      </c>
      <c r="Q16" s="43" t="str">
        <f>IFERROR(IF((HLOOKUP($C16,Herkunft!$C$1:$F$20,Q$4)="x"),"x","o"),"")</f>
        <v/>
      </c>
      <c r="R16" s="43" t="str">
        <f>IFERROR(IF((HLOOKUP($C16,Herkunft!$C$1:$F$20,R$4)="x"),"x","o"),"")</f>
        <v/>
      </c>
      <c r="S16" s="43" t="str">
        <f>IFERROR(IF((HLOOKUP($C16,Herkunft!$C$1:$F$20,S$4)="x"),"x","o"),"")</f>
        <v/>
      </c>
      <c r="T16" s="32" t="str" cm="1">
        <f t="array" ref="T16">_xlfn.TEXTJOIN("", TRUE,IF(F16:S16="x",$F$5:$S$5, ""))</f>
        <v/>
      </c>
    </row>
    <row r="17" spans="1:20" x14ac:dyDescent="0.25">
      <c r="A17" s="34"/>
      <c r="B17" s="39" t="str">
        <f>IF(ISNA(VLOOKUP($A17,Artikel!$A$2:$H$5,5)),"",VLOOKUP($A17,Artikel!$A$2:$H$5,5))</f>
        <v/>
      </c>
      <c r="C17" s="39" t="str">
        <f>IF(ISNA(VLOOKUP($A17,Artikel!$A$2:$H$5,6)),"",VLOOKUP($A17,Artikel!$A$2:$H$5,6))</f>
        <v/>
      </c>
      <c r="D17" s="39" t="str">
        <f>IF(ISNA(VLOOKUP($A17,Artikel!$A$2:$H$5,7)),"",VLOOKUP($A17,Artikel!$A$2:$H$5,7))</f>
        <v/>
      </c>
      <c r="E17" s="39" t="str">
        <f>IF(ISNA(VLOOKUP($A17,Artikel!$A$2:$H$5,8)),"",VLOOKUP($A17,Artikel!$A$2:$H$5,8))</f>
        <v/>
      </c>
      <c r="F17" s="43" t="str">
        <f>IFERROR(IF((HLOOKUP($C17,Herkunft!$C$1:$F$20,F$4)="x"),"x","o"),"")</f>
        <v/>
      </c>
      <c r="G17" s="43" t="str">
        <f>IFERROR(IF((HLOOKUP($C17,Herkunft!$C$1:$F$20,G$4)="x"),"x","o"),"")</f>
        <v/>
      </c>
      <c r="H17" s="43" t="str">
        <f>IFERROR(IF((HLOOKUP($C17,Herkunft!$C$1:$F$20,H$4)="x"),"x","o"),"")</f>
        <v/>
      </c>
      <c r="I17" s="43" t="str">
        <f>IFERROR(IF((HLOOKUP($C17,Herkunft!$C$1:$F$20,I$4)="x"),"x","o"),"")</f>
        <v/>
      </c>
      <c r="J17" s="43" t="str">
        <f>IFERROR(IF((HLOOKUP($C17,Herkunft!$C$1:$F$20,J$4)="x"),"x","o"),"")</f>
        <v/>
      </c>
      <c r="K17" s="43" t="str">
        <f>IFERROR(IF((HLOOKUP($C17,Herkunft!$C$1:$F$20,K$4)="x"),"x","o"),"")</f>
        <v/>
      </c>
      <c r="L17" s="43" t="str">
        <f>IFERROR(IF((HLOOKUP($C17,Herkunft!$C$1:$F$20,L$4)="x"),"x","o"),"")</f>
        <v/>
      </c>
      <c r="M17" s="43" t="str">
        <f>IFERROR(IF((HLOOKUP($C17,Herkunft!$C$1:$F$20,M$4)="x"),"x","o"),"")</f>
        <v/>
      </c>
      <c r="N17" s="43" t="str">
        <f>IFERROR(IF((HLOOKUP($C17,Herkunft!$C$1:$F$20,N$4)="x"),"x","o"),"")</f>
        <v/>
      </c>
      <c r="O17" s="43" t="str">
        <f>IFERROR(IF((HLOOKUP($C17,Herkunft!$C$1:$F$20,O$4)="x"),"x","o"),"")</f>
        <v/>
      </c>
      <c r="P17" s="43" t="str">
        <f>IFERROR(IF((HLOOKUP($C17,Herkunft!$C$1:$F$20,P$4)="x"),"x","o"),"")</f>
        <v/>
      </c>
      <c r="Q17" s="43" t="str">
        <f>IFERROR(IF((HLOOKUP($C17,Herkunft!$C$1:$F$20,Q$4)="x"),"x","o"),"")</f>
        <v/>
      </c>
      <c r="R17" s="43" t="str">
        <f>IFERROR(IF((HLOOKUP($C17,Herkunft!$C$1:$F$20,R$4)="x"),"x","o"),"")</f>
        <v/>
      </c>
      <c r="S17" s="43" t="str">
        <f>IFERROR(IF((HLOOKUP($C17,Herkunft!$C$1:$F$20,S$4)="x"),"x","o"),"")</f>
        <v/>
      </c>
      <c r="T17" s="32" t="str" cm="1">
        <f t="array" ref="T17">_xlfn.TEXTJOIN("", TRUE,IF(F17:S17="x",$F$5:$S$5, ""))</f>
        <v/>
      </c>
    </row>
    <row r="18" spans="1:20" ht="13" thickBot="1" x14ac:dyDescent="0.3">
      <c r="A18" s="35"/>
      <c r="B18" s="39" t="str">
        <f>IF(ISNA(VLOOKUP($A18,Artikel!$A$2:$H$5,5)),"",VLOOKUP($A18,Artikel!$A$2:$H$5,5))</f>
        <v/>
      </c>
      <c r="C18" s="39" t="str">
        <f>IF(ISNA(VLOOKUP($A18,Artikel!$A$2:$H$5,6)),"",VLOOKUP($A18,Artikel!$A$2:$H$5,6))</f>
        <v/>
      </c>
      <c r="D18" s="39" t="str">
        <f>IF(ISNA(VLOOKUP($A18,Artikel!$A$2:$H$5,7)),"",VLOOKUP($A18,Artikel!$A$2:$H$5,7))</f>
        <v/>
      </c>
      <c r="E18" s="39" t="str">
        <f>IF(ISNA(VLOOKUP($A18,Artikel!$A$2:$H$5,8)),"",VLOOKUP($A18,Artikel!$A$2:$H$5,8))</f>
        <v/>
      </c>
      <c r="F18" s="43" t="str">
        <f>IFERROR(IF((HLOOKUP($C18,Herkunft!$C$1:$F$20,F$4)="x"),"x","o"),"")</f>
        <v/>
      </c>
      <c r="G18" s="43" t="str">
        <f>IFERROR(IF((HLOOKUP($C18,Herkunft!$C$1:$F$20,G$4)="x"),"x","o"),"")</f>
        <v/>
      </c>
      <c r="H18" s="43" t="str">
        <f>IFERROR(IF((HLOOKUP($C18,Herkunft!$C$1:$F$20,H$4)="x"),"x","o"),"")</f>
        <v/>
      </c>
      <c r="I18" s="43" t="str">
        <f>IFERROR(IF((HLOOKUP($C18,Herkunft!$C$1:$F$20,I$4)="x"),"x","o"),"")</f>
        <v/>
      </c>
      <c r="J18" s="43" t="str">
        <f>IFERROR(IF((HLOOKUP($C18,Herkunft!$C$1:$F$20,J$4)="x"),"x","o"),"")</f>
        <v/>
      </c>
      <c r="K18" s="43" t="str">
        <f>IFERROR(IF((HLOOKUP($C18,Herkunft!$C$1:$F$20,K$4)="x"),"x","o"),"")</f>
        <v/>
      </c>
      <c r="L18" s="43" t="str">
        <f>IFERROR(IF((HLOOKUP($C18,Herkunft!$C$1:$F$20,L$4)="x"),"x","o"),"")</f>
        <v/>
      </c>
      <c r="M18" s="43" t="str">
        <f>IFERROR(IF((HLOOKUP($C18,Herkunft!$C$1:$F$20,M$4)="x"),"x","o"),"")</f>
        <v/>
      </c>
      <c r="N18" s="43" t="str">
        <f>IFERROR(IF((HLOOKUP($C18,Herkunft!$C$1:$F$20,N$4)="x"),"x","o"),"")</f>
        <v/>
      </c>
      <c r="O18" s="43" t="str">
        <f>IFERROR(IF((HLOOKUP($C18,Herkunft!$C$1:$F$20,O$4)="x"),"x","o"),"")</f>
        <v/>
      </c>
      <c r="P18" s="43" t="str">
        <f>IFERROR(IF((HLOOKUP($C18,Herkunft!$C$1:$F$20,P$4)="x"),"x","o"),"")</f>
        <v/>
      </c>
      <c r="Q18" s="43" t="str">
        <f>IFERROR(IF((HLOOKUP($C18,Herkunft!$C$1:$F$20,Q$4)="x"),"x","o"),"")</f>
        <v/>
      </c>
      <c r="R18" s="43" t="str">
        <f>IFERROR(IF((HLOOKUP($C18,Herkunft!$C$1:$F$20,R$4)="x"),"x","o"),"")</f>
        <v/>
      </c>
      <c r="S18" s="43" t="str">
        <f>IFERROR(IF((HLOOKUP($C18,Herkunft!$C$1:$F$20,S$4)="x"),"x","o"),"")</f>
        <v/>
      </c>
      <c r="T18" s="32" t="str" cm="1">
        <f t="array" ref="T18">_xlfn.TEXTJOIN("", TRUE,IF(F18:S18="x",$F$5:$S$5, ""))</f>
        <v/>
      </c>
    </row>
  </sheetData>
  <conditionalFormatting sqref="F6:S18">
    <cfRule type="containsText" dxfId="10" priority="1" operator="containsText" text="o">
      <formula>NOT(ISERROR(SEARCH("o",F6)))</formula>
    </cfRule>
    <cfRule type="containsText" dxfId="9" priority="2" operator="containsText" text="x">
      <formula>NOT(ISERROR(SEARCH("x",F6)))</formula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90FC0-009F-4BE0-98DF-1E537E577031}">
  <sheetPr codeName="Tabelle2"/>
  <dimension ref="A1:I31"/>
  <sheetViews>
    <sheetView tabSelected="1" topLeftCell="A4" workbookViewId="0">
      <selection activeCell="G26" sqref="G26"/>
    </sheetView>
  </sheetViews>
  <sheetFormatPr baseColWidth="10" defaultRowHeight="12.5" x14ac:dyDescent="0.25"/>
  <cols>
    <col min="1" max="1" width="10.90625" style="28"/>
    <col min="2" max="2" width="24.36328125" style="54" customWidth="1"/>
    <col min="3" max="3" width="11" customWidth="1"/>
  </cols>
  <sheetData>
    <row r="1" spans="1:7" ht="42" customHeight="1" x14ac:dyDescent="0.25">
      <c r="A1" s="44" t="s">
        <v>5</v>
      </c>
      <c r="B1" s="45"/>
      <c r="C1" s="14">
        <v>12345</v>
      </c>
      <c r="D1" s="15">
        <v>23456</v>
      </c>
      <c r="E1" s="16">
        <v>34567</v>
      </c>
      <c r="F1" s="16">
        <v>45678</v>
      </c>
    </row>
    <row r="2" spans="1:7" ht="13" x14ac:dyDescent="0.3">
      <c r="A2" s="46" t="s">
        <v>6</v>
      </c>
      <c r="B2" s="47"/>
      <c r="C2" s="17" t="s">
        <v>43</v>
      </c>
      <c r="D2" s="17" t="s">
        <v>45</v>
      </c>
      <c r="E2" s="17" t="s">
        <v>44</v>
      </c>
      <c r="F2" s="18" t="s">
        <v>42</v>
      </c>
      <c r="G2">
        <v>1</v>
      </c>
    </row>
    <row r="3" spans="1:7" ht="13" x14ac:dyDescent="0.25">
      <c r="A3" s="55"/>
      <c r="B3" s="52" t="s">
        <v>7</v>
      </c>
      <c r="C3" s="11" t="s">
        <v>9</v>
      </c>
      <c r="D3" s="12" t="s">
        <v>46</v>
      </c>
      <c r="E3" s="12" t="s">
        <v>47</v>
      </c>
      <c r="F3" s="13" t="s">
        <v>8</v>
      </c>
      <c r="G3">
        <v>2</v>
      </c>
    </row>
    <row r="4" spans="1:7" ht="13" x14ac:dyDescent="0.25">
      <c r="A4" s="48" t="s">
        <v>10</v>
      </c>
      <c r="B4" s="49"/>
      <c r="C4" s="1" t="s">
        <v>11</v>
      </c>
      <c r="D4" s="2" t="s">
        <v>11</v>
      </c>
      <c r="E4" s="2" t="s">
        <v>11</v>
      </c>
      <c r="F4" s="2">
        <v>2024</v>
      </c>
      <c r="G4">
        <v>3</v>
      </c>
    </row>
    <row r="5" spans="1:7" ht="13.5" thickBot="1" x14ac:dyDescent="0.3">
      <c r="A5" s="50" t="s">
        <v>12</v>
      </c>
      <c r="B5" s="51"/>
      <c r="C5" s="3" t="str" cm="1">
        <f t="array" ref="C5">_xlfn.TEXTJOIN("", TRUE,IF(C$9:C$58="X",$B$9:$B$58, ""))</f>
        <v xml:space="preserve">Bosnien/Herzegowina (BA); Kanada (CA); CARIFORUM (CAF); Zentralamerika (CAM); Zentralafrika (CAS); Schweiz (CH); Elfenbeinküste (CI); Chile (CL); Kolumbien (CO); Algerien (DZ); Eccuador (EC); Ägypten (EG); Albanien (AL); Bosnien/Herzegowina (BA); CARIFORUM (CAF); Zentralamerika (CAM); Elfenbeinküste (CI); Chile (CL); Algerien (DZ); Eccuador (EC); Ägypten (EG); </v>
      </c>
      <c r="D5" s="4" t="str" cm="1">
        <f t="array" ref="D5">_xlfn.TEXTJOIN("", TRUE,IF(D$9:D$58="X",$B$9:$B$58, ""))</f>
        <v xml:space="preserve">Bosnien/Herzegowina (BA); CARIFORUM (CAF); Zentralamerika (CAM); Zentralafrika (CAS); Elfenbeinküste (CI); Chile (CL); Kolumbien (CO); Algerien (DZ); Eccuador (EC); Ägypten (EG); Albanien (AL); Bosnien/Herzegowina (BA); CARIFORUM (CAF); Zentralamerika (CAM); Elfenbeinküste (CI); Chile (CL); Algerien (DZ); Eccuador (EC); Ägypten (EG); </v>
      </c>
      <c r="E5" s="5" t="str" cm="1">
        <f t="array" ref="E5">_xlfn.TEXTJOIN("", TRUE,IF(E$9:E$58="X",$B$9:$B$58, ""))</f>
        <v xml:space="preserve">Bosnien/Herzegowina (BA); Kanada (CA); CARIFORUM (CAF); Zentralamerika (CAM); Zentralafrika (CAS); Schweiz (CH); Elfenbeinküste (CI); Chile (CL); Kolumbien (CO); Algerien (DZ); Eccuador (EC); Ägypten (EG); Albanien (AL); Bosnien/Herzegowina (BA); CARIFORUM (CAF); Zentralamerika (CAM); Elfenbeinküste (CI); Chile (CL); Algerien (DZ); Eccuador (EC); Ägypten (EG); </v>
      </c>
      <c r="F5" s="4" t="str" cm="1">
        <f t="array" ref="F5">_xlfn.TEXTJOIN("", TRUE,IF(F$9:F$58="X",$B$9:$B$58, ""))</f>
        <v xml:space="preserve">Bosnien/Herzegowina (BA); CARIFORUM (CAF); Zentralamerika (CAM); Elfenbeinküste (CI); Chile (CL); Algerien (DZ); Eccuador (EC); Ägypten (EG); Albanien (AL); Bosnien/Herzegowina (BA); CARIFORUM (CAF); Zentralamerika (CAM); Elfenbeinküste (CI); Chile (CL); Algerien (DZ); Eccuador (EC); Ägypten (EG); </v>
      </c>
      <c r="G5">
        <v>4</v>
      </c>
    </row>
    <row r="6" spans="1:7" x14ac:dyDescent="0.25">
      <c r="A6" s="56"/>
      <c r="B6" s="53"/>
      <c r="C6" s="6"/>
      <c r="D6" s="6"/>
      <c r="E6" s="7"/>
      <c r="F6" s="7"/>
      <c r="G6">
        <v>5</v>
      </c>
    </row>
    <row r="7" spans="1:7" x14ac:dyDescent="0.25">
      <c r="A7" s="57" t="s">
        <v>13</v>
      </c>
      <c r="B7" s="8" t="s">
        <v>14</v>
      </c>
      <c r="C7" s="9" t="s">
        <v>15</v>
      </c>
      <c r="D7" s="10" t="s">
        <v>15</v>
      </c>
      <c r="E7" s="10"/>
      <c r="F7" s="10" t="s">
        <v>15</v>
      </c>
      <c r="G7">
        <v>6</v>
      </c>
    </row>
    <row r="8" spans="1:7" x14ac:dyDescent="0.25">
      <c r="A8" s="57" t="s">
        <v>16</v>
      </c>
      <c r="B8" s="8" t="s">
        <v>17</v>
      </c>
      <c r="C8" s="9" t="s">
        <v>15</v>
      </c>
      <c r="D8" s="10" t="s">
        <v>15</v>
      </c>
      <c r="E8" s="10" t="s">
        <v>15</v>
      </c>
      <c r="F8" s="10" t="s">
        <v>15</v>
      </c>
      <c r="G8">
        <v>7</v>
      </c>
    </row>
    <row r="9" spans="1:7" x14ac:dyDescent="0.25">
      <c r="A9" s="57" t="s">
        <v>18</v>
      </c>
      <c r="B9" s="8" t="s">
        <v>19</v>
      </c>
      <c r="C9" s="9" t="s">
        <v>15</v>
      </c>
      <c r="D9" s="10" t="s">
        <v>15</v>
      </c>
      <c r="E9" s="10" t="s">
        <v>15</v>
      </c>
      <c r="F9" s="10" t="s">
        <v>15</v>
      </c>
      <c r="G9">
        <v>8</v>
      </c>
    </row>
    <row r="10" spans="1:7" x14ac:dyDescent="0.25">
      <c r="A10" s="57" t="s">
        <v>20</v>
      </c>
      <c r="B10" s="8" t="s">
        <v>21</v>
      </c>
      <c r="C10" s="9" t="s">
        <v>15</v>
      </c>
      <c r="D10" s="10"/>
      <c r="E10" s="10" t="s">
        <v>15</v>
      </c>
      <c r="F10" s="10"/>
      <c r="G10">
        <v>9</v>
      </c>
    </row>
    <row r="11" spans="1:7" x14ac:dyDescent="0.25">
      <c r="A11" s="57" t="s">
        <v>22</v>
      </c>
      <c r="B11" s="8" t="s">
        <v>23</v>
      </c>
      <c r="C11" s="9" t="s">
        <v>15</v>
      </c>
      <c r="D11" s="10" t="s">
        <v>15</v>
      </c>
      <c r="E11" s="10" t="s">
        <v>15</v>
      </c>
      <c r="F11" s="10" t="s">
        <v>15</v>
      </c>
      <c r="G11">
        <v>10</v>
      </c>
    </row>
    <row r="12" spans="1:7" x14ac:dyDescent="0.25">
      <c r="A12" s="57" t="s">
        <v>24</v>
      </c>
      <c r="B12" s="8" t="s">
        <v>25</v>
      </c>
      <c r="C12" s="9" t="s">
        <v>15</v>
      </c>
      <c r="D12" s="10" t="s">
        <v>15</v>
      </c>
      <c r="E12" s="10" t="s">
        <v>15</v>
      </c>
      <c r="F12" s="10" t="s">
        <v>15</v>
      </c>
      <c r="G12">
        <v>11</v>
      </c>
    </row>
    <row r="13" spans="1:7" x14ac:dyDescent="0.25">
      <c r="A13" s="57" t="s">
        <v>26</v>
      </c>
      <c r="B13" s="8" t="s">
        <v>27</v>
      </c>
      <c r="C13" s="9" t="s">
        <v>15</v>
      </c>
      <c r="D13" s="10" t="s">
        <v>15</v>
      </c>
      <c r="E13" s="10" t="s">
        <v>15</v>
      </c>
      <c r="F13" s="10"/>
      <c r="G13">
        <v>12</v>
      </c>
    </row>
    <row r="14" spans="1:7" x14ac:dyDescent="0.25">
      <c r="A14" s="57" t="s">
        <v>28</v>
      </c>
      <c r="B14" s="8" t="s">
        <v>29</v>
      </c>
      <c r="C14" s="9" t="s">
        <v>15</v>
      </c>
      <c r="D14" s="10"/>
      <c r="E14" s="10" t="s">
        <v>15</v>
      </c>
      <c r="F14" s="10"/>
      <c r="G14">
        <v>13</v>
      </c>
    </row>
    <row r="15" spans="1:7" x14ac:dyDescent="0.25">
      <c r="A15" s="57" t="s">
        <v>30</v>
      </c>
      <c r="B15" s="8" t="s">
        <v>31</v>
      </c>
      <c r="C15" s="9" t="s">
        <v>15</v>
      </c>
      <c r="D15" s="10" t="s">
        <v>15</v>
      </c>
      <c r="E15" s="10" t="s">
        <v>15</v>
      </c>
      <c r="F15" s="10" t="s">
        <v>15</v>
      </c>
      <c r="G15">
        <v>14</v>
      </c>
    </row>
    <row r="16" spans="1:7" x14ac:dyDescent="0.25">
      <c r="A16" s="57" t="s">
        <v>32</v>
      </c>
      <c r="B16" s="8" t="s">
        <v>33</v>
      </c>
      <c r="C16" s="9" t="s">
        <v>15</v>
      </c>
      <c r="D16" s="10" t="s">
        <v>15</v>
      </c>
      <c r="E16" s="10" t="s">
        <v>15</v>
      </c>
      <c r="F16" s="10" t="s">
        <v>15</v>
      </c>
      <c r="G16">
        <v>15</v>
      </c>
    </row>
    <row r="17" spans="1:9" x14ac:dyDescent="0.25">
      <c r="A17" s="57" t="s">
        <v>34</v>
      </c>
      <c r="B17" s="8" t="s">
        <v>35</v>
      </c>
      <c r="C17" s="9" t="s">
        <v>15</v>
      </c>
      <c r="D17" s="10" t="s">
        <v>15</v>
      </c>
      <c r="E17" s="10" t="s">
        <v>15</v>
      </c>
      <c r="F17" s="10"/>
      <c r="G17">
        <v>16</v>
      </c>
    </row>
    <row r="18" spans="1:9" x14ac:dyDescent="0.25">
      <c r="A18" s="57" t="s">
        <v>36</v>
      </c>
      <c r="B18" s="8" t="s">
        <v>37</v>
      </c>
      <c r="C18" s="9" t="s">
        <v>15</v>
      </c>
      <c r="D18" s="10" t="s">
        <v>15</v>
      </c>
      <c r="E18" s="10" t="s">
        <v>15</v>
      </c>
      <c r="F18" s="10" t="s">
        <v>15</v>
      </c>
      <c r="G18">
        <v>17</v>
      </c>
    </row>
    <row r="19" spans="1:9" x14ac:dyDescent="0.25">
      <c r="A19" s="57" t="s">
        <v>38</v>
      </c>
      <c r="B19" s="8" t="s">
        <v>39</v>
      </c>
      <c r="C19" s="9" t="s">
        <v>15</v>
      </c>
      <c r="D19" s="10" t="s">
        <v>15</v>
      </c>
      <c r="E19" s="10" t="s">
        <v>15</v>
      </c>
      <c r="F19" s="10" t="s">
        <v>15</v>
      </c>
      <c r="G19">
        <v>18</v>
      </c>
    </row>
    <row r="20" spans="1:9" x14ac:dyDescent="0.25">
      <c r="A20" s="57" t="s">
        <v>40</v>
      </c>
      <c r="B20" s="8" t="s">
        <v>41</v>
      </c>
      <c r="C20" s="9" t="s">
        <v>15</v>
      </c>
      <c r="D20" s="10" t="s">
        <v>15</v>
      </c>
      <c r="E20" s="10" t="s">
        <v>15</v>
      </c>
      <c r="F20" s="10" t="s">
        <v>15</v>
      </c>
      <c r="G20">
        <v>19</v>
      </c>
      <c r="I20" t="s">
        <v>62</v>
      </c>
    </row>
    <row r="21" spans="1:9" x14ac:dyDescent="0.25">
      <c r="G21">
        <v>20</v>
      </c>
    </row>
    <row r="23" spans="1:9" x14ac:dyDescent="0.25">
      <c r="A23" s="29" t="str" cm="1">
        <f t="array" ref="A23:F31">_xlfn._xlws.FILTER(A7:F20,(C7:C20="X")*(D7:D20="X")*(E7:E20="X")*(F7:F20="X"))</f>
        <v>AL</v>
      </c>
      <c r="B23" s="58" t="str">
        <v xml:space="preserve">Albanien (AL); </v>
      </c>
      <c r="C23" s="59" t="str">
        <v>x</v>
      </c>
      <c r="D23" s="59" t="str">
        <v>x</v>
      </c>
      <c r="E23" s="59" t="str">
        <v>x</v>
      </c>
      <c r="F23" s="59" t="str">
        <v>x</v>
      </c>
    </row>
    <row r="24" spans="1:9" x14ac:dyDescent="0.25">
      <c r="A24" s="29" t="str">
        <v>BA</v>
      </c>
      <c r="B24" s="58" t="str">
        <v xml:space="preserve">Bosnien/Herzegowina (BA); </v>
      </c>
      <c r="C24" s="59" t="str">
        <v>x</v>
      </c>
      <c r="D24" s="59" t="str">
        <v>x</v>
      </c>
      <c r="E24" s="59" t="str">
        <v>x</v>
      </c>
      <c r="F24" s="59" t="str">
        <v>x</v>
      </c>
    </row>
    <row r="25" spans="1:9" x14ac:dyDescent="0.25">
      <c r="A25" s="29" t="str">
        <v>CAF</v>
      </c>
      <c r="B25" s="58" t="str">
        <v xml:space="preserve">CARIFORUM (CAF); </v>
      </c>
      <c r="C25" s="59" t="str">
        <v>x</v>
      </c>
      <c r="D25" s="59" t="str">
        <v>x</v>
      </c>
      <c r="E25" s="59" t="str">
        <v>x</v>
      </c>
      <c r="F25" s="59" t="str">
        <v>x</v>
      </c>
    </row>
    <row r="26" spans="1:9" x14ac:dyDescent="0.25">
      <c r="A26" s="29" t="str">
        <v>CAM</v>
      </c>
      <c r="B26" s="58" t="str">
        <v xml:space="preserve">Zentralamerika (CAM); </v>
      </c>
      <c r="C26" s="59" t="str">
        <v>x</v>
      </c>
      <c r="D26" s="59" t="str">
        <v>x</v>
      </c>
      <c r="E26" s="59" t="str">
        <v>x</v>
      </c>
      <c r="F26" s="59" t="str">
        <v>x</v>
      </c>
    </row>
    <row r="27" spans="1:9" x14ac:dyDescent="0.25">
      <c r="A27" s="29" t="str">
        <v>CI</v>
      </c>
      <c r="B27" s="58" t="str">
        <v xml:space="preserve">Elfenbeinküste (CI); </v>
      </c>
      <c r="C27" s="59" t="str">
        <v>x</v>
      </c>
      <c r="D27" s="59" t="str">
        <v>x</v>
      </c>
      <c r="E27" s="59" t="str">
        <v>x</v>
      </c>
      <c r="F27" s="59" t="str">
        <v>x</v>
      </c>
    </row>
    <row r="28" spans="1:9" x14ac:dyDescent="0.25">
      <c r="A28" s="29" t="str">
        <v>CL</v>
      </c>
      <c r="B28" s="58" t="str">
        <v xml:space="preserve">Chile (CL); </v>
      </c>
      <c r="C28" s="59" t="str">
        <v>x</v>
      </c>
      <c r="D28" s="59" t="str">
        <v>x</v>
      </c>
      <c r="E28" s="59" t="str">
        <v>x</v>
      </c>
      <c r="F28" s="59" t="str">
        <v>x</v>
      </c>
    </row>
    <row r="29" spans="1:9" x14ac:dyDescent="0.25">
      <c r="A29" s="29" t="str">
        <v>DZ</v>
      </c>
      <c r="B29" s="58" t="str">
        <v xml:space="preserve">Algerien (DZ); </v>
      </c>
      <c r="C29" s="59" t="str">
        <v>x</v>
      </c>
      <c r="D29" s="59" t="str">
        <v>x</v>
      </c>
      <c r="E29" s="59" t="str">
        <v>x</v>
      </c>
      <c r="F29" s="59" t="str">
        <v>x</v>
      </c>
    </row>
    <row r="30" spans="1:9" x14ac:dyDescent="0.25">
      <c r="A30" s="29" t="str">
        <v>EC</v>
      </c>
      <c r="B30" s="58" t="str">
        <v xml:space="preserve">Eccuador (EC); </v>
      </c>
      <c r="C30" s="59" t="str">
        <v>x</v>
      </c>
      <c r="D30" s="59" t="str">
        <v>x</v>
      </c>
      <c r="E30" s="59" t="str">
        <v>x</v>
      </c>
      <c r="F30" s="59" t="str">
        <v>x</v>
      </c>
    </row>
    <row r="31" spans="1:9" x14ac:dyDescent="0.25">
      <c r="A31" s="29" t="str">
        <v>EG</v>
      </c>
      <c r="B31" s="58" t="str">
        <v xml:space="preserve">Ägypten (EG); </v>
      </c>
      <c r="C31" s="59" t="str">
        <v>x</v>
      </c>
      <c r="D31" s="59" t="str">
        <v>x</v>
      </c>
      <c r="E31" s="59" t="str">
        <v>x</v>
      </c>
      <c r="F31" s="59" t="str">
        <v>x</v>
      </c>
    </row>
  </sheetData>
  <mergeCells count="4">
    <mergeCell ref="A1:B1"/>
    <mergeCell ref="A2:B2"/>
    <mergeCell ref="A4:B4"/>
    <mergeCell ref="A5:B5"/>
  </mergeCells>
  <conditionalFormatting sqref="A5 C5:F5">
    <cfRule type="cellIs" dxfId="8" priority="2" operator="equal">
      <formula>"Keine LLE"</formula>
    </cfRule>
  </conditionalFormatting>
  <conditionalFormatting sqref="A4:F4">
    <cfRule type="cellIs" dxfId="7" priority="1" operator="equal">
      <formula>"2024-2025"</formula>
    </cfRule>
  </conditionalFormatting>
  <conditionalFormatting sqref="C4:F4">
    <cfRule type="cellIs" dxfId="6" priority="3" operator="equal">
      <formula>2024</formula>
    </cfRule>
    <cfRule type="cellIs" dxfId="5" priority="4" operator="equal">
      <formula>"N.V."</formula>
    </cfRule>
  </conditionalFormatting>
  <conditionalFormatting sqref="C7:F20">
    <cfRule type="cellIs" dxfId="4" priority="5" operator="equal">
      <formula>"X"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7FBB-C43A-4C2E-AB53-97608B61C89C}">
  <sheetPr codeName="Tabelle3"/>
  <dimension ref="A1:I20"/>
  <sheetViews>
    <sheetView workbookViewId="0">
      <selection activeCell="D2" sqref="D2"/>
    </sheetView>
  </sheetViews>
  <sheetFormatPr baseColWidth="10" defaultRowHeight="12.5" x14ac:dyDescent="0.25"/>
  <cols>
    <col min="2" max="2" width="18.1796875" customWidth="1"/>
    <col min="3" max="4" width="15.1796875" customWidth="1"/>
    <col min="6" max="6" width="15.453125" customWidth="1"/>
    <col min="8" max="8" width="15.08984375" customWidth="1"/>
  </cols>
  <sheetData>
    <row r="1" spans="1:8" ht="14.5" x14ac:dyDescent="0.35">
      <c r="A1" s="19" t="s">
        <v>48</v>
      </c>
      <c r="B1" s="20" t="s">
        <v>49</v>
      </c>
      <c r="C1" s="20" t="s">
        <v>50</v>
      </c>
      <c r="D1" s="20" t="s">
        <v>58</v>
      </c>
      <c r="E1" s="20" t="s">
        <v>51</v>
      </c>
      <c r="F1" s="21" t="s">
        <v>2</v>
      </c>
      <c r="G1" s="20" t="s">
        <v>52</v>
      </c>
      <c r="H1" s="22" t="s">
        <v>53</v>
      </c>
    </row>
    <row r="2" spans="1:8" x14ac:dyDescent="0.25">
      <c r="A2">
        <v>11111</v>
      </c>
      <c r="B2" t="s">
        <v>55</v>
      </c>
      <c r="E2">
        <v>10101010</v>
      </c>
      <c r="F2">
        <v>12345</v>
      </c>
      <c r="G2" t="s">
        <v>43</v>
      </c>
      <c r="H2" t="s">
        <v>9</v>
      </c>
    </row>
    <row r="3" spans="1:8" x14ac:dyDescent="0.25">
      <c r="A3">
        <v>22222</v>
      </c>
      <c r="B3" t="s">
        <v>56</v>
      </c>
      <c r="E3">
        <v>20202020</v>
      </c>
      <c r="F3">
        <v>23456</v>
      </c>
      <c r="G3" t="s">
        <v>45</v>
      </c>
      <c r="H3" t="s">
        <v>46</v>
      </c>
    </row>
    <row r="4" spans="1:8" x14ac:dyDescent="0.25">
      <c r="A4">
        <v>33333</v>
      </c>
      <c r="B4" t="s">
        <v>54</v>
      </c>
      <c r="E4">
        <v>30303030</v>
      </c>
      <c r="F4">
        <v>34567</v>
      </c>
      <c r="G4" t="s">
        <v>44</v>
      </c>
      <c r="H4" t="s">
        <v>47</v>
      </c>
    </row>
    <row r="5" spans="1:8" x14ac:dyDescent="0.25">
      <c r="A5">
        <v>44444</v>
      </c>
      <c r="B5" t="s">
        <v>57</v>
      </c>
      <c r="E5">
        <v>40404040</v>
      </c>
      <c r="F5">
        <v>45678</v>
      </c>
      <c r="G5" t="s">
        <v>42</v>
      </c>
      <c r="H5" t="s">
        <v>8</v>
      </c>
    </row>
    <row r="18" spans="6:9" x14ac:dyDescent="0.25">
      <c r="F18" s="23"/>
      <c r="G18" s="23"/>
      <c r="H18" s="24"/>
      <c r="I18" s="24"/>
    </row>
    <row r="19" spans="6:9" ht="13" x14ac:dyDescent="0.3">
      <c r="F19" s="25"/>
      <c r="G19" s="25"/>
      <c r="H19" s="25"/>
      <c r="I19" s="25"/>
    </row>
    <row r="20" spans="6:9" x14ac:dyDescent="0.25">
      <c r="F20" s="26"/>
      <c r="G20" s="26"/>
      <c r="H20" s="26"/>
      <c r="I20" s="27"/>
    </row>
  </sheetData>
  <conditionalFormatting sqref="H1">
    <cfRule type="cellIs" dxfId="3" priority="1" operator="equal">
      <formula>"Türkei"</formula>
    </cfRule>
    <cfRule type="cellIs" dxfId="2" priority="2" operator="equal">
      <formula>"Hong Kong"</formula>
    </cfRule>
    <cfRule type="cellIs" dxfId="1" priority="3" operator="equal">
      <formula>0</formula>
    </cfRule>
    <cfRule type="cellIs" dxfId="0" priority="4" operator="equal">
      <formula>"China"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Test</vt:lpstr>
      <vt:lpstr>Herkunft</vt:lpstr>
      <vt:lpstr>Artikel</vt:lpstr>
    </vt:vector>
  </TitlesOfParts>
  <Company>Wieland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Hammer</dc:creator>
  <cp:lastModifiedBy>oee</cp:lastModifiedBy>
  <dcterms:created xsi:type="dcterms:W3CDTF">2024-12-09T12:59:45Z</dcterms:created>
  <dcterms:modified xsi:type="dcterms:W3CDTF">2024-12-10T13:37:58Z</dcterms:modified>
</cp:coreProperties>
</file>