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1CE0038C-024C-4911-BA29-0D82A6635186}" xr6:coauthVersionLast="47" xr6:coauthVersionMax="47" xr10:uidLastSave="{00000000-0000-0000-0000-000000000000}"/>
  <bookViews>
    <workbookView xWindow="-28920" yWindow="-60" windowWidth="29040" windowHeight="15720" xr2:uid="{CA53F4B6-D760-4765-8B3E-7EC7B89AD72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D61" i="1"/>
  <c r="E60" i="1"/>
  <c r="D60" i="1"/>
  <c r="E59" i="1"/>
  <c r="D59" i="1"/>
  <c r="E58" i="1"/>
  <c r="D58" i="1"/>
  <c r="D57" i="1"/>
  <c r="E55" i="1"/>
  <c r="D55" i="1"/>
  <c r="E54" i="1"/>
  <c r="E57" i="1" s="1"/>
  <c r="D54" i="1"/>
  <c r="D56" i="1" s="1"/>
  <c r="E53" i="1"/>
  <c r="D53" i="1"/>
  <c r="D63" i="1"/>
  <c r="E56" i="1" l="1"/>
  <c r="D62" i="1"/>
</calcChain>
</file>

<file path=xl/sharedStrings.xml><?xml version="1.0" encoding="utf-8"?>
<sst xmlns="http://schemas.openxmlformats.org/spreadsheetml/2006/main" count="122" uniqueCount="78">
  <si>
    <t>Kurz</t>
  </si>
  <si>
    <t>Grp</t>
  </si>
  <si>
    <t xml:space="preserve">Anzahl </t>
  </si>
  <si>
    <t>Dauer hh:mm</t>
  </si>
  <si>
    <t>T30</t>
  </si>
  <si>
    <t>ABC</t>
  </si>
  <si>
    <t>T31</t>
  </si>
  <si>
    <t>T32</t>
  </si>
  <si>
    <t>B10</t>
  </si>
  <si>
    <t>B</t>
  </si>
  <si>
    <t>B20</t>
  </si>
  <si>
    <t>B21</t>
  </si>
  <si>
    <t>B30</t>
  </si>
  <si>
    <t>B40</t>
  </si>
  <si>
    <t>B50</t>
  </si>
  <si>
    <t>B51</t>
  </si>
  <si>
    <t>B90</t>
  </si>
  <si>
    <t>B91</t>
  </si>
  <si>
    <t>B92</t>
  </si>
  <si>
    <t>I01</t>
  </si>
  <si>
    <t>I/P</t>
  </si>
  <si>
    <t>P01</t>
  </si>
  <si>
    <t>ER1</t>
  </si>
  <si>
    <t>LFZ</t>
  </si>
  <si>
    <t>LG1</t>
  </si>
  <si>
    <t>LS1</t>
  </si>
  <si>
    <t>CR1</t>
  </si>
  <si>
    <t>CR2</t>
  </si>
  <si>
    <t>RD1</t>
  </si>
  <si>
    <t>SD1</t>
  </si>
  <si>
    <t>SW1</t>
  </si>
  <si>
    <t>T70</t>
  </si>
  <si>
    <t>T71</t>
  </si>
  <si>
    <t>FR1</t>
  </si>
  <si>
    <t>RD</t>
  </si>
  <si>
    <t>NF1</t>
  </si>
  <si>
    <t>A10</t>
  </si>
  <si>
    <t>S</t>
  </si>
  <si>
    <t>S01</t>
  </si>
  <si>
    <t>S02</t>
  </si>
  <si>
    <t>73902:58</t>
  </si>
  <si>
    <t>S05</t>
  </si>
  <si>
    <t>S10</t>
  </si>
  <si>
    <t>751477:21</t>
  </si>
  <si>
    <t>S11</t>
  </si>
  <si>
    <t>20756:48</t>
  </si>
  <si>
    <t>S55</t>
  </si>
  <si>
    <t>18264:00</t>
  </si>
  <si>
    <t>S90</t>
  </si>
  <si>
    <t>S91</t>
  </si>
  <si>
    <t>LO1</t>
  </si>
  <si>
    <t>T00</t>
  </si>
  <si>
    <t>TH</t>
  </si>
  <si>
    <t>T10</t>
  </si>
  <si>
    <t>T11</t>
  </si>
  <si>
    <t>T12</t>
  </si>
  <si>
    <t>T20</t>
  </si>
  <si>
    <t>T21</t>
  </si>
  <si>
    <t>T40</t>
  </si>
  <si>
    <t>T41</t>
  </si>
  <si>
    <t>T42</t>
  </si>
  <si>
    <t>T50</t>
  </si>
  <si>
    <t>T51</t>
  </si>
  <si>
    <t>T52</t>
  </si>
  <si>
    <t>T53</t>
  </si>
  <si>
    <t>T54</t>
  </si>
  <si>
    <t>Bezeichnung</t>
  </si>
  <si>
    <t>Gesamt</t>
  </si>
  <si>
    <r>
      <t xml:space="preserve">Abfrage 1 </t>
    </r>
    <r>
      <rPr>
        <b/>
        <sz val="10"/>
        <color theme="1"/>
        <rFont val="Calibri"/>
        <family val="2"/>
        <scheme val="minor"/>
      </rPr>
      <t>(ER1,RD1,SD1,SW1)</t>
    </r>
  </si>
  <si>
    <t>Abfrage 2</t>
  </si>
  <si>
    <t>Abfrage nach "B"</t>
  </si>
  <si>
    <t>Abfrage nach "LFZ"</t>
  </si>
  <si>
    <t>Abfrage nach "TH"</t>
  </si>
  <si>
    <t>Abfrage nach "ABC"</t>
  </si>
  <si>
    <t>Abfrage nach "RD"</t>
  </si>
  <si>
    <t>Abfrage nach "S" ohne A10</t>
  </si>
  <si>
    <t>Abfrage S10, S11, S02</t>
  </si>
  <si>
    <r>
      <t xml:space="preserve">Abfrage 3 </t>
    </r>
    <r>
      <rPr>
        <b/>
        <sz val="8"/>
        <color theme="1"/>
        <rFont val="Calibri"/>
        <family val="2"/>
        <scheme val="minor"/>
      </rPr>
      <t xml:space="preserve"> (ohne Abfrage 1, I01, P01,, A10, S02, S10, S11, S55, S90, S91, LO1)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</si>
</sst>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3" fillId="0" borderId="9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20" fontId="0" fillId="0" borderId="5" xfId="0" applyNumberFormat="1" applyBorder="1" applyAlignment="1">
      <alignment horizontal="right"/>
    </xf>
    <xf numFmtId="20" fontId="0" fillId="0" borderId="6" xfId="0" applyNumberFormat="1" applyBorder="1" applyAlignment="1">
      <alignment horizontal="right"/>
    </xf>
    <xf numFmtId="20" fontId="0" fillId="0" borderId="7" xfId="0" applyNumberFormat="1" applyBorder="1" applyAlignment="1">
      <alignment horizontal="right"/>
    </xf>
    <xf numFmtId="20" fontId="2" fillId="0" borderId="10" xfId="0" applyNumberFormat="1" applyFont="1" applyBorder="1" applyAlignment="1">
      <alignment horizontal="right" vertical="center"/>
    </xf>
  </cellXfs>
  <cellStyles count="1">
    <cellStyle name="Standard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2743-1FA6-4331-A414-3EBEA494A76F}">
  <dimension ref="A1:M63"/>
  <sheetViews>
    <sheetView tabSelected="1" workbookViewId="0">
      <selection activeCell="K54" sqref="K54"/>
    </sheetView>
  </sheetViews>
  <sheetFormatPr baseColWidth="10" defaultRowHeight="15" x14ac:dyDescent="0.25"/>
  <cols>
    <col min="3" max="3" width="24.85546875" bestFit="1" customWidth="1"/>
    <col min="5" max="5" width="16.7109375" customWidth="1"/>
  </cols>
  <sheetData>
    <row r="1" spans="1:5" ht="16.5" thickBot="1" x14ac:dyDescent="0.3">
      <c r="A1" s="1" t="s">
        <v>0</v>
      </c>
      <c r="B1" s="2" t="s">
        <v>1</v>
      </c>
      <c r="C1" s="3" t="s">
        <v>66</v>
      </c>
      <c r="D1" s="3" t="s">
        <v>2</v>
      </c>
      <c r="E1" s="4" t="s">
        <v>3</v>
      </c>
    </row>
    <row r="2" spans="1:5" x14ac:dyDescent="0.25">
      <c r="A2" s="5" t="s">
        <v>4</v>
      </c>
      <c r="B2" s="5" t="s">
        <v>5</v>
      </c>
      <c r="C2" s="5"/>
      <c r="D2" s="16"/>
      <c r="E2" s="21"/>
    </row>
    <row r="3" spans="1:5" x14ac:dyDescent="0.25">
      <c r="A3" s="6" t="s">
        <v>6</v>
      </c>
      <c r="B3" s="6" t="s">
        <v>5</v>
      </c>
      <c r="C3" s="6"/>
      <c r="D3" s="17">
        <v>1</v>
      </c>
      <c r="E3" s="22">
        <v>0.29305555555555557</v>
      </c>
    </row>
    <row r="4" spans="1:5" x14ac:dyDescent="0.25">
      <c r="A4" s="6" t="s">
        <v>7</v>
      </c>
      <c r="B4" s="6" t="s">
        <v>5</v>
      </c>
      <c r="C4" s="6"/>
      <c r="D4" s="17"/>
      <c r="E4" s="22"/>
    </row>
    <row r="5" spans="1:5" x14ac:dyDescent="0.25">
      <c r="A5" s="6" t="s">
        <v>8</v>
      </c>
      <c r="B5" s="6" t="s">
        <v>9</v>
      </c>
      <c r="C5" s="6"/>
      <c r="D5" s="17">
        <v>4</v>
      </c>
      <c r="E5" s="22">
        <v>0.68333333333333335</v>
      </c>
    </row>
    <row r="6" spans="1:5" x14ac:dyDescent="0.25">
      <c r="A6" s="6" t="s">
        <v>10</v>
      </c>
      <c r="B6" s="6" t="s">
        <v>9</v>
      </c>
      <c r="C6" s="6"/>
      <c r="D6" s="17">
        <v>6</v>
      </c>
      <c r="E6" s="22">
        <v>0.15625</v>
      </c>
    </row>
    <row r="7" spans="1:5" x14ac:dyDescent="0.25">
      <c r="A7" s="6" t="s">
        <v>11</v>
      </c>
      <c r="B7" s="6" t="s">
        <v>9</v>
      </c>
      <c r="C7" s="6"/>
      <c r="D7" s="17"/>
      <c r="E7" s="22"/>
    </row>
    <row r="8" spans="1:5" x14ac:dyDescent="0.25">
      <c r="A8" s="6" t="s">
        <v>12</v>
      </c>
      <c r="B8" s="6" t="s">
        <v>9</v>
      </c>
      <c r="C8" s="6"/>
      <c r="D8" s="17">
        <v>1</v>
      </c>
      <c r="E8" s="22">
        <v>0.21736111111111112</v>
      </c>
    </row>
    <row r="9" spans="1:5" x14ac:dyDescent="0.25">
      <c r="A9" s="6" t="s">
        <v>13</v>
      </c>
      <c r="B9" s="6" t="s">
        <v>9</v>
      </c>
      <c r="C9" s="6"/>
      <c r="D9" s="17"/>
      <c r="E9" s="22"/>
    </row>
    <row r="10" spans="1:5" x14ac:dyDescent="0.25">
      <c r="A10" s="6" t="s">
        <v>14</v>
      </c>
      <c r="B10" s="6" t="s">
        <v>9</v>
      </c>
      <c r="C10" s="6"/>
      <c r="D10" s="17"/>
      <c r="E10" s="22"/>
    </row>
    <row r="11" spans="1:5" x14ac:dyDescent="0.25">
      <c r="A11" s="6" t="s">
        <v>15</v>
      </c>
      <c r="B11" s="6" t="s">
        <v>9</v>
      </c>
      <c r="C11" s="6"/>
      <c r="D11" s="17"/>
      <c r="E11" s="22"/>
    </row>
    <row r="12" spans="1:5" x14ac:dyDescent="0.25">
      <c r="A12" s="6" t="s">
        <v>16</v>
      </c>
      <c r="B12" s="6" t="s">
        <v>9</v>
      </c>
      <c r="C12" s="6"/>
      <c r="D12" s="17">
        <v>1</v>
      </c>
      <c r="E12" s="22">
        <v>2.4305555555555556E-2</v>
      </c>
    </row>
    <row r="13" spans="1:5" x14ac:dyDescent="0.25">
      <c r="A13" s="6" t="s">
        <v>17</v>
      </c>
      <c r="B13" s="6" t="s">
        <v>9</v>
      </c>
      <c r="C13" s="6"/>
      <c r="D13" s="17">
        <v>32</v>
      </c>
      <c r="E13" s="22">
        <v>0.70416666666666672</v>
      </c>
    </row>
    <row r="14" spans="1:5" x14ac:dyDescent="0.25">
      <c r="A14" s="6" t="s">
        <v>18</v>
      </c>
      <c r="B14" s="6" t="s">
        <v>9</v>
      </c>
      <c r="C14" s="6"/>
      <c r="D14" s="17">
        <v>2</v>
      </c>
      <c r="E14" s="22">
        <v>4.1666666666666664E-2</v>
      </c>
    </row>
    <row r="15" spans="1:5" x14ac:dyDescent="0.25">
      <c r="A15" s="6" t="s">
        <v>19</v>
      </c>
      <c r="B15" s="6" t="s">
        <v>20</v>
      </c>
      <c r="C15" s="6"/>
      <c r="D15" s="17">
        <v>1</v>
      </c>
      <c r="E15" s="22">
        <v>1.3888888888888889E-3</v>
      </c>
    </row>
    <row r="16" spans="1:5" x14ac:dyDescent="0.25">
      <c r="A16" s="6" t="s">
        <v>21</v>
      </c>
      <c r="B16" s="6" t="s">
        <v>20</v>
      </c>
      <c r="C16" s="6"/>
      <c r="D16" s="17"/>
      <c r="E16" s="22"/>
    </row>
    <row r="17" spans="1:5" x14ac:dyDescent="0.25">
      <c r="A17" s="6" t="s">
        <v>22</v>
      </c>
      <c r="B17" s="6" t="s">
        <v>23</v>
      </c>
      <c r="C17" s="6"/>
      <c r="D17" s="17">
        <v>65</v>
      </c>
      <c r="E17" s="22">
        <v>2.9798611111111111</v>
      </c>
    </row>
    <row r="18" spans="1:5" x14ac:dyDescent="0.25">
      <c r="A18" s="6" t="s">
        <v>24</v>
      </c>
      <c r="B18" s="6" t="s">
        <v>23</v>
      </c>
      <c r="C18" s="6"/>
      <c r="D18" s="17"/>
      <c r="E18" s="22"/>
    </row>
    <row r="19" spans="1:5" x14ac:dyDescent="0.25">
      <c r="A19" s="6" t="s">
        <v>25</v>
      </c>
      <c r="B19" s="6" t="s">
        <v>23</v>
      </c>
      <c r="C19" s="6"/>
      <c r="D19" s="17">
        <v>5</v>
      </c>
      <c r="E19" s="22">
        <v>0.18194444444444444</v>
      </c>
    </row>
    <row r="20" spans="1:5" x14ac:dyDescent="0.25">
      <c r="A20" s="6" t="s">
        <v>26</v>
      </c>
      <c r="B20" s="6" t="s">
        <v>23</v>
      </c>
      <c r="C20" s="6"/>
      <c r="D20" s="17">
        <v>1</v>
      </c>
      <c r="E20" s="22">
        <v>2.0833333333333332E-2</v>
      </c>
    </row>
    <row r="21" spans="1:5" x14ac:dyDescent="0.25">
      <c r="A21" s="6" t="s">
        <v>27</v>
      </c>
      <c r="B21" s="6" t="s">
        <v>23</v>
      </c>
      <c r="C21" s="6"/>
      <c r="D21" s="17"/>
      <c r="E21" s="22"/>
    </row>
    <row r="22" spans="1:5" x14ac:dyDescent="0.25">
      <c r="A22" s="6" t="s">
        <v>28</v>
      </c>
      <c r="B22" s="6" t="s">
        <v>23</v>
      </c>
      <c r="C22" s="6"/>
      <c r="D22" s="17">
        <v>980</v>
      </c>
      <c r="E22" s="22">
        <v>234.0576388888889</v>
      </c>
    </row>
    <row r="23" spans="1:5" x14ac:dyDescent="0.25">
      <c r="A23" s="6" t="s">
        <v>29</v>
      </c>
      <c r="B23" s="6" t="s">
        <v>23</v>
      </c>
      <c r="C23" s="6"/>
      <c r="D23" s="17">
        <v>568</v>
      </c>
      <c r="E23" s="22">
        <v>51.602777777777774</v>
      </c>
    </row>
    <row r="24" spans="1:5" x14ac:dyDescent="0.25">
      <c r="A24" s="6" t="s">
        <v>30</v>
      </c>
      <c r="B24" s="6" t="s">
        <v>23</v>
      </c>
      <c r="C24" s="6"/>
      <c r="D24" s="17">
        <v>18</v>
      </c>
      <c r="E24" s="22">
        <v>1.5111111111111111</v>
      </c>
    </row>
    <row r="25" spans="1:5" x14ac:dyDescent="0.25">
      <c r="A25" s="6" t="s">
        <v>31</v>
      </c>
      <c r="B25" s="6" t="s">
        <v>23</v>
      </c>
      <c r="C25" s="6"/>
      <c r="D25" s="17"/>
      <c r="E25" s="22"/>
    </row>
    <row r="26" spans="1:5" x14ac:dyDescent="0.25">
      <c r="A26" s="6" t="s">
        <v>32</v>
      </c>
      <c r="B26" s="6" t="s">
        <v>23</v>
      </c>
      <c r="C26" s="6"/>
      <c r="D26" s="17"/>
      <c r="E26" s="22"/>
    </row>
    <row r="27" spans="1:5" x14ac:dyDescent="0.25">
      <c r="A27" s="6" t="s">
        <v>33</v>
      </c>
      <c r="B27" s="6" t="s">
        <v>34</v>
      </c>
      <c r="C27" s="6"/>
      <c r="D27" s="17">
        <v>3</v>
      </c>
      <c r="E27" s="22">
        <v>0.2</v>
      </c>
    </row>
    <row r="28" spans="1:5" x14ac:dyDescent="0.25">
      <c r="A28" s="6" t="s">
        <v>35</v>
      </c>
      <c r="B28" s="6" t="s">
        <v>34</v>
      </c>
      <c r="C28" s="6"/>
      <c r="D28" s="17">
        <v>57</v>
      </c>
      <c r="E28" s="22">
        <v>3.0437500000000002</v>
      </c>
    </row>
    <row r="29" spans="1:5" x14ac:dyDescent="0.25">
      <c r="A29" s="6" t="s">
        <v>36</v>
      </c>
      <c r="B29" s="6" t="s">
        <v>37</v>
      </c>
      <c r="C29" s="6"/>
      <c r="D29" s="17">
        <v>138</v>
      </c>
      <c r="E29" s="22">
        <v>31.686805555555555</v>
      </c>
    </row>
    <row r="30" spans="1:5" x14ac:dyDescent="0.25">
      <c r="A30" s="6" t="s">
        <v>38</v>
      </c>
      <c r="B30" s="6" t="s">
        <v>37</v>
      </c>
      <c r="C30" s="6"/>
      <c r="D30" s="17">
        <v>11</v>
      </c>
      <c r="E30" s="22">
        <v>0.19722222222222222</v>
      </c>
    </row>
    <row r="31" spans="1:5" x14ac:dyDescent="0.25">
      <c r="A31" s="6" t="s">
        <v>39</v>
      </c>
      <c r="B31" s="6" t="s">
        <v>37</v>
      </c>
      <c r="C31" s="6"/>
      <c r="D31" s="17">
        <v>2391</v>
      </c>
      <c r="E31" s="22" t="s">
        <v>40</v>
      </c>
    </row>
    <row r="32" spans="1:5" x14ac:dyDescent="0.25">
      <c r="A32" s="6" t="s">
        <v>41</v>
      </c>
      <c r="B32" s="6" t="s">
        <v>37</v>
      </c>
      <c r="C32" s="6"/>
      <c r="D32" s="17">
        <v>1</v>
      </c>
      <c r="E32" s="22">
        <v>4.8611111111111112E-3</v>
      </c>
    </row>
    <row r="33" spans="1:5" x14ac:dyDescent="0.25">
      <c r="A33" s="6" t="s">
        <v>42</v>
      </c>
      <c r="B33" s="6" t="s">
        <v>37</v>
      </c>
      <c r="C33" s="6"/>
      <c r="D33" s="17">
        <v>7950</v>
      </c>
      <c r="E33" s="22" t="s">
        <v>43</v>
      </c>
    </row>
    <row r="34" spans="1:5" x14ac:dyDescent="0.25">
      <c r="A34" s="6" t="s">
        <v>44</v>
      </c>
      <c r="B34" s="6" t="s">
        <v>37</v>
      </c>
      <c r="C34" s="6"/>
      <c r="D34" s="17">
        <v>493</v>
      </c>
      <c r="E34" s="22" t="s">
        <v>45</v>
      </c>
    </row>
    <row r="35" spans="1:5" x14ac:dyDescent="0.25">
      <c r="A35" s="6" t="s">
        <v>46</v>
      </c>
      <c r="B35" s="6" t="s">
        <v>37</v>
      </c>
      <c r="C35" s="6"/>
      <c r="D35" s="17">
        <v>70</v>
      </c>
      <c r="E35" s="22" t="s">
        <v>47</v>
      </c>
    </row>
    <row r="36" spans="1:5" x14ac:dyDescent="0.25">
      <c r="A36" s="6" t="s">
        <v>48</v>
      </c>
      <c r="B36" s="6" t="s">
        <v>37</v>
      </c>
      <c r="C36" s="6"/>
      <c r="D36" s="17">
        <v>20</v>
      </c>
      <c r="E36" s="22">
        <v>2.1368055555555556</v>
      </c>
    </row>
    <row r="37" spans="1:5" x14ac:dyDescent="0.25">
      <c r="A37" s="6" t="s">
        <v>49</v>
      </c>
      <c r="B37" s="6" t="s">
        <v>37</v>
      </c>
      <c r="C37" s="6"/>
      <c r="D37" s="17"/>
      <c r="E37" s="22"/>
    </row>
    <row r="38" spans="1:5" x14ac:dyDescent="0.25">
      <c r="A38" s="6" t="s">
        <v>50</v>
      </c>
      <c r="B38" s="6" t="s">
        <v>37</v>
      </c>
      <c r="C38" s="6"/>
      <c r="D38" s="17">
        <v>6</v>
      </c>
      <c r="E38" s="22">
        <v>8.611111111111111E-2</v>
      </c>
    </row>
    <row r="39" spans="1:5" x14ac:dyDescent="0.25">
      <c r="A39" s="6" t="s">
        <v>51</v>
      </c>
      <c r="B39" s="6" t="s">
        <v>52</v>
      </c>
      <c r="C39" s="6"/>
      <c r="D39" s="17">
        <v>32</v>
      </c>
      <c r="E39" s="22">
        <v>1.2250000000000001</v>
      </c>
    </row>
    <row r="40" spans="1:5" x14ac:dyDescent="0.25">
      <c r="A40" s="6" t="s">
        <v>53</v>
      </c>
      <c r="B40" s="6" t="s">
        <v>52</v>
      </c>
      <c r="C40" s="6"/>
      <c r="D40" s="17">
        <v>44</v>
      </c>
      <c r="E40" s="22">
        <v>1.5923611111111111</v>
      </c>
    </row>
    <row r="41" spans="1:5" x14ac:dyDescent="0.25">
      <c r="A41" s="6" t="s">
        <v>54</v>
      </c>
      <c r="B41" s="6" t="s">
        <v>52</v>
      </c>
      <c r="C41" s="6"/>
      <c r="D41" s="17">
        <v>4</v>
      </c>
      <c r="E41" s="22">
        <v>0.35694444444444445</v>
      </c>
    </row>
    <row r="42" spans="1:5" x14ac:dyDescent="0.25">
      <c r="A42" s="6" t="s">
        <v>55</v>
      </c>
      <c r="B42" s="6" t="s">
        <v>52</v>
      </c>
      <c r="C42" s="6"/>
      <c r="D42" s="17"/>
      <c r="E42" s="22"/>
    </row>
    <row r="43" spans="1:5" x14ac:dyDescent="0.25">
      <c r="A43" s="6" t="s">
        <v>56</v>
      </c>
      <c r="B43" s="6" t="s">
        <v>52</v>
      </c>
      <c r="C43" s="6"/>
      <c r="D43" s="17">
        <v>1</v>
      </c>
      <c r="E43" s="22">
        <v>3.3333333333333333E-2</v>
      </c>
    </row>
    <row r="44" spans="1:5" x14ac:dyDescent="0.25">
      <c r="A44" s="6" t="s">
        <v>57</v>
      </c>
      <c r="B44" s="6" t="s">
        <v>52</v>
      </c>
      <c r="C44" s="6"/>
      <c r="D44" s="17">
        <v>1</v>
      </c>
      <c r="E44" s="22">
        <v>1.4583333333333334E-2</v>
      </c>
    </row>
    <row r="45" spans="1:5" x14ac:dyDescent="0.25">
      <c r="A45" s="6" t="s">
        <v>58</v>
      </c>
      <c r="B45" s="6" t="s">
        <v>52</v>
      </c>
      <c r="C45" s="6"/>
      <c r="D45" s="17"/>
      <c r="E45" s="22"/>
    </row>
    <row r="46" spans="1:5" x14ac:dyDescent="0.25">
      <c r="A46" s="6" t="s">
        <v>59</v>
      </c>
      <c r="B46" s="6" t="s">
        <v>52</v>
      </c>
      <c r="C46" s="6"/>
      <c r="D46" s="17"/>
      <c r="E46" s="22"/>
    </row>
    <row r="47" spans="1:5" x14ac:dyDescent="0.25">
      <c r="A47" s="6" t="s">
        <v>60</v>
      </c>
      <c r="B47" s="6" t="s">
        <v>52</v>
      </c>
      <c r="C47" s="6"/>
      <c r="D47" s="17"/>
      <c r="E47" s="22"/>
    </row>
    <row r="48" spans="1:5" x14ac:dyDescent="0.25">
      <c r="A48" s="6" t="s">
        <v>61</v>
      </c>
      <c r="B48" s="6" t="s">
        <v>52</v>
      </c>
      <c r="C48" s="6"/>
      <c r="D48" s="17"/>
      <c r="E48" s="22"/>
    </row>
    <row r="49" spans="1:13" x14ac:dyDescent="0.25">
      <c r="A49" s="6" t="s">
        <v>62</v>
      </c>
      <c r="B49" s="6" t="s">
        <v>52</v>
      </c>
      <c r="C49" s="6"/>
      <c r="D49" s="17"/>
      <c r="E49" s="22"/>
    </row>
    <row r="50" spans="1:13" x14ac:dyDescent="0.25">
      <c r="A50" s="7" t="s">
        <v>63</v>
      </c>
      <c r="B50" s="7" t="s">
        <v>52</v>
      </c>
      <c r="C50" s="7"/>
      <c r="D50" s="18"/>
      <c r="E50" s="23"/>
    </row>
    <row r="51" spans="1:13" x14ac:dyDescent="0.25">
      <c r="A51" s="6" t="s">
        <v>64</v>
      </c>
      <c r="B51" s="6" t="s">
        <v>52</v>
      </c>
      <c r="C51" s="6"/>
      <c r="D51" s="17"/>
      <c r="E51" s="22"/>
    </row>
    <row r="52" spans="1:13" x14ac:dyDescent="0.25">
      <c r="A52" s="6" t="s">
        <v>65</v>
      </c>
      <c r="B52" s="6" t="s">
        <v>52</v>
      </c>
      <c r="C52" s="6"/>
      <c r="D52" s="17">
        <v>2</v>
      </c>
      <c r="E52" s="22">
        <v>3.3333333333333333E-2</v>
      </c>
    </row>
    <row r="53" spans="1:13" ht="24" thickBot="1" x14ac:dyDescent="0.3">
      <c r="A53" s="8" t="s">
        <v>67</v>
      </c>
      <c r="B53" s="8"/>
      <c r="C53" s="9"/>
      <c r="D53" s="19">
        <f>SUM(D2:D52)</f>
        <v>12909</v>
      </c>
      <c r="E53" s="24">
        <f>SUM(E2:E52)</f>
        <v>333.0868055555556</v>
      </c>
    </row>
    <row r="54" spans="1:13" ht="24" thickBot="1" x14ac:dyDescent="0.3">
      <c r="A54" s="10" t="s">
        <v>68</v>
      </c>
      <c r="B54" s="10"/>
      <c r="C54" s="11"/>
      <c r="D54" s="20">
        <f>D17+D22+D23+D24</f>
        <v>1631</v>
      </c>
      <c r="E54" s="24">
        <f>E17+E22+E23+E24</f>
        <v>290.1513888888889</v>
      </c>
    </row>
    <row r="55" spans="1:13" ht="24" thickBot="1" x14ac:dyDescent="0.3">
      <c r="A55" s="10" t="s">
        <v>69</v>
      </c>
      <c r="B55" s="10"/>
      <c r="C55" s="11"/>
      <c r="D55" s="20">
        <f>SUM(D2:D14,D18:D21,D25:D27,D30+D32,D39:D52)</f>
        <v>152</v>
      </c>
      <c r="E55" s="24">
        <f>SUM(E2:E14,E18:E21,E25:E27,E30+E32,E39:E52)</f>
        <v>5.9805555555555561</v>
      </c>
    </row>
    <row r="56" spans="1:13" ht="32.25" customHeight="1" thickBot="1" x14ac:dyDescent="0.3">
      <c r="A56" s="10" t="s">
        <v>77</v>
      </c>
      <c r="B56" s="10"/>
      <c r="C56" s="11"/>
      <c r="D56" s="20">
        <f>(SUM(D2:D52))-D15-D16-D29-D31-D33-D34-D35-D36-D37-D38-D54</f>
        <v>209</v>
      </c>
      <c r="E56" s="24" t="e">
        <f>(SUM(E2:E52))-E15-E16-E29-E31-E33-E34-E35-E36-E37-E38-E54</f>
        <v>#VALUE!</v>
      </c>
    </row>
    <row r="57" spans="1:13" ht="24" thickBot="1" x14ac:dyDescent="0.3">
      <c r="A57" s="10" t="s">
        <v>76</v>
      </c>
      <c r="B57" s="10"/>
      <c r="C57" s="11"/>
      <c r="D57" s="20">
        <f>SUM(D31,D33:D34)</f>
        <v>10834</v>
      </c>
      <c r="E57" s="24" t="e">
        <f>(SUM(E2:E52))-E54-E29-E31-E28</f>
        <v>#VALUE!</v>
      </c>
      <c r="K57" s="8"/>
      <c r="L57" s="8"/>
      <c r="M57" s="9"/>
    </row>
    <row r="58" spans="1:13" ht="24" thickBot="1" x14ac:dyDescent="0.3">
      <c r="A58" s="10" t="s">
        <v>71</v>
      </c>
      <c r="B58" s="10"/>
      <c r="C58" s="11"/>
      <c r="D58" s="20">
        <f>SUMIF(B2:B52,"LFZ",D2:D52)</f>
        <v>1637</v>
      </c>
      <c r="E58" s="24">
        <f>E18+E19+E20+E21+E25+E26</f>
        <v>0.20277777777777778</v>
      </c>
      <c r="K58" s="10"/>
      <c r="L58" s="10"/>
      <c r="M58" s="11"/>
    </row>
    <row r="59" spans="1:13" ht="24" thickBot="1" x14ac:dyDescent="0.3">
      <c r="A59" s="10" t="s">
        <v>70</v>
      </c>
      <c r="B59" s="10"/>
      <c r="C59" s="11"/>
      <c r="D59" s="20">
        <f>SUMIF(B2:B52,"B",D2:D52)</f>
        <v>46</v>
      </c>
      <c r="E59" s="24">
        <f>SUMIF(B2:B52,"B",E2:E52)</f>
        <v>1.8270833333333336</v>
      </c>
      <c r="K59" s="10"/>
      <c r="L59" s="10"/>
      <c r="M59" s="11"/>
    </row>
    <row r="60" spans="1:13" ht="24" thickBot="1" x14ac:dyDescent="0.3">
      <c r="A60" s="10" t="s">
        <v>72</v>
      </c>
      <c r="B60" s="10"/>
      <c r="C60" s="11"/>
      <c r="D60" s="20">
        <f>SUMIF(B2:B52,"TH",D2:D52)</f>
        <v>84</v>
      </c>
      <c r="E60" s="24">
        <f>SUMIF(B2:B52,"TH",E2:E52)</f>
        <v>3.2555555555555555</v>
      </c>
      <c r="K60" s="10"/>
      <c r="L60" s="10"/>
      <c r="M60" s="11"/>
    </row>
    <row r="61" spans="1:13" ht="24" thickBot="1" x14ac:dyDescent="0.3">
      <c r="A61" s="10" t="s">
        <v>73</v>
      </c>
      <c r="B61" s="10"/>
      <c r="C61" s="11"/>
      <c r="D61" s="20">
        <f>SUMIF(B2:B52,"ABC",D2:D52)</f>
        <v>1</v>
      </c>
      <c r="E61" s="24">
        <f>SUMIF(B2:B52,"ABC",E2:E52)</f>
        <v>0.29305555555555557</v>
      </c>
      <c r="K61" s="10"/>
      <c r="L61" s="10"/>
      <c r="M61" s="11"/>
    </row>
    <row r="62" spans="1:13" ht="24" thickBot="1" x14ac:dyDescent="0.3">
      <c r="A62" s="12" t="s">
        <v>74</v>
      </c>
      <c r="B62" s="12"/>
      <c r="C62" s="13"/>
      <c r="D62" s="20">
        <f>SUMIF(B2:B52,"RD",D2:D52)</f>
        <v>60</v>
      </c>
      <c r="E62" s="24">
        <f>SUMIF(B2:B52,"RD",E2:E52)</f>
        <v>3.2437500000000004</v>
      </c>
    </row>
    <row r="63" spans="1:13" ht="24" thickBot="1" x14ac:dyDescent="0.3">
      <c r="A63" s="14" t="s">
        <v>75</v>
      </c>
      <c r="B63" s="14"/>
      <c r="C63" s="15"/>
      <c r="D63" s="20">
        <f>SUMIF(B2:B52,"S",D2:D52)-D29</f>
        <v>10942</v>
      </c>
      <c r="E63" s="24">
        <f>E24+E25</f>
        <v>1.5111111111111111</v>
      </c>
    </row>
  </sheetData>
  <mergeCells count="16">
    <mergeCell ref="K57:M57"/>
    <mergeCell ref="K58:M58"/>
    <mergeCell ref="K59:M59"/>
    <mergeCell ref="K60:M60"/>
    <mergeCell ref="K61:M61"/>
    <mergeCell ref="A58:C58"/>
    <mergeCell ref="A59:C59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</mergeCells>
  <conditionalFormatting sqref="A1:E52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Meyer</dc:creator>
  <cp:lastModifiedBy>Sebastian Meyer</cp:lastModifiedBy>
  <dcterms:created xsi:type="dcterms:W3CDTF">2025-01-10T14:48:20Z</dcterms:created>
  <dcterms:modified xsi:type="dcterms:W3CDTF">2025-01-10T14:57:19Z</dcterms:modified>
</cp:coreProperties>
</file>