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O:\Vorlagen\Office\_Workflowordner_Vorlagen\Excel\KNX_Schema\Schema_knx\"/>
    </mc:Choice>
  </mc:AlternateContent>
  <xr:revisionPtr revIDLastSave="0" documentId="8_{E421A8C0-EDD9-40CA-8DE9-C8EC64D0DE91}" xr6:coauthVersionLast="47" xr6:coauthVersionMax="47" xr10:uidLastSave="{00000000-0000-0000-0000-000000000000}"/>
  <bookViews>
    <workbookView xWindow="-28920" yWindow="-120" windowWidth="29040" windowHeight="15720" activeTab="1" xr2:uid="{CEA5B2FC-FD00-4CAF-BACB-171FCB02E159}"/>
  </bookViews>
  <sheets>
    <sheet name="Tabelle1" sheetId="1" r:id="rId1"/>
    <sheet name="Liste" sheetId="3" r:id="rId2"/>
    <sheet name="Bedienung_Hinweise" sheetId="6" r:id="rId3"/>
    <sheet name="Vorlage" sheetId="4" r:id="rId4"/>
    <sheet name="Tabelle3" sheetId="5" r:id="rId5"/>
  </sheets>
  <definedNames>
    <definedName name="Adresse">Vorlage!$D$2:$D$3</definedName>
    <definedName name="Bezeichnung">Vorlage!$B$6:$B$62</definedName>
    <definedName name="BMH">Vorlage!$E$1:$E$4</definedName>
    <definedName name="Busanbindung">Vorlage!$H$6:$H$8</definedName>
    <definedName name="_xlnm.Print_Area" localSheetId="0">Tabelle1!$A$3:$AM$40</definedName>
    <definedName name="L1_T1">INDEX(Symbol,MATCH(Tabelle1!$F$9,Bezeichnung,0))</definedName>
    <definedName name="L1_T10">INDEX(Symbol,MATCH(Tabelle1!$X$9,Bezeichnung,0))</definedName>
    <definedName name="L1_T11">INDEX(Symbol,MATCH(Tabelle1!$Z$9,Bezeichnung,0))</definedName>
    <definedName name="L1_T12">INDEX(Symbol,MATCH(Tabelle1!$AB$9,Bezeichnung,0))</definedName>
    <definedName name="L1_T13">INDEX(Symbol,MATCH(Tabelle1!$AD$9,Bezeichnung,0))</definedName>
    <definedName name="L1_T14">INDEX(Symbol,MATCH(Tabelle1!$AF$9,Bezeichnung,0))</definedName>
    <definedName name="L1_T15">INDEX(Symbol,MATCH(Tabelle1!$AH$9,Bezeichnung,0))</definedName>
    <definedName name="L1_T16">INDEX(Symbol,MATCH(Tabelle1!$AJ$9,Bezeichnung,0))</definedName>
    <definedName name="L1_T17">INDEX(Symbol,MATCH(Tabelle1!$F$18,Bezeichnung,0))</definedName>
    <definedName name="L1_T18">INDEX(Symbol,MATCH(Tabelle1!$H$18,Bezeichnung,0))</definedName>
    <definedName name="L1_T19">INDEX(Symbol,MATCH(Tabelle1!$J$18,Bezeichnung,0))</definedName>
    <definedName name="L1_T2">INDEX(Symbol,MATCH(Tabelle1!$H$9,Bezeichnung,0))</definedName>
    <definedName name="L1_T20">INDEX(Symbol,MATCH(Tabelle1!$L$18,Bezeichnung,0))</definedName>
    <definedName name="L1_T21">INDEX(Symbol,MATCH(Tabelle1!$N$18,Bezeichnung,0))</definedName>
    <definedName name="L1_T22">INDEX(Symbol,MATCH(Tabelle1!$P$18,Bezeichnung,0))</definedName>
    <definedName name="L1_T23">INDEX(Symbol,MATCH(Tabelle1!$R$18,Bezeichnung,0))</definedName>
    <definedName name="L1_T24">INDEX(Symbol,MATCH(Tabelle1!$T$18,Bezeichnung,0))</definedName>
    <definedName name="L1_T25">INDEX(Symbol,MATCH(Tabelle1!$V$18,Bezeichnung,0))</definedName>
    <definedName name="L1_T26">INDEX(Symbol,MATCH(Tabelle1!$X$18,Bezeichnung,0))</definedName>
    <definedName name="L1_T27">INDEX(Symbol,MATCH(Tabelle1!$Z$18,Bezeichnung,0))</definedName>
    <definedName name="L1_T28">INDEX(Symbol,MATCH(Tabelle1!$AB$18,Bezeichnung,0))</definedName>
    <definedName name="L1_T29">INDEX(Symbol,MATCH(Tabelle1!$AD$18,Bezeichnung,0))</definedName>
    <definedName name="L1_T3">INDEX(Symbol,MATCH(Tabelle1!$J$9,Bezeichnung,0))</definedName>
    <definedName name="L1_T30">INDEX(Symbol,MATCH(Tabelle1!$AF$18,Bezeichnung,0))</definedName>
    <definedName name="L1_T31">INDEX(Symbol,MATCH(Tabelle1!$AH$18,Bezeichnung,0))</definedName>
    <definedName name="L1_T32">INDEX(Symbol,MATCH(Tabelle1!$AJ$18,Bezeichnung,0))</definedName>
    <definedName name="L1_T33">INDEX(Symbol,MATCH(Tabelle1!$F$27,Bezeichnung,0))</definedName>
    <definedName name="L1_T34">INDEX(Symbol,MATCH(Tabelle1!$H$27,Bezeichnung,0))</definedName>
    <definedName name="L1_T35">INDEX(Symbol,MATCH(Tabelle1!$J$27,Bezeichnung,0))</definedName>
    <definedName name="L1_T36">INDEX(Symbol,MATCH(Tabelle1!$L$27,Bezeichnung,0))</definedName>
    <definedName name="L1_T37">INDEX(Symbol,MATCH(Tabelle1!$N$27,Bezeichnung,0))</definedName>
    <definedName name="L1_T38">INDEX(Symbol,MATCH(Tabelle1!$P$27,Bezeichnung,0))</definedName>
    <definedName name="L1_T39">INDEX(Symbol,MATCH(Tabelle1!$R$27,Bezeichnung,0))</definedName>
    <definedName name="L1_T4">INDEX(Symbol,MATCH(Tabelle1!$L$9,Bezeichnung,0))</definedName>
    <definedName name="L1_T40">INDEX(Symbol,MATCH(Tabelle1!$T$27,Bezeichnung,0))</definedName>
    <definedName name="L1_T41">INDEX(Symbol,MATCH(Tabelle1!$V$27,Bezeichnung,0))</definedName>
    <definedName name="L1_T42">INDEX(Symbol,MATCH(Tabelle1!$X$27,Bezeichnung,0))</definedName>
    <definedName name="L1_T43">INDEX(Symbol,MATCH(Tabelle1!$Z$27,Bezeichnung,0))</definedName>
    <definedName name="L1_T44">INDEX(Symbol,MATCH(Tabelle1!$AB$27,Bezeichnung,0))</definedName>
    <definedName name="L1_T45">INDEX(Symbol,MATCH(Tabelle1!$AD$27,Bezeichnung,0))</definedName>
    <definedName name="L1_T46">INDEX(Symbol,MATCH(Tabelle1!$AF$27,Bezeichnung,0))</definedName>
    <definedName name="L1_T47">INDEX(Symbol,MATCH(Tabelle1!$AH$27,Bezeichnung,0))</definedName>
    <definedName name="L1_T48">INDEX(Symbol,MATCH(Tabelle1!$AJ$27,Bezeichnung,0))</definedName>
    <definedName name="L1_T49">INDEX(Symbol,MATCH(Tabelle1!$F$36,Bezeichnung,0))</definedName>
    <definedName name="L1_T5">INDEX(Symbol,MATCH(Tabelle1!$N$9,Bezeichnung,0))</definedName>
    <definedName name="L1_T50">INDEX(Symbol,MATCH(Tabelle1!$H$36,Bezeichnung,0))</definedName>
    <definedName name="L1_T51">INDEX(Symbol,MATCH(Tabelle1!$J$36,Bezeichnung,0))</definedName>
    <definedName name="L1_T52">INDEX(Symbol,MATCH(Tabelle1!$L$36,Bezeichnung,0))</definedName>
    <definedName name="L1_T53">INDEX(Symbol,MATCH(Tabelle1!$N$36,Bezeichnung,0))</definedName>
    <definedName name="L1_T54">INDEX(Symbol,MATCH(Tabelle1!$P$36,Bezeichnung,0))</definedName>
    <definedName name="L1_T55">INDEX(Symbol,MATCH(Tabelle1!$R$36,Bezeichnung,0))</definedName>
    <definedName name="L1_T56">INDEX(Symbol,MATCH(Tabelle1!$T$36,Bezeichnung,0))</definedName>
    <definedName name="L1_T57">INDEX(Symbol,MATCH(Tabelle1!$V$36,Bezeichnung,0))</definedName>
    <definedName name="L1_T58">INDEX(Symbol,MATCH(Tabelle1!$X$36,Bezeichnung,0))</definedName>
    <definedName name="L1_T59">INDEX(Symbol,MATCH(Tabelle1!$Z$36,Bezeichnung,0))</definedName>
    <definedName name="L1_T6">INDEX(Symbol,MATCH(Tabelle1!$P$9,Bezeichnung,0))</definedName>
    <definedName name="L1_T60">INDEX(Symbol,MATCH(Tabelle1!$AB$36,Bezeichnung,0))</definedName>
    <definedName name="L1_T61">INDEX(Symbol,MATCH(Tabelle1!$AD$36,Bezeichnung,0))</definedName>
    <definedName name="L1_T62">INDEX(Symbol,MATCH(Tabelle1!$AF$36,Bezeichnung,0))</definedName>
    <definedName name="L1_T63">INDEX(Symbol,MATCH(Tabelle1!$AH$36,Bezeichnung,0))</definedName>
    <definedName name="L1_T7">INDEX(Symbol,MATCH(Tabelle1!$R$9,Bezeichnung,0))</definedName>
    <definedName name="L1_T8">INDEX(Symbol,MATCH(Tabelle1!$T$9,Bezeichnung,0))</definedName>
    <definedName name="L1_T9">INDEX(Symbol,MATCH(Tabelle1!$V$9,Bezeichnung,0))</definedName>
    <definedName name="Strom">Vorlage!$E$7:$E$9</definedName>
    <definedName name="Symbol">Vorlage!$C$6:$C$62</definedName>
    <definedName name="Symbol_Busanbindung">Vorlage!$F$6:$F$8</definedName>
    <definedName name="T0">INDEX(Symbol_Busanbindung,MATCH(Liste!$B$5,Busanbindung,0))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8" i="3" l="1"/>
  <c r="C5"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3" i="3"/>
  <c r="C7" i="3" s="1"/>
  <c r="B3" i="1" a="1"/>
  <c r="B3" i="1" s="1"/>
  <c r="R5" i="3"/>
  <c r="Q5" i="3"/>
  <c r="R7" i="3"/>
  <c r="R8" i="3"/>
  <c r="R9" i="3"/>
  <c r="R10" i="3"/>
  <c r="R11" i="3"/>
  <c r="R12" i="3"/>
  <c r="R13" i="3"/>
  <c r="R14" i="3"/>
  <c r="R15" i="3"/>
  <c r="R16" i="3"/>
  <c r="R17" i="3"/>
  <c r="R18" i="3"/>
  <c r="R19" i="3"/>
  <c r="R20" i="3"/>
  <c r="R21" i="3"/>
  <c r="R22" i="3"/>
  <c r="R23" i="3"/>
  <c r="R24" i="3"/>
  <c r="R25" i="3"/>
  <c r="R26" i="3"/>
  <c r="R27" i="3"/>
  <c r="R28" i="3"/>
  <c r="R29" i="3"/>
  <c r="R30" i="3"/>
  <c r="R31" i="3"/>
  <c r="R32" i="3"/>
  <c r="R33" i="3"/>
  <c r="R34" i="3"/>
  <c r="R35" i="3"/>
  <c r="R36" i="3"/>
  <c r="R37" i="3"/>
  <c r="R38" i="3"/>
  <c r="R39" i="3"/>
  <c r="R40" i="3"/>
  <c r="R41" i="3"/>
  <c r="R42" i="3"/>
  <c r="R43" i="3"/>
  <c r="R44" i="3"/>
  <c r="R45" i="3"/>
  <c r="R46" i="3"/>
  <c r="R47" i="3"/>
  <c r="R48" i="3"/>
  <c r="R49" i="3"/>
  <c r="R50" i="3"/>
  <c r="R51" i="3"/>
  <c r="R52" i="3"/>
  <c r="R53" i="3"/>
  <c r="R54" i="3"/>
  <c r="R55" i="3"/>
  <c r="R56" i="3"/>
  <c r="R57" i="3"/>
  <c r="R58" i="3"/>
  <c r="R59" i="3"/>
  <c r="R60" i="3"/>
  <c r="R61" i="3"/>
  <c r="R6" i="3"/>
  <c r="E8" i="1"/>
  <c r="Z8" i="5"/>
  <c r="Z9" i="5"/>
  <c r="Z10" i="5"/>
  <c r="Z11" i="5"/>
  <c r="Z12" i="5"/>
  <c r="Z13" i="5"/>
  <c r="Z14" i="5"/>
  <c r="Z15" i="5"/>
  <c r="Z16" i="5"/>
  <c r="Z17" i="5"/>
  <c r="Z18" i="5"/>
  <c r="Z19" i="5"/>
  <c r="Z20" i="5"/>
  <c r="Z21" i="5"/>
  <c r="Z22" i="5"/>
  <c r="Z23" i="5"/>
  <c r="Z24" i="5"/>
  <c r="Z25" i="5"/>
  <c r="Z26" i="5"/>
  <c r="Z27" i="5"/>
  <c r="Z28" i="5"/>
  <c r="Z29" i="5"/>
  <c r="Z30" i="5"/>
  <c r="Z31" i="5"/>
  <c r="Z32" i="5"/>
  <c r="Z33" i="5"/>
  <c r="Z34" i="5"/>
  <c r="Z35" i="5"/>
  <c r="Z36" i="5"/>
  <c r="Z37" i="5"/>
  <c r="Z38" i="5"/>
  <c r="Z39" i="5"/>
  <c r="Z40" i="5"/>
  <c r="Z41" i="5"/>
  <c r="Z42" i="5"/>
  <c r="Z43" i="5"/>
  <c r="Z44" i="5"/>
  <c r="Z45" i="5"/>
  <c r="Z46" i="5"/>
  <c r="Z47" i="5"/>
  <c r="Z48" i="5"/>
  <c r="Z49" i="5"/>
  <c r="Z50" i="5"/>
  <c r="Z51" i="5"/>
  <c r="Z52" i="5"/>
  <c r="Z53" i="5"/>
  <c r="Z54" i="5"/>
  <c r="Z55" i="5"/>
  <c r="Z56" i="5"/>
  <c r="Z57" i="5"/>
  <c r="Z58" i="5"/>
  <c r="Z59" i="5"/>
  <c r="Z60" i="5"/>
  <c r="Z61" i="5"/>
  <c r="Z62" i="5"/>
  <c r="Z63" i="5"/>
  <c r="Z64" i="5"/>
  <c r="Z65" i="5"/>
  <c r="Z66" i="5"/>
  <c r="Z67" i="5"/>
  <c r="Z7" i="5"/>
  <c r="W6" i="5"/>
  <c r="Y6" i="5" s="1"/>
  <c r="W7" i="5"/>
  <c r="Y7" i="5" s="1"/>
  <c r="W8" i="5"/>
  <c r="Y8" i="5" s="1"/>
  <c r="W9" i="5"/>
  <c r="Y9" i="5" s="1"/>
  <c r="W10" i="5"/>
  <c r="Y10" i="5" s="1"/>
  <c r="W11" i="5"/>
  <c r="Y11" i="5" s="1"/>
  <c r="W12" i="5"/>
  <c r="Y12" i="5" s="1"/>
  <c r="W13" i="5"/>
  <c r="Y13" i="5" s="1"/>
  <c r="W14" i="5"/>
  <c r="Y14" i="5" s="1"/>
  <c r="W15" i="5"/>
  <c r="Y15" i="5" s="1"/>
  <c r="W16" i="5"/>
  <c r="Y16" i="5" s="1"/>
  <c r="W17" i="5"/>
  <c r="Y17" i="5" s="1"/>
  <c r="W18" i="5"/>
  <c r="Y18" i="5" s="1"/>
  <c r="W19" i="5"/>
  <c r="Y19" i="5" s="1"/>
  <c r="W20" i="5"/>
  <c r="Y20" i="5" s="1"/>
  <c r="W21" i="5"/>
  <c r="Y21" i="5" s="1"/>
  <c r="W22" i="5"/>
  <c r="Y22" i="5" s="1"/>
  <c r="W23" i="5"/>
  <c r="Y23" i="5" s="1"/>
  <c r="W24" i="5"/>
  <c r="Y24" i="5" s="1"/>
  <c r="W25" i="5"/>
  <c r="Y25" i="5" s="1"/>
  <c r="W26" i="5"/>
  <c r="Y26" i="5" s="1"/>
  <c r="W27" i="5"/>
  <c r="Y27" i="5" s="1"/>
  <c r="W28" i="5"/>
  <c r="Y28" i="5" s="1"/>
  <c r="W29" i="5"/>
  <c r="Y29" i="5" s="1"/>
  <c r="W30" i="5"/>
  <c r="Y30" i="5" s="1"/>
  <c r="W31" i="5"/>
  <c r="Y31" i="5" s="1"/>
  <c r="W32" i="5"/>
  <c r="Y32" i="5" s="1"/>
  <c r="W33" i="5"/>
  <c r="Y33" i="5" s="1"/>
  <c r="W34" i="5"/>
  <c r="Y34" i="5" s="1"/>
  <c r="W35" i="5"/>
  <c r="Y35" i="5" s="1"/>
  <c r="W36" i="5"/>
  <c r="Y36" i="5" s="1"/>
  <c r="W37" i="5"/>
  <c r="Y37" i="5" s="1"/>
  <c r="W38" i="5"/>
  <c r="Y38" i="5" s="1"/>
  <c r="W39" i="5"/>
  <c r="Y39" i="5" s="1"/>
  <c r="W40" i="5"/>
  <c r="Y40" i="5" s="1"/>
  <c r="W41" i="5"/>
  <c r="Y41" i="5" s="1"/>
  <c r="W42" i="5"/>
  <c r="Y42" i="5" s="1"/>
  <c r="W43" i="5"/>
  <c r="Y43" i="5" s="1"/>
  <c r="W44" i="5"/>
  <c r="Y44" i="5" s="1"/>
  <c r="W45" i="5"/>
  <c r="Y45" i="5" s="1"/>
  <c r="W46" i="5"/>
  <c r="Y46" i="5" s="1"/>
  <c r="W47" i="5"/>
  <c r="Y47" i="5" s="1"/>
  <c r="W48" i="5"/>
  <c r="Y48" i="5" s="1"/>
  <c r="W49" i="5"/>
  <c r="Y49" i="5" s="1"/>
  <c r="W50" i="5"/>
  <c r="Y50" i="5" s="1"/>
  <c r="W51" i="5"/>
  <c r="Y51" i="5" s="1"/>
  <c r="W52" i="5"/>
  <c r="Y52" i="5" s="1"/>
  <c r="W53" i="5"/>
  <c r="Y53" i="5" s="1"/>
  <c r="W54" i="5"/>
  <c r="Y54" i="5" s="1"/>
  <c r="W55" i="5"/>
  <c r="Y55" i="5" s="1"/>
  <c r="W56" i="5"/>
  <c r="Y56" i="5" s="1"/>
  <c r="W57" i="5"/>
  <c r="Y57" i="5" s="1"/>
  <c r="W58" i="5"/>
  <c r="Y58" i="5" s="1"/>
  <c r="W59" i="5"/>
  <c r="Y59" i="5" s="1"/>
  <c r="W60" i="5"/>
  <c r="Y60" i="5" s="1"/>
  <c r="W61" i="5"/>
  <c r="Y61" i="5" s="1"/>
  <c r="W62" i="5"/>
  <c r="Y62" i="5" s="1"/>
  <c r="W63" i="5"/>
  <c r="Y63" i="5" s="1"/>
  <c r="W64" i="5"/>
  <c r="Y64" i="5" s="1"/>
  <c r="W65" i="5"/>
  <c r="Y65" i="5" s="1"/>
  <c r="W66" i="5"/>
  <c r="Y66" i="5" s="1"/>
  <c r="W67" i="5"/>
  <c r="Y67" i="5" s="1"/>
  <c r="W5" i="5"/>
  <c r="Y5" i="5" s="1"/>
  <c r="C6" i="3" l="1"/>
  <c r="E7" i="1"/>
  <c r="Z68" i="5"/>
  <c r="K5" i="3" s="1"/>
  <c r="AJ27" i="1"/>
  <c r="AJ30" i="1" s="1"/>
  <c r="T53" i="5"/>
  <c r="T54" i="5"/>
  <c r="T55" i="5"/>
  <c r="T56" i="5"/>
  <c r="T57" i="5"/>
  <c r="T58" i="5"/>
  <c r="T59" i="5"/>
  <c r="T60" i="5"/>
  <c r="T61" i="5"/>
  <c r="T62" i="5"/>
  <c r="T63" i="5"/>
  <c r="T64" i="5"/>
  <c r="T65" i="5"/>
  <c r="T66" i="5"/>
  <c r="T67" i="5"/>
  <c r="T37" i="5"/>
  <c r="T38" i="5"/>
  <c r="T39" i="5"/>
  <c r="T40" i="5"/>
  <c r="T41" i="5"/>
  <c r="T42" i="5"/>
  <c r="T43" i="5"/>
  <c r="T44" i="5"/>
  <c r="T45" i="5"/>
  <c r="T46" i="5"/>
  <c r="T47" i="5"/>
  <c r="T48" i="5"/>
  <c r="T49" i="5"/>
  <c r="T50" i="5"/>
  <c r="T51" i="5"/>
  <c r="T52" i="5"/>
  <c r="T6" i="5"/>
  <c r="T7" i="5"/>
  <c r="T8" i="5"/>
  <c r="T9" i="5"/>
  <c r="T10" i="5"/>
  <c r="T11" i="5"/>
  <c r="T12" i="5"/>
  <c r="T13" i="5"/>
  <c r="T14" i="5"/>
  <c r="T15" i="5"/>
  <c r="T16" i="5"/>
  <c r="T17" i="5"/>
  <c r="T18" i="5"/>
  <c r="T19" i="5"/>
  <c r="T20" i="5"/>
  <c r="T21" i="5"/>
  <c r="T22" i="5"/>
  <c r="T23" i="5"/>
  <c r="T24" i="5"/>
  <c r="T25" i="5"/>
  <c r="T26" i="5"/>
  <c r="T27" i="5"/>
  <c r="T28" i="5"/>
  <c r="T29" i="5"/>
  <c r="T30" i="5"/>
  <c r="T31" i="5"/>
  <c r="T32" i="5"/>
  <c r="T33" i="5"/>
  <c r="T34" i="5"/>
  <c r="T35" i="5"/>
  <c r="T36" i="5"/>
  <c r="T5" i="5"/>
  <c r="AH36" i="1"/>
  <c r="AF36" i="1"/>
  <c r="AD36" i="1"/>
  <c r="AB36" i="1"/>
  <c r="Z36" i="1"/>
  <c r="Z39" i="1" s="1"/>
  <c r="X36" i="1"/>
  <c r="X39" i="1" s="1"/>
  <c r="V36" i="1"/>
  <c r="V39" i="1" s="1"/>
  <c r="T36" i="1"/>
  <c r="T39" i="1" s="1"/>
  <c r="R36" i="1"/>
  <c r="R39" i="1" s="1"/>
  <c r="P36" i="1"/>
  <c r="N36" i="1"/>
  <c r="L36" i="1"/>
  <c r="L39" i="1" s="1"/>
  <c r="J36" i="1"/>
  <c r="J39" i="1" s="1"/>
  <c r="H36" i="1"/>
  <c r="H39" i="1" s="1"/>
  <c r="F36" i="1"/>
  <c r="F39" i="1" s="1"/>
  <c r="AH27" i="1"/>
  <c r="AH30" i="1" s="1"/>
  <c r="AF27" i="1"/>
  <c r="AF30" i="1" s="1"/>
  <c r="AD27" i="1"/>
  <c r="AD30" i="1" s="1"/>
  <c r="AB27" i="1"/>
  <c r="AB30" i="1" s="1"/>
  <c r="Z27" i="1"/>
  <c r="Z30" i="1" s="1"/>
  <c r="X27" i="1"/>
  <c r="X30" i="1" s="1"/>
  <c r="F27" i="1"/>
  <c r="F30" i="1" s="1"/>
  <c r="V27" i="1"/>
  <c r="V30" i="1" s="1"/>
  <c r="T27" i="1"/>
  <c r="T30" i="1" s="1"/>
  <c r="R27" i="1"/>
  <c r="R30" i="1" s="1"/>
  <c r="P27" i="1"/>
  <c r="P30" i="1" s="1"/>
  <c r="N27" i="1"/>
  <c r="N30" i="1" s="1"/>
  <c r="L27" i="1"/>
  <c r="L30" i="1" s="1"/>
  <c r="J27" i="1"/>
  <c r="J30" i="1" s="1"/>
  <c r="H27" i="1"/>
  <c r="H30" i="1" s="1"/>
  <c r="AJ18" i="1"/>
  <c r="AJ21" i="1" s="1"/>
  <c r="AH18" i="1"/>
  <c r="AH21" i="1" s="1"/>
  <c r="AF18" i="1"/>
  <c r="AF21" i="1" s="1"/>
  <c r="AD18" i="1"/>
  <c r="AD21" i="1" s="1"/>
  <c r="AB18" i="1"/>
  <c r="AB21" i="1" s="1"/>
  <c r="Z18" i="1"/>
  <c r="Z21" i="1" s="1"/>
  <c r="X18" i="1"/>
  <c r="X21" i="1" s="1"/>
  <c r="V18" i="1"/>
  <c r="V21" i="1" s="1"/>
  <c r="T18" i="1"/>
  <c r="T21" i="1" s="1"/>
  <c r="R18" i="1"/>
  <c r="R21" i="1" s="1"/>
  <c r="P18" i="1"/>
  <c r="P21" i="1" s="1"/>
  <c r="N18" i="1"/>
  <c r="N21" i="1" s="1"/>
  <c r="L18" i="1"/>
  <c r="L21" i="1" s="1"/>
  <c r="J18" i="1"/>
  <c r="J21" i="1" s="1"/>
  <c r="H18" i="1"/>
  <c r="H21" i="1" s="1"/>
  <c r="F18" i="1"/>
  <c r="F21" i="1" s="1"/>
  <c r="AJ9" i="1"/>
  <c r="AJ12" i="1" s="1"/>
  <c r="AH9" i="1"/>
  <c r="AH12" i="1" s="1"/>
  <c r="AF9" i="1"/>
  <c r="AF12" i="1" s="1"/>
  <c r="AD9" i="1"/>
  <c r="AD12" i="1" s="1"/>
  <c r="AB9" i="1"/>
  <c r="AB12" i="1" s="1"/>
  <c r="Z9" i="1"/>
  <c r="Z12" i="1" s="1"/>
  <c r="X9" i="1"/>
  <c r="X12" i="1" s="1"/>
  <c r="V9" i="1"/>
  <c r="V12" i="1" s="1"/>
  <c r="T9" i="1"/>
  <c r="T12" i="1" s="1"/>
  <c r="R9" i="1"/>
  <c r="R12" i="1" s="1"/>
  <c r="AB37" i="1" l="1"/>
  <c r="AB39" i="1"/>
  <c r="N37" i="1"/>
  <c r="N39" i="1"/>
  <c r="AD37" i="1"/>
  <c r="AD39" i="1"/>
  <c r="P37" i="1"/>
  <c r="P39" i="1"/>
  <c r="AF37" i="1"/>
  <c r="AF39" i="1"/>
  <c r="AH37" i="1"/>
  <c r="AH39" i="1"/>
  <c r="T10" i="1"/>
  <c r="T11" i="1"/>
  <c r="AJ10" i="1"/>
  <c r="AJ11" i="1"/>
  <c r="T19" i="1"/>
  <c r="T20" i="1"/>
  <c r="AJ19" i="1"/>
  <c r="AJ20" i="1"/>
  <c r="V28" i="1"/>
  <c r="V29" i="1"/>
  <c r="F37" i="1"/>
  <c r="F38" i="1"/>
  <c r="V37" i="1"/>
  <c r="V38" i="1"/>
  <c r="AH10" i="1"/>
  <c r="AH11" i="1"/>
  <c r="AH19" i="1"/>
  <c r="AH20" i="1"/>
  <c r="F19" i="1"/>
  <c r="F20" i="1"/>
  <c r="X37" i="1"/>
  <c r="X38" i="1"/>
  <c r="X10" i="1"/>
  <c r="X11" i="1"/>
  <c r="H19" i="1"/>
  <c r="H20" i="1"/>
  <c r="X19" i="1"/>
  <c r="X20" i="1"/>
  <c r="J28" i="1"/>
  <c r="J29" i="1"/>
  <c r="X28" i="1"/>
  <c r="X29" i="1"/>
  <c r="J37" i="1"/>
  <c r="J38" i="1"/>
  <c r="Z37" i="1"/>
  <c r="Z38" i="1"/>
  <c r="T37" i="1"/>
  <c r="T38" i="1"/>
  <c r="H28" i="1"/>
  <c r="H29" i="1"/>
  <c r="Z10" i="1"/>
  <c r="Z11" i="1"/>
  <c r="J19" i="1"/>
  <c r="J20" i="1"/>
  <c r="Z19" i="1"/>
  <c r="Z20" i="1"/>
  <c r="L28" i="1"/>
  <c r="L29" i="1"/>
  <c r="Z28" i="1"/>
  <c r="Z29" i="1"/>
  <c r="L37" i="1"/>
  <c r="L38" i="1"/>
  <c r="AB38" i="1"/>
  <c r="R19" i="1"/>
  <c r="R20" i="1"/>
  <c r="V10" i="1"/>
  <c r="V11" i="1"/>
  <c r="H37" i="1"/>
  <c r="H38" i="1"/>
  <c r="AB10" i="1"/>
  <c r="AB11" i="1"/>
  <c r="L19" i="1"/>
  <c r="L20" i="1"/>
  <c r="AB19" i="1"/>
  <c r="AB20" i="1"/>
  <c r="N28" i="1"/>
  <c r="N29" i="1"/>
  <c r="AB28" i="1"/>
  <c r="AB29" i="1"/>
  <c r="N38" i="1"/>
  <c r="AD38" i="1"/>
  <c r="AH28" i="1"/>
  <c r="AH29" i="1"/>
  <c r="F28" i="1"/>
  <c r="F29" i="1"/>
  <c r="AD10" i="1"/>
  <c r="AD11" i="1"/>
  <c r="N19" i="1"/>
  <c r="N20" i="1"/>
  <c r="AD19" i="1"/>
  <c r="AD20" i="1"/>
  <c r="P28" i="1"/>
  <c r="P29" i="1"/>
  <c r="AD28" i="1"/>
  <c r="AD29" i="1"/>
  <c r="P38" i="1"/>
  <c r="AF38" i="1"/>
  <c r="R10" i="1"/>
  <c r="R11" i="1"/>
  <c r="T28" i="1"/>
  <c r="T29" i="1"/>
  <c r="V19" i="1"/>
  <c r="V20" i="1"/>
  <c r="AF10" i="1"/>
  <c r="AF11" i="1"/>
  <c r="P19" i="1"/>
  <c r="P20" i="1"/>
  <c r="AF19" i="1"/>
  <c r="AF20" i="1"/>
  <c r="R28" i="1"/>
  <c r="R29" i="1"/>
  <c r="AF28" i="1"/>
  <c r="AF29" i="1"/>
  <c r="R37" i="1"/>
  <c r="R38" i="1"/>
  <c r="AH38" i="1"/>
  <c r="AJ28" i="1"/>
  <c r="AJ29" i="1"/>
  <c r="P9" i="1"/>
  <c r="P12" i="1" s="1"/>
  <c r="N9" i="1"/>
  <c r="N12" i="1" s="1"/>
  <c r="L9" i="1"/>
  <c r="L12" i="1" s="1"/>
  <c r="J9" i="1"/>
  <c r="J12" i="1" s="1"/>
  <c r="H9" i="1"/>
  <c r="H12" i="1" s="1"/>
  <c r="F9" i="1"/>
  <c r="F12" i="1" s="1"/>
  <c r="L10" i="1" l="1"/>
  <c r="L11" i="1"/>
  <c r="N10" i="1"/>
  <c r="N11" i="1"/>
  <c r="H10" i="1"/>
  <c r="H11" i="1"/>
  <c r="P10" i="1"/>
  <c r="P11" i="1"/>
  <c r="F10" i="1"/>
  <c r="F11" i="1"/>
  <c r="J10" i="1"/>
  <c r="J1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<sst xmlns="http://schemas.openxmlformats.org/spreadsheetml/2006/main" count="1675" uniqueCount="321">
  <si>
    <t>Präsenzmelder</t>
  </si>
  <si>
    <t>Netzteil</t>
  </si>
  <si>
    <t>Stellantrieb</t>
  </si>
  <si>
    <t>Typ</t>
  </si>
  <si>
    <t>Adresse</t>
  </si>
  <si>
    <t>PIR</t>
  </si>
  <si>
    <t>TS1</t>
  </si>
  <si>
    <t>STA</t>
  </si>
  <si>
    <t>SPG</t>
  </si>
  <si>
    <t xml:space="preserve"> </t>
  </si>
  <si>
    <t>=INDEX(Symbol;VERGLEICH(Tabelle1!$E$9;Bezeichnung;0))'</t>
  </si>
  <si>
    <t>=</t>
  </si>
  <si>
    <t>(</t>
  </si>
  <si>
    <t>Symbol</t>
  </si>
  <si>
    <t>;</t>
  </si>
  <si>
    <t>VERGLEICH</t>
  </si>
  <si>
    <t>Tabelle1</t>
  </si>
  <si>
    <t>$</t>
  </si>
  <si>
    <t>E</t>
  </si>
  <si>
    <t>C</t>
  </si>
  <si>
    <t>Bezeichnung</t>
  </si>
  <si>
    <t>)</t>
  </si>
  <si>
    <t>INDEX</t>
  </si>
  <si>
    <t>G</t>
  </si>
  <si>
    <t>I</t>
  </si>
  <si>
    <t>K</t>
  </si>
  <si>
    <t>M</t>
  </si>
  <si>
    <t>O</t>
  </si>
  <si>
    <t>Q</t>
  </si>
  <si>
    <t>S</t>
  </si>
  <si>
    <t>U</t>
  </si>
  <si>
    <t>W</t>
  </si>
  <si>
    <t>Y</t>
  </si>
  <si>
    <t>AA</t>
  </si>
  <si>
    <t>AC</t>
  </si>
  <si>
    <t>AE</t>
  </si>
  <si>
    <t>AG</t>
  </si>
  <si>
    <t>!</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</si>
  <si>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</si>
  <si>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</si>
  <si>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</si>
  <si>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</si>
  <si>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</si>
  <si>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</si>
  <si>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</si>
  <si>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</si>
  <si>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</si>
  <si>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</si>
  <si>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</si>
  <si>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</si>
  <si>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</si>
  <si>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</si>
  <si>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</si>
  <si>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</si>
  <si>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</si>
  <si>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</si>
  <si>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</si>
  <si>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</si>
  <si>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</si>
  <si>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</si>
  <si>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</si>
  <si>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</si>
  <si>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</si>
  <si>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</si>
  <si>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</si>
  <si>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</si>
  <si>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</si>
  <si>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</si>
  <si>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</si>
  <si>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</si>
  <si>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</si>
  <si>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</si>
  <si>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</si>
  <si>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</si>
  <si>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</si>
  <si>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</si>
  <si>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</si>
  <si>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</si>
  <si>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</si>
  <si>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</si>
  <si>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</si>
  <si>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</si>
  <si>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</si>
  <si>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</si>
  <si>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T47</t>
  </si>
  <si>
    <t>T48</t>
  </si>
  <si>
    <t>T49</t>
  </si>
  <si>
    <t>T50</t>
  </si>
  <si>
    <t>T51</t>
  </si>
  <si>
    <t>T52</t>
  </si>
  <si>
    <t>T53</t>
  </si>
  <si>
    <t>T54</t>
  </si>
  <si>
    <t>T55</t>
  </si>
  <si>
    <t>T56</t>
  </si>
  <si>
    <t>T57</t>
  </si>
  <si>
    <t>T58</t>
  </si>
  <si>
    <t>T59</t>
  </si>
  <si>
    <t>T60</t>
  </si>
  <si>
    <t>T61</t>
  </si>
  <si>
    <t>T62</t>
  </si>
  <si>
    <t>T63</t>
  </si>
  <si>
    <t>Raum</t>
  </si>
  <si>
    <t>Stromstärke</t>
  </si>
  <si>
    <t>TP1 Klemme</t>
  </si>
  <si>
    <t>Linien/Bereichskoppler</t>
  </si>
  <si>
    <t>INDEX(Symbol_Busanbindung;VERGLEICH(Liste!$B$4;Busanbindung;0))</t>
  </si>
  <si>
    <t>TS2</t>
  </si>
  <si>
    <t>TS3</t>
  </si>
  <si>
    <t>SA1</t>
  </si>
  <si>
    <t>Schaltaktor 1fach</t>
  </si>
  <si>
    <t>Schaltaktor 2fach</t>
  </si>
  <si>
    <t>Schaltaktor 4fach</t>
  </si>
  <si>
    <t>Schaltaktor 8fach</t>
  </si>
  <si>
    <t>Schaltaktor 16fach</t>
  </si>
  <si>
    <t>SA2</t>
  </si>
  <si>
    <t>SA4</t>
  </si>
  <si>
    <t>SA3</t>
  </si>
  <si>
    <t>SA5</t>
  </si>
  <si>
    <t>USB-Schnittstelle</t>
  </si>
  <si>
    <t>USB</t>
  </si>
  <si>
    <t>TPA</t>
  </si>
  <si>
    <t>Touchpanel</t>
  </si>
  <si>
    <t>Wetterstation</t>
  </si>
  <si>
    <t>WST</t>
  </si>
  <si>
    <t>Tastsensor 2 fach</t>
  </si>
  <si>
    <t>Tastsensor 3 fach</t>
  </si>
  <si>
    <t>TS4</t>
  </si>
  <si>
    <t>Tastsensor 4 fach</t>
  </si>
  <si>
    <t>TL1</t>
  </si>
  <si>
    <t>Lichttastsensor 1 fach</t>
  </si>
  <si>
    <t>TL2</t>
  </si>
  <si>
    <t>Lichttastsensor 2 fach</t>
  </si>
  <si>
    <t>TL3</t>
  </si>
  <si>
    <t>Lichttastsensor 3 fach</t>
  </si>
  <si>
    <t>TL4</t>
  </si>
  <si>
    <t>Lichttastsensor 4 fach</t>
  </si>
  <si>
    <t>TJ1</t>
  </si>
  <si>
    <t>Jalousietastsensor 1 fach</t>
  </si>
  <si>
    <t>TJ2</t>
  </si>
  <si>
    <t>Jalousietastsensor 2 fach</t>
  </si>
  <si>
    <t>TJ3</t>
  </si>
  <si>
    <t>Jalousietastsensor 3 fach</t>
  </si>
  <si>
    <t>TJ4</t>
  </si>
  <si>
    <t>Jalousietastsensor 4 fach</t>
  </si>
  <si>
    <t>Tastsensor 1 fach</t>
  </si>
  <si>
    <t>BDG</t>
  </si>
  <si>
    <t>Bediengerät</t>
  </si>
  <si>
    <t>DA1</t>
  </si>
  <si>
    <t>Dimmaktor 1fach</t>
  </si>
  <si>
    <t>DA2</t>
  </si>
  <si>
    <t>Dimmaktor 2fach</t>
  </si>
  <si>
    <t>DA3</t>
  </si>
  <si>
    <t>Dimmaktor 4fach</t>
  </si>
  <si>
    <t>DA4</t>
  </si>
  <si>
    <t>Dimmaktor 8fach</t>
  </si>
  <si>
    <t>DA5</t>
  </si>
  <si>
    <t>Dimmaktor 16fach</t>
  </si>
  <si>
    <t>HA1</t>
  </si>
  <si>
    <t>Heizungsaktor 1fach</t>
  </si>
  <si>
    <t>HA2</t>
  </si>
  <si>
    <t>Heizungsaktor 2fach</t>
  </si>
  <si>
    <t>HA3</t>
  </si>
  <si>
    <t>Heizungsaktor 4fach</t>
  </si>
  <si>
    <t>HA4</t>
  </si>
  <si>
    <t>Heizungsaktor 6fach</t>
  </si>
  <si>
    <t>HA5</t>
  </si>
  <si>
    <t>Heizungsaktor 8fach</t>
  </si>
  <si>
    <t>HA6</t>
  </si>
  <si>
    <t>Heizungsaktor 16fach</t>
  </si>
  <si>
    <t>IPS</t>
  </si>
  <si>
    <t>IP-Schnittstelle</t>
  </si>
  <si>
    <t>SMI</t>
  </si>
  <si>
    <t>SMI-Gateway</t>
  </si>
  <si>
    <t>Binäreingang 2-fach</t>
  </si>
  <si>
    <t>Schnittstelle</t>
  </si>
  <si>
    <t>Ausfüllen</t>
  </si>
  <si>
    <t>Drop-Down-Menu</t>
  </si>
  <si>
    <t>Bedienung KNX Schema</t>
  </si>
  <si>
    <t>Tabellen:</t>
  </si>
  <si>
    <t xml:space="preserve">Tabelle1 </t>
  </si>
  <si>
    <t>Hier wird das Schema, nach Berechnung, erstellt</t>
  </si>
  <si>
    <t>Liste</t>
  </si>
  <si>
    <t>Hier kann durch Drop-Down-Menus oder durch eingabe das Schema gemacht werden</t>
  </si>
  <si>
    <t>Vorlagen</t>
  </si>
  <si>
    <t>Hier werden nach und nach oder nach Wunsch vorlagen zu Bauteilen von KlP eingefügt</t>
  </si>
  <si>
    <t>Tabelle1:</t>
  </si>
  <si>
    <t>1. Nach bearbeiten der Liste, im Tab "Formeln" mit den Knopf "Neu berechnen" das Schema erstellen lassen.                                                             2.Das Schema durch makieren der Zellen und kopieren raus kopieren und beim einfügen nur darauf achten "Inhalte einfügen" machen und dann Bilddatei, erweiterte Metadatei auswählen</t>
  </si>
  <si>
    <t xml:space="preserve">Liste: </t>
  </si>
  <si>
    <r>
      <t>In der Spalte "</t>
    </r>
    <r>
      <rPr>
        <i/>
        <sz val="11"/>
        <color theme="1"/>
        <rFont val="Calibri"/>
        <family val="2"/>
        <scheme val="minor"/>
      </rPr>
      <t>Typ</t>
    </r>
    <r>
      <rPr>
        <sz val="11"/>
        <color theme="1"/>
        <rFont val="Calibri"/>
        <family val="2"/>
        <scheme val="minor"/>
      </rPr>
      <t>" kann durch das Drop-Down_Menu das gewünschte Bauteil ausgewählt werden</t>
    </r>
  </si>
  <si>
    <r>
      <t>In der Spalte "</t>
    </r>
    <r>
      <rPr>
        <i/>
        <sz val="11"/>
        <color theme="1"/>
        <rFont val="Calibri"/>
        <family val="2"/>
        <scheme val="minor"/>
      </rPr>
      <t>Raum</t>
    </r>
    <r>
      <rPr>
        <sz val="11"/>
        <color theme="1"/>
        <rFont val="Calibri"/>
        <family val="2"/>
        <scheme val="minor"/>
      </rPr>
      <t>" kann der Raum eingetragen werden in dem sich das Bauteil befindet</t>
    </r>
  </si>
  <si>
    <r>
      <t>In der Spalte "</t>
    </r>
    <r>
      <rPr>
        <i/>
        <sz val="11"/>
        <color theme="1"/>
        <rFont val="Calibri"/>
        <family val="2"/>
        <scheme val="minor"/>
      </rPr>
      <t>Stromstärke</t>
    </r>
    <r>
      <rPr>
        <sz val="11"/>
        <color theme="1"/>
        <rFont val="Calibri"/>
        <family val="2"/>
        <scheme val="minor"/>
      </rPr>
      <t>" kann die Stromstärke des jeweiligen Bauteils eingetragen werden.                                                                                       !Achtung! Für normale Bauteile werden 10mA ausgegangen, nur ändern falls das Bauteil mehr als 10mA benötigt werden</t>
    </r>
  </si>
  <si>
    <t>Hinweise KNX</t>
  </si>
  <si>
    <t>Da diese Vorlage nur für eine Linie gilt muss pro Linie eine eigene Excel datei angelegt werden.</t>
  </si>
  <si>
    <t>Pro Linie wird ein Bereichs/Linienkoppler benötigt, außer man betreibt nur ein Linie, dann benötigt man keinen.</t>
  </si>
  <si>
    <t>Beispiel eines Schemas</t>
  </si>
  <si>
    <t>In der Liste</t>
  </si>
  <si>
    <t>In der Tabelle1</t>
  </si>
  <si>
    <t>In Visio</t>
  </si>
  <si>
    <t>Bei KNX gibt es eine max. Anzahl an Teilnehmern von 64, das hängt von der Spannungsversorgung ab. Da pro Teilnehmer ca 10 mA als verbrauch bestimmt wurde, sind es bei einer Spannungsversorgung von 640mA 64 Teilnehmer, bei einer von 320mA 32 Teilnehmer und bei einer von 160mA 16 Teilnehmer. Nicht zu vergessen ist das die Busankoppler, Schnittstellen oder Verstärker auch als Teilnehmer zählen. Anderseits ist die Spannungsversorgung kein Teilnehmner und bekommt deshalb folgende Adresse "Breich.Linie.- z.B. 1.1.-"</t>
  </si>
  <si>
    <t>DA6</t>
  </si>
  <si>
    <t>Dimmaktor 12fach</t>
  </si>
  <si>
    <t>SA6</t>
  </si>
  <si>
    <t>Schaltaktor 12fach</t>
  </si>
  <si>
    <t>TSE</t>
  </si>
  <si>
    <t>Temperatursensor</t>
  </si>
  <si>
    <t>mA</t>
  </si>
  <si>
    <t>Verfügbare Stromstärke</t>
  </si>
  <si>
    <t>Versorgung</t>
  </si>
  <si>
    <t xml:space="preserve">Bei der Versorgung kann man nun zwischen 160mA, 320mA und 640mA auswählen. </t>
  </si>
  <si>
    <t>Neuer Bereich "Verfügbare Sromstärke",hier wird  angezeigt wieviel Strom noch verfügbar ist, abhängig von der ausgewählten Versorgung. Sobald ein Bauteil ausgewählt wird, wird die eingetragene Stromstärke von der Insgesamten abgezogen.</t>
  </si>
  <si>
    <t>TRE</t>
  </si>
  <si>
    <t>Temperaturregler</t>
  </si>
  <si>
    <t>Keins</t>
  </si>
  <si>
    <t>HA7</t>
  </si>
  <si>
    <t>JA1</t>
  </si>
  <si>
    <t>JA2</t>
  </si>
  <si>
    <t>JA3</t>
  </si>
  <si>
    <t>JA4</t>
  </si>
  <si>
    <t>JA5</t>
  </si>
  <si>
    <t>JA6</t>
  </si>
  <si>
    <t>Heizungsaktor 12fach</t>
  </si>
  <si>
    <t>Jalousieaktor 1fach</t>
  </si>
  <si>
    <t>Jalousieaktor 2fach</t>
  </si>
  <si>
    <t>Jalousieaktor 4fach</t>
  </si>
  <si>
    <t>Jalousieaktor 8fach</t>
  </si>
  <si>
    <t>Jalousieaktor 12fach</t>
  </si>
  <si>
    <t>Jalousieaktor 16fach</t>
  </si>
  <si>
    <t>BE1</t>
  </si>
  <si>
    <t>BE2</t>
  </si>
  <si>
    <t>BE3</t>
  </si>
  <si>
    <t>BE4</t>
  </si>
  <si>
    <t>BE5</t>
  </si>
  <si>
    <t>BE6</t>
  </si>
  <si>
    <t>BE7</t>
  </si>
  <si>
    <t>Binäreingang 16-fach</t>
  </si>
  <si>
    <t>Binäreingang 12-fach</t>
  </si>
  <si>
    <t>Binäreingang 10-fach</t>
  </si>
  <si>
    <t>Binäreingang 8-fach</t>
  </si>
  <si>
    <t>Binäreingang 6-fach</t>
  </si>
  <si>
    <t>Binäreingang 4-fach</t>
  </si>
  <si>
    <t>DA7</t>
  </si>
  <si>
    <t>Dimmaktor 6fach</t>
  </si>
  <si>
    <t>Wird berechnet</t>
  </si>
  <si>
    <t>Abkürzung</t>
  </si>
  <si>
    <t>Name</t>
  </si>
  <si>
    <t>Masse</t>
  </si>
  <si>
    <t>Schaltgruppe</t>
  </si>
  <si>
    <r>
      <t xml:space="preserve">Bevor die Adressierung beginnt, bitte festlegen ob es eine detailierte Adressierung ist "Adresse / Gruppe" oder ob es eine reine Übersicht für die LP5 Planung ist. Dabei einfach in Zelle </t>
    </r>
    <r>
      <rPr>
        <b/>
        <sz val="11"/>
        <color theme="1"/>
        <rFont val="Calibri"/>
        <family val="2"/>
        <scheme val="minor"/>
      </rPr>
      <t>D3</t>
    </r>
    <r>
      <rPr>
        <sz val="11"/>
        <color theme="1"/>
        <rFont val="Calibri"/>
        <family val="2"/>
        <scheme val="minor"/>
      </rPr>
      <t xml:space="preserve">  über das Drop-Down-Menu auswählen "Adresse / Gruppe" für detailierte Adressierung oder "Master / Gruppe" für LP5 Planung</t>
    </r>
  </si>
  <si>
    <t>B/M/H</t>
  </si>
  <si>
    <t>Beleuchtung/ Motor/ Heizung</t>
  </si>
  <si>
    <t>B</t>
  </si>
  <si>
    <t>H</t>
  </si>
  <si>
    <r>
      <t>In der Spalte "</t>
    </r>
    <r>
      <rPr>
        <i/>
        <sz val="11"/>
        <color theme="1"/>
        <rFont val="Calibri"/>
        <family val="2"/>
        <scheme val="minor"/>
      </rPr>
      <t>Adresse</t>
    </r>
    <r>
      <rPr>
        <sz val="11"/>
        <color theme="1"/>
        <rFont val="Calibri"/>
        <family val="2"/>
        <scheme val="minor"/>
      </rPr>
      <t>" oder "Schaltgruppe" kann die Physikalische Adresse oder die Schaltgruppe der Bauteile eingetragen werden</t>
    </r>
  </si>
  <si>
    <t>In der Spalte "B/M/H" kann, falls die Adressierung durch eine Schaltgruppe gemacht wird, durch ein Drop-Down-menu ausgewählt werden zwischen Schaltgruppe B=Beleuchtung, M=Motor oder H=Heizung ausgewählt werden.</t>
  </si>
  <si>
    <t>-</t>
  </si>
  <si>
    <t>2OG.23</t>
  </si>
  <si>
    <t>2OG.01</t>
  </si>
  <si>
    <t>L</t>
  </si>
  <si>
    <t>T</t>
  </si>
  <si>
    <t>Bereich/           Linie/      Teilnehmer</t>
  </si>
  <si>
    <t>Rev: 250113</t>
  </si>
  <si>
    <t>2OG.02</t>
  </si>
  <si>
    <t>2OG.03</t>
  </si>
  <si>
    <t>2OG.04</t>
  </si>
  <si>
    <t>2OG.05</t>
  </si>
  <si>
    <t>2OG.06</t>
  </si>
  <si>
    <t>2OG.07</t>
  </si>
  <si>
    <t>2OG.08</t>
  </si>
  <si>
    <t>2OG.09</t>
  </si>
  <si>
    <t>2OG.10</t>
  </si>
  <si>
    <t>2OG.11</t>
  </si>
  <si>
    <t>2OG.12</t>
  </si>
  <si>
    <t>2OG.13</t>
  </si>
  <si>
    <t>2OG.14</t>
  </si>
  <si>
    <t>2OG.15</t>
  </si>
  <si>
    <t>2OG.16</t>
  </si>
  <si>
    <t>2OG.17</t>
  </si>
  <si>
    <t>2OG.18</t>
  </si>
  <si>
    <t>2OG.19</t>
  </si>
  <si>
    <t>2OG.20</t>
  </si>
  <si>
    <t>2OG.21</t>
  </si>
  <si>
    <t>2OG.22</t>
  </si>
  <si>
    <t>2OG.24</t>
  </si>
  <si>
    <t>2OG.25</t>
  </si>
  <si>
    <t>2OG.26</t>
  </si>
  <si>
    <t>2OG.27</t>
  </si>
  <si>
    <t>2OG.28</t>
  </si>
  <si>
    <t>2OG.29</t>
  </si>
  <si>
    <t>2OG.30</t>
  </si>
  <si>
    <t>2OG.31</t>
  </si>
  <si>
    <t>2OG.32</t>
  </si>
  <si>
    <t>2OG.33</t>
  </si>
  <si>
    <t>2OG.34</t>
  </si>
  <si>
    <t>2OG.35</t>
  </si>
  <si>
    <t>2OG.36</t>
  </si>
  <si>
    <t>2OG.37</t>
  </si>
  <si>
    <t>2OG.38</t>
  </si>
  <si>
    <t>2OG.39</t>
  </si>
  <si>
    <t>2OG.40</t>
  </si>
  <si>
    <t>2OG.41</t>
  </si>
  <si>
    <t>2OG.42</t>
  </si>
  <si>
    <t>2OG.43</t>
  </si>
  <si>
    <t>2OG.44</t>
  </si>
  <si>
    <t>2OG.45</t>
  </si>
  <si>
    <t>2OG.46</t>
  </si>
  <si>
    <t>2OG.47</t>
  </si>
  <si>
    <t>2OG.48</t>
  </si>
  <si>
    <t>2OG.49</t>
  </si>
  <si>
    <t>2OG.50</t>
  </si>
  <si>
    <t>2OG.51</t>
  </si>
  <si>
    <t>2OG.52</t>
  </si>
  <si>
    <t>2OG.53</t>
  </si>
  <si>
    <t>2OG.54</t>
  </si>
  <si>
    <t>2OG.55</t>
  </si>
  <si>
    <t>2OG.56</t>
  </si>
  <si>
    <t>2OG.57</t>
  </si>
  <si>
    <t>2OG.58</t>
  </si>
  <si>
    <t>2OG.59</t>
  </si>
  <si>
    <t>2OG.60</t>
  </si>
  <si>
    <t>2OG.61</t>
  </si>
  <si>
    <t>2OG.62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</si>
</sst>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8"/>
      <color theme="1"/>
      <name val="Calibri"/>
      <family val="2"/>
      <scheme val="minor"/>
    </font>
    <font>
      <sz val="8"/>
      <name val="Calibri"/>
      <family val="2"/>
      <scheme val="minor"/>
    </font>
    <font>
      <i/>
      <sz val="11"/>
      <color theme="1"/>
      <name val="Calibri"/>
      <family val="2"/>
      <scheme val="minor"/>
    </font>
    <font>
      <b/>
      <u/>
      <sz val="11"/>
      <color theme="1"/>
      <name val="Calibri"/>
      <family val="2"/>
      <scheme val="minor"/>
    </font>
    <font>
      <i/>
      <sz val="8"/>
      <color rgb="FFBFBFBF"/>
      <name val="Calibri"/>
      <family val="2"/>
    </font>
    <font>
      <b/>
      <sz val="11"/>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59999389629810485"/>
        <bgColor indexed="64"/>
      </patternFill>
    </fill>
  </fills>
  <borders count="30">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top/>
      <bottom style="medium">
        <color indexed="64"/>
      </bottom>
      <diagonal/>
    </border>
    <border>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right/>
      <top/>
      <bottom style="thin">
        <color auto="1"/>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86">
    <xf numFmtId="0" fontId="0" fillId="0" borderId="0" xfId="0"/>
    <xf numFmtId="0" fontId="0" fillId="0" borderId="0" xfId="0" applyAlignment="1">
      <alignment horizontal="center" vertical="center"/>
    </xf>
    <xf numFmtId="0" fontId="1" fillId="0" borderId="0" xfId="0" applyFont="1" applyAlignment="1">
      <alignment horizontal="center" vertical="center"/>
    </xf>
    <xf numFmtId="0" fontId="0" fillId="0" borderId="0" xfId="0" applyAlignment="1">
      <alignment vertical="center"/>
    </xf>
    <xf numFmtId="0" fontId="1" fillId="0" borderId="0" xfId="0" applyFont="1" applyAlignment="1">
      <alignment vertical="center"/>
    </xf>
    <xf numFmtId="49" fontId="1" fillId="0" borderId="0" xfId="0" applyNumberFormat="1" applyFont="1" applyAlignment="1">
      <alignment vertical="center"/>
    </xf>
    <xf numFmtId="0" fontId="0" fillId="0" borderId="1" xfId="0" applyBorder="1" applyAlignment="1">
      <alignment horizontal="center" vertical="center"/>
    </xf>
    <xf numFmtId="0" fontId="0" fillId="0" borderId="1" xfId="0" applyBorder="1"/>
    <xf numFmtId="0" fontId="0" fillId="0" borderId="0" xfId="0" quotePrefix="1"/>
    <xf numFmtId="49" fontId="0" fillId="0" borderId="0" xfId="0" applyNumberFormat="1"/>
    <xf numFmtId="0" fontId="0" fillId="0" borderId="2" xfId="0" applyBorder="1" applyAlignment="1">
      <alignment horizontal="center" vertical="center"/>
    </xf>
    <xf numFmtId="0" fontId="0" fillId="2" borderId="0" xfId="0" applyFill="1" applyAlignment="1">
      <alignment horizontal="center" vertical="center"/>
    </xf>
    <xf numFmtId="0" fontId="0" fillId="2" borderId="0" xfId="0" applyFill="1"/>
    <xf numFmtId="0" fontId="0" fillId="3" borderId="3" xfId="0" applyFill="1" applyBorder="1"/>
    <xf numFmtId="49" fontId="0" fillId="4" borderId="3" xfId="0" applyNumberFormat="1" applyFill="1" applyBorder="1"/>
    <xf numFmtId="0" fontId="0" fillId="4" borderId="3" xfId="0" applyFill="1" applyBorder="1"/>
    <xf numFmtId="0" fontId="0" fillId="0" borderId="0" xfId="0" applyAlignment="1">
      <alignment wrapText="1"/>
    </xf>
    <xf numFmtId="0" fontId="0" fillId="0" borderId="5" xfId="0" applyBorder="1" applyAlignment="1">
      <alignment wrapText="1"/>
    </xf>
    <xf numFmtId="0" fontId="0" fillId="0" borderId="10" xfId="0" applyBorder="1" applyAlignment="1">
      <alignment vertical="center"/>
    </xf>
    <xf numFmtId="0" fontId="0" fillId="0" borderId="12" xfId="0" applyBorder="1" applyAlignment="1">
      <alignment wrapText="1"/>
    </xf>
    <xf numFmtId="0" fontId="0" fillId="0" borderId="4" xfId="0" applyBorder="1"/>
    <xf numFmtId="0" fontId="0" fillId="0" borderId="5" xfId="0" applyBorder="1"/>
    <xf numFmtId="0" fontId="0" fillId="0" borderId="13" xfId="0" applyBorder="1"/>
    <xf numFmtId="0" fontId="0" fillId="0" borderId="14" xfId="0" applyBorder="1"/>
    <xf numFmtId="0" fontId="0" fillId="0" borderId="15" xfId="0" applyBorder="1" applyAlignment="1">
      <alignment wrapText="1"/>
    </xf>
    <xf numFmtId="0" fontId="1" fillId="2" borderId="0" xfId="0" applyFont="1" applyFill="1" applyAlignment="1">
      <alignment horizontal="center" vertical="top"/>
    </xf>
    <xf numFmtId="0" fontId="1" fillId="2" borderId="0" xfId="0" applyFont="1" applyFill="1" applyAlignment="1">
      <alignment horizontal="center" vertical="center"/>
    </xf>
    <xf numFmtId="0" fontId="0" fillId="2" borderId="0" xfId="0" applyFill="1" applyAlignment="1">
      <alignment vertical="center"/>
    </xf>
    <xf numFmtId="49" fontId="1" fillId="2" borderId="0" xfId="0" applyNumberFormat="1" applyFont="1" applyFill="1" applyAlignment="1">
      <alignment vertical="center"/>
    </xf>
    <xf numFmtId="0" fontId="1" fillId="2" borderId="0" xfId="0" applyFont="1" applyFill="1" applyAlignment="1">
      <alignment vertical="center"/>
    </xf>
    <xf numFmtId="0" fontId="0" fillId="2" borderId="0" xfId="0" applyFill="1" applyAlignment="1">
      <alignment horizontal="center"/>
    </xf>
    <xf numFmtId="0" fontId="4" fillId="0" borderId="0" xfId="0" applyFont="1"/>
    <xf numFmtId="0" fontId="0" fillId="5" borderId="22" xfId="0" applyFill="1" applyBorder="1"/>
    <xf numFmtId="0" fontId="0" fillId="5" borderId="23" xfId="0" applyFill="1" applyBorder="1"/>
    <xf numFmtId="0" fontId="1" fillId="2" borderId="0" xfId="0" applyFont="1" applyFill="1" applyAlignment="1">
      <alignment horizontal="center"/>
    </xf>
    <xf numFmtId="0" fontId="0" fillId="5" borderId="3" xfId="0" applyFill="1" applyBorder="1"/>
    <xf numFmtId="0" fontId="0" fillId="0" borderId="3" xfId="0" applyBorder="1" applyAlignment="1">
      <alignment horizontal="center" vertical="center"/>
    </xf>
    <xf numFmtId="0" fontId="0" fillId="5" borderId="3" xfId="0" applyFill="1" applyBorder="1" applyAlignment="1">
      <alignment horizontal="center" vertical="center"/>
    </xf>
    <xf numFmtId="49" fontId="0" fillId="0" borderId="0" xfId="0" applyNumberFormat="1" applyAlignment="1">
      <alignment wrapText="1"/>
    </xf>
    <xf numFmtId="0" fontId="0" fillId="3" borderId="24" xfId="0" applyFill="1" applyBorder="1"/>
    <xf numFmtId="49" fontId="0" fillId="4" borderId="24" xfId="0" applyNumberFormat="1" applyFill="1" applyBorder="1"/>
    <xf numFmtId="0" fontId="0" fillId="4" borderId="24" xfId="0" applyFill="1" applyBorder="1"/>
    <xf numFmtId="0" fontId="0" fillId="5" borderId="24" xfId="0" applyFill="1" applyBorder="1"/>
    <xf numFmtId="0" fontId="0" fillId="0" borderId="25" xfId="0" applyBorder="1" applyAlignment="1">
      <alignment wrapText="1"/>
    </xf>
    <xf numFmtId="49" fontId="0" fillId="0" borderId="0" xfId="0" applyNumberFormat="1" applyAlignment="1">
      <alignment horizontal="center" vertical="center" wrapText="1"/>
    </xf>
    <xf numFmtId="0" fontId="0" fillId="3" borderId="24" xfId="0" applyFill="1" applyBorder="1" applyAlignment="1">
      <alignment horizontal="center"/>
    </xf>
    <xf numFmtId="0" fontId="6" fillId="0" borderId="3" xfId="0" applyFont="1" applyBorder="1" applyAlignment="1">
      <alignment horizontal="center" vertical="center"/>
    </xf>
    <xf numFmtId="49" fontId="6" fillId="3" borderId="3" xfId="0" applyNumberFormat="1" applyFont="1" applyFill="1" applyBorder="1" applyAlignment="1">
      <alignment horizontal="center" vertical="center" wrapText="1"/>
    </xf>
    <xf numFmtId="0" fontId="0" fillId="0" borderId="20" xfId="0" applyBorder="1" applyAlignment="1">
      <alignment horizontal="center" wrapText="1"/>
    </xf>
    <xf numFmtId="0" fontId="0" fillId="0" borderId="21" xfId="0" applyBorder="1" applyAlignment="1">
      <alignment horizontal="center" wrapText="1"/>
    </xf>
    <xf numFmtId="0" fontId="6" fillId="0" borderId="24" xfId="0" applyFont="1" applyBorder="1" applyAlignment="1">
      <alignment horizontal="center" vertical="center"/>
    </xf>
    <xf numFmtId="49" fontId="6" fillId="3" borderId="27" xfId="0" applyNumberFormat="1" applyFont="1" applyFill="1" applyBorder="1" applyAlignment="1">
      <alignment horizontal="center" vertical="center" wrapText="1"/>
    </xf>
    <xf numFmtId="1" fontId="0" fillId="4" borderId="3" xfId="0" applyNumberFormat="1" applyFill="1" applyBorder="1"/>
    <xf numFmtId="1" fontId="0" fillId="0" borderId="0" xfId="0" applyNumberFormat="1"/>
    <xf numFmtId="0" fontId="1" fillId="2" borderId="0" xfId="0" applyFont="1" applyFill="1" applyAlignment="1">
      <alignment horizontal="center" vertical="center"/>
    </xf>
    <xf numFmtId="0" fontId="0" fillId="2" borderId="0" xfId="0" applyFill="1" applyAlignment="1">
      <alignment horizontal="center"/>
    </xf>
    <xf numFmtId="0" fontId="5" fillId="0" borderId="0" xfId="0" applyFont="1" applyAlignment="1">
      <alignment horizontal="left" vertical="top" textRotation="90"/>
    </xf>
    <xf numFmtId="0" fontId="5" fillId="0" borderId="0" xfId="0" applyFont="1" applyAlignment="1">
      <alignment horizontal="center" vertical="top" textRotation="90"/>
    </xf>
    <xf numFmtId="0" fontId="0" fillId="0" borderId="19" xfId="0" applyBorder="1" applyAlignment="1">
      <alignment horizontal="center" wrapText="1"/>
    </xf>
    <xf numFmtId="0" fontId="0" fillId="0" borderId="18" xfId="0" applyBorder="1" applyAlignment="1">
      <alignment horizontal="center" wrapText="1"/>
    </xf>
    <xf numFmtId="0" fontId="0" fillId="0" borderId="20" xfId="0" applyBorder="1" applyAlignment="1">
      <alignment horizontal="center" wrapText="1"/>
    </xf>
    <xf numFmtId="0" fontId="0" fillId="0" borderId="21" xfId="0" applyBorder="1" applyAlignment="1">
      <alignment horizontal="center" wrapText="1"/>
    </xf>
    <xf numFmtId="49" fontId="6" fillId="3" borderId="22" xfId="0" applyNumberFormat="1" applyFont="1" applyFill="1" applyBorder="1" applyAlignment="1">
      <alignment horizontal="center" vertical="center" wrapText="1"/>
    </xf>
    <xf numFmtId="49" fontId="6" fillId="3" borderId="28" xfId="0" applyNumberFormat="1" applyFont="1" applyFill="1" applyBorder="1" applyAlignment="1">
      <alignment horizontal="center" vertical="center" wrapText="1"/>
    </xf>
    <xf numFmtId="49" fontId="6" fillId="3" borderId="23" xfId="0" applyNumberFormat="1" applyFont="1" applyFill="1" applyBorder="1" applyAlignment="1">
      <alignment horizontal="center" vertical="center" wrapText="1"/>
    </xf>
    <xf numFmtId="0" fontId="6" fillId="0" borderId="29" xfId="0" applyFont="1" applyBorder="1" applyAlignment="1">
      <alignment horizontal="center" vertical="center"/>
    </xf>
    <xf numFmtId="0" fontId="6" fillId="0" borderId="24" xfId="0" applyFont="1" applyBorder="1" applyAlignment="1">
      <alignment horizontal="center" vertical="center"/>
    </xf>
    <xf numFmtId="49" fontId="6" fillId="5" borderId="29" xfId="0" applyNumberFormat="1" applyFont="1" applyFill="1" applyBorder="1" applyAlignment="1">
      <alignment horizontal="center" vertical="center" wrapText="1"/>
    </xf>
    <xf numFmtId="49" fontId="6" fillId="5" borderId="24" xfId="0" applyNumberFormat="1" applyFont="1" applyFill="1" applyBorder="1" applyAlignment="1">
      <alignment horizontal="center" vertical="center" wrapText="1"/>
    </xf>
    <xf numFmtId="49" fontId="6" fillId="0" borderId="29" xfId="0" applyNumberFormat="1" applyFont="1" applyBorder="1" applyAlignment="1">
      <alignment horizontal="center" vertical="center" wrapText="1"/>
    </xf>
    <xf numFmtId="49" fontId="6" fillId="0" borderId="24" xfId="0" applyNumberFormat="1" applyFont="1" applyBorder="1" applyAlignment="1">
      <alignment horizontal="center" vertical="center" wrapText="1"/>
    </xf>
    <xf numFmtId="49" fontId="0" fillId="0" borderId="27" xfId="0" applyNumberFormat="1" applyBorder="1" applyAlignment="1">
      <alignment horizontal="center" wrapText="1"/>
    </xf>
    <xf numFmtId="0" fontId="4" fillId="0" borderId="0" xfId="0" applyFont="1" applyAlignment="1">
      <alignment horizontal="center"/>
    </xf>
    <xf numFmtId="0" fontId="0" fillId="0" borderId="4"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0" xfId="0"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17" xfId="0" applyBorder="1" applyAlignment="1">
      <alignment horizontal="left" vertical="top" wrapText="1"/>
    </xf>
    <xf numFmtId="0" fontId="0" fillId="0" borderId="9" xfId="0" applyBorder="1" applyAlignment="1">
      <alignment horizontal="left" vertical="top" wrapText="1"/>
    </xf>
    <xf numFmtId="0" fontId="4" fillId="0" borderId="0" xfId="0" applyFont="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26" xfId="0" applyBorder="1" applyAlignment="1">
      <alignment horizontal="center" vertical="center"/>
    </xf>
  </cellXfs>
  <cellStyles count="1">
    <cellStyle name="Standard" xfId="0" builtinId="0"/>
  </cellStyles>
  <dxfs count="160">
    <dxf>
      <fill>
        <patternFill patternType="darkUp">
          <fgColor theme="0" tint="-0.499984740745262"/>
        </patternFill>
      </fill>
      <border>
        <left style="thin">
          <color auto="1"/>
        </left>
        <right style="thin">
          <color auto="1"/>
        </right>
        <top style="thin">
          <color auto="1"/>
        </top>
        <bottom style="thin">
          <color auto="1"/>
        </bottom>
        <vertical/>
        <horizontal/>
      </border>
    </dxf>
    <dxf>
      <font>
        <color rgb="FF00B050"/>
      </font>
    </dxf>
    <dxf>
      <fill>
        <patternFill patternType="darkUp">
          <fgColor theme="0" tint="-0.499984740745262"/>
        </patternFill>
      </fill>
      <border>
        <left style="thin">
          <color auto="1"/>
        </left>
        <right style="thin">
          <color auto="1"/>
        </right>
        <top style="thin">
          <color auto="1"/>
        </top>
        <bottom style="thin">
          <color auto="1"/>
        </bottom>
        <vertical/>
        <horizontal/>
      </border>
    </dxf>
    <dxf>
      <fill>
        <patternFill patternType="darkUp">
          <fgColor theme="0" tint="-0.499984740745262"/>
        </patternFill>
      </fill>
      <border>
        <left style="thin">
          <color auto="1"/>
        </left>
        <right style="thin">
          <color auto="1"/>
        </right>
        <top style="thin">
          <color auto="1"/>
        </top>
        <bottom style="thin">
          <color auto="1"/>
        </bottom>
        <vertical/>
        <horizontal/>
      </border>
    </dxf>
    <dxf>
      <border>
        <right style="thin">
          <color auto="1"/>
        </right>
        <bottom style="thin">
          <color auto="1"/>
        </bottom>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top style="thin">
          <color auto="1"/>
        </top>
        <vertical/>
        <horizontal/>
      </border>
    </dxf>
    <dxf>
      <border>
        <right style="thin">
          <color auto="1"/>
        </right>
        <bottom style="thin">
          <color auto="1"/>
        </bottom>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top style="thin">
          <color auto="1"/>
        </top>
        <vertical/>
        <horizontal/>
      </border>
    </dxf>
    <dxf>
      <border>
        <right style="thin">
          <color auto="1"/>
        </right>
        <bottom style="thin">
          <color auto="1"/>
        </bottom>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top style="thin">
          <color auto="1"/>
        </top>
        <vertical/>
        <horizontal/>
      </border>
    </dxf>
    <dxf>
      <border>
        <top style="thin">
          <color auto="1"/>
        </top>
      </border>
    </dxf>
    <dxf>
      <border>
        <top style="thin">
          <color auto="1"/>
        </top>
        <vertical/>
        <horizontal/>
      </border>
    </dxf>
    <dxf>
      <border>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top style="thin">
          <color auto="1"/>
        </top>
        <vertical/>
        <horizontal/>
      </border>
    </dxf>
    <dxf>
      <border>
        <left/>
        <top style="thin">
          <color auto="1"/>
        </top>
        <vertical/>
        <horizontal/>
      </border>
    </dxf>
    <dxf>
      <border>
        <lef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top style="thin">
          <color auto="1"/>
        </top>
        <vertical/>
        <horizontal/>
      </border>
    </dxf>
    <dxf>
      <border>
        <top style="thin">
          <color auto="1"/>
        </top>
        <vertical/>
        <horizontal/>
      </border>
    </dxf>
    <dxf>
      <border>
        <left/>
        <top style="thin">
          <color auto="1"/>
        </top>
        <vertical/>
        <horizontal/>
      </border>
    </dxf>
    <dxf>
      <border>
        <lef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top style="thin">
          <color auto="1"/>
        </top>
        <vertical/>
        <horizontal/>
      </border>
    </dxf>
    <dxf>
      <border>
        <top style="thin">
          <color auto="1"/>
        </top>
        <vertical/>
        <horizontal/>
      </border>
    </dxf>
    <dxf>
      <border>
        <left/>
        <top style="thin">
          <color auto="1"/>
        </top>
        <vertical/>
        <horizontal/>
      </border>
    </dxf>
    <dxf>
      <border>
        <lef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top style="thin">
          <color auto="1"/>
        </top>
        <vertical/>
        <horizontal/>
      </border>
    </dxf>
    <dxf>
      <border>
        <top style="thin">
          <color auto="1"/>
        </top>
        <vertical/>
        <horizontal/>
      </border>
    </dxf>
    <dxf>
      <border>
        <left/>
        <top style="thin">
          <color auto="1"/>
        </top>
        <vertical/>
        <horizontal/>
      </border>
    </dxf>
    <dxf>
      <border>
        <lef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top style="thin">
          <color auto="1"/>
        </top>
        <vertical/>
        <horizontal/>
      </border>
    </dxf>
    <dxf>
      <border>
        <top style="thin">
          <color auto="1"/>
        </top>
        <vertical/>
        <horizontal/>
      </border>
    </dxf>
    <dxf>
      <border>
        <left/>
        <top style="thin">
          <color auto="1"/>
        </top>
        <vertical/>
        <horizontal/>
      </border>
    </dxf>
    <dxf>
      <border>
        <lef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top style="thin">
          <color auto="1"/>
        </top>
        <vertical/>
        <horizontal/>
      </border>
    </dxf>
    <dxf>
      <border>
        <top style="thin">
          <color auto="1"/>
        </top>
        <vertical/>
        <horizontal/>
      </border>
    </dxf>
    <dxf>
      <border>
        <left/>
        <top style="thin">
          <color auto="1"/>
        </top>
        <vertical/>
        <horizontal/>
      </border>
    </dxf>
    <dxf>
      <border>
        <lef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top style="thin">
          <color auto="1"/>
        </top>
        <vertical/>
        <horizontal/>
      </border>
    </dxf>
    <dxf>
      <border>
        <top style="thin">
          <color auto="1"/>
        </top>
        <vertical/>
        <horizontal/>
      </border>
    </dxf>
    <dxf>
      <border>
        <left/>
        <top style="thin">
          <color auto="1"/>
        </top>
        <vertical/>
        <horizontal/>
      </border>
    </dxf>
    <dxf>
      <border>
        <lef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top style="thin">
          <color auto="1"/>
        </top>
        <vertical/>
        <horizontal/>
      </border>
    </dxf>
    <dxf>
      <border>
        <top style="thin">
          <color auto="1"/>
        </top>
        <vertical/>
        <horizontal/>
      </border>
    </dxf>
    <dxf>
      <border>
        <left/>
        <top style="thin">
          <color auto="1"/>
        </top>
        <vertical/>
        <horizontal/>
      </border>
    </dxf>
    <dxf>
      <border>
        <lef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top style="thin">
          <color auto="1"/>
        </top>
        <vertical/>
        <horizontal/>
      </border>
    </dxf>
    <dxf>
      <border>
        <top style="thin">
          <color auto="1"/>
        </top>
        <vertical/>
        <horizontal/>
      </border>
    </dxf>
    <dxf>
      <border>
        <left/>
        <top style="thin">
          <color auto="1"/>
        </top>
        <vertical/>
        <horizontal/>
      </border>
    </dxf>
    <dxf>
      <border>
        <lef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top style="thin">
          <color auto="1"/>
        </top>
        <vertical/>
        <horizontal/>
      </border>
    </dxf>
    <dxf>
      <border>
        <top style="thin">
          <color auto="1"/>
        </top>
        <vertical/>
        <horizontal/>
      </border>
    </dxf>
    <dxf>
      <border>
        <left/>
        <top style="thin">
          <color auto="1"/>
        </top>
        <vertical/>
        <horizontal/>
      </border>
    </dxf>
    <dxf>
      <border>
        <lef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top style="thin">
          <color auto="1"/>
        </top>
        <vertical/>
        <horizontal/>
      </border>
    </dxf>
    <dxf>
      <border>
        <top style="thin">
          <color auto="1"/>
        </top>
        <vertical/>
        <horizontal/>
      </border>
    </dxf>
    <dxf>
      <border>
        <left/>
        <top style="thin">
          <color auto="1"/>
        </top>
        <vertical/>
        <horizontal/>
      </border>
    </dxf>
    <dxf>
      <border>
        <lef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top style="thin">
          <color auto="1"/>
        </top>
        <vertical/>
        <horizontal/>
      </border>
    </dxf>
    <dxf>
      <border>
        <top style="thin">
          <color auto="1"/>
        </top>
        <vertical/>
        <horizontal/>
      </border>
    </dxf>
    <dxf>
      <border>
        <left/>
        <top style="thin">
          <color auto="1"/>
        </top>
        <vertical/>
        <horizontal/>
      </border>
    </dxf>
    <dxf>
      <border>
        <lef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top style="thin">
          <color auto="1"/>
        </top>
        <vertical/>
        <horizontal/>
      </border>
    </dxf>
    <dxf>
      <border>
        <top style="thin">
          <color auto="1"/>
        </top>
        <vertical/>
        <horizontal/>
      </border>
    </dxf>
    <dxf>
      <border>
        <left/>
        <top style="thin">
          <color auto="1"/>
        </top>
        <vertical/>
        <horizontal/>
      </border>
    </dxf>
    <dxf>
      <border>
        <lef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top style="thin">
          <color auto="1"/>
        </top>
        <vertical/>
        <horizontal/>
      </border>
    </dxf>
    <dxf>
      <border>
        <top style="thin">
          <color auto="1"/>
        </top>
        <vertical/>
        <horizontal/>
      </border>
    </dxf>
    <dxf>
      <border>
        <left/>
        <top style="thin">
          <color auto="1"/>
        </top>
        <vertical/>
        <horizontal/>
      </border>
    </dxf>
    <dxf>
      <border>
        <lef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right style="thin">
          <color auto="1"/>
        </right>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left/>
        <top style="thin">
          <color auto="1"/>
        </top>
        <vertical/>
        <horizontal/>
      </border>
    </dxf>
    <dxf>
      <border>
        <left/>
        <top style="thin">
          <color auto="1"/>
        </top>
        <vertical/>
        <horizontal/>
      </border>
    </dxf>
    <dxf>
      <border>
        <right style="thin">
          <color auto="1"/>
        </right>
        <top style="thin">
          <color auto="1"/>
        </top>
        <vertical/>
        <horizontal/>
      </border>
    </dxf>
    <dxf>
      <border>
        <left style="thin">
          <color auto="1"/>
        </left>
        <top style="thin">
          <color auto="1"/>
        </top>
        <vertical/>
        <horizontal/>
      </border>
    </dxf>
    <dxf>
      <border>
        <left/>
        <right style="thin">
          <color auto="1"/>
        </right>
        <top style="thin">
          <color auto="1"/>
        </top>
        <bottom/>
        <vertical/>
        <horizontal/>
      </border>
    </dxf>
    <dxf>
      <border>
        <left style="thin">
          <color auto="1"/>
        </left>
        <top style="thin">
          <color auto="1"/>
        </top>
        <vertical/>
        <horizontal/>
      </border>
    </dxf>
    <dxf>
      <border>
        <right style="thin">
          <color auto="1"/>
        </right>
        <top style="thin">
          <color auto="1"/>
        </top>
        <vertical/>
        <horizontal/>
      </border>
    </dxf>
    <dxf>
      <border>
        <left style="thin">
          <color auto="1"/>
        </left>
        <top style="thin">
          <color auto="1"/>
        </top>
        <vertical/>
        <horizontal/>
      </border>
    </dxf>
    <dxf>
      <border>
        <right style="thin">
          <color auto="1"/>
        </right>
        <vertical/>
        <horizontal/>
      </border>
    </dxf>
    <dxf>
      <border>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drawing2.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12.png"/><Relationship Id="rId1" Type="http://schemas.openxmlformats.org/officeDocument/2006/relationships/image" Target="../media/image11.png"/><Relationship Id="rId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13" Type="http://schemas.openxmlformats.org/officeDocument/2006/relationships/image" Target="../media/image27.emf"/><Relationship Id="rId18" Type="http://schemas.openxmlformats.org/officeDocument/2006/relationships/image" Target="../media/image32.emf"/><Relationship Id="rId26" Type="http://schemas.openxmlformats.org/officeDocument/2006/relationships/image" Target="../media/image40.emf"/><Relationship Id="rId39" Type="http://schemas.openxmlformats.org/officeDocument/2006/relationships/image" Target="../media/image53.emf"/><Relationship Id="rId21" Type="http://schemas.openxmlformats.org/officeDocument/2006/relationships/image" Target="../media/image35.emf"/><Relationship Id="rId34" Type="http://schemas.openxmlformats.org/officeDocument/2006/relationships/image" Target="../media/image48.emf"/><Relationship Id="rId42" Type="http://schemas.openxmlformats.org/officeDocument/2006/relationships/image" Target="../media/image56.emf"/><Relationship Id="rId47" Type="http://schemas.openxmlformats.org/officeDocument/2006/relationships/image" Target="../media/image61.emf"/><Relationship Id="rId50" Type="http://schemas.openxmlformats.org/officeDocument/2006/relationships/image" Target="../media/image64.emf"/><Relationship Id="rId55" Type="http://schemas.openxmlformats.org/officeDocument/2006/relationships/image" Target="../media/image69.emf"/><Relationship Id="rId7" Type="http://schemas.openxmlformats.org/officeDocument/2006/relationships/image" Target="../media/image21.emf"/><Relationship Id="rId2" Type="http://schemas.openxmlformats.org/officeDocument/2006/relationships/image" Target="../media/image16.emf"/><Relationship Id="rId16" Type="http://schemas.openxmlformats.org/officeDocument/2006/relationships/image" Target="../media/image30.emf"/><Relationship Id="rId29" Type="http://schemas.openxmlformats.org/officeDocument/2006/relationships/image" Target="../media/image43.emf"/><Relationship Id="rId11" Type="http://schemas.openxmlformats.org/officeDocument/2006/relationships/image" Target="../media/image25.emf"/><Relationship Id="rId24" Type="http://schemas.openxmlformats.org/officeDocument/2006/relationships/image" Target="../media/image38.emf"/><Relationship Id="rId32" Type="http://schemas.openxmlformats.org/officeDocument/2006/relationships/image" Target="../media/image46.emf"/><Relationship Id="rId37" Type="http://schemas.openxmlformats.org/officeDocument/2006/relationships/image" Target="../media/image51.emf"/><Relationship Id="rId40" Type="http://schemas.openxmlformats.org/officeDocument/2006/relationships/image" Target="../media/image54.emf"/><Relationship Id="rId45" Type="http://schemas.openxmlformats.org/officeDocument/2006/relationships/image" Target="../media/image59.emf"/><Relationship Id="rId53" Type="http://schemas.openxmlformats.org/officeDocument/2006/relationships/image" Target="../media/image67.emf"/><Relationship Id="rId58" Type="http://schemas.openxmlformats.org/officeDocument/2006/relationships/image" Target="../media/image72.emf"/><Relationship Id="rId5" Type="http://schemas.openxmlformats.org/officeDocument/2006/relationships/image" Target="../media/image19.emf"/><Relationship Id="rId19" Type="http://schemas.openxmlformats.org/officeDocument/2006/relationships/image" Target="../media/image33.emf"/><Relationship Id="rId4" Type="http://schemas.openxmlformats.org/officeDocument/2006/relationships/image" Target="../media/image18.emf"/><Relationship Id="rId9" Type="http://schemas.openxmlformats.org/officeDocument/2006/relationships/image" Target="../media/image23.emf"/><Relationship Id="rId14" Type="http://schemas.openxmlformats.org/officeDocument/2006/relationships/image" Target="../media/image28.emf"/><Relationship Id="rId22" Type="http://schemas.openxmlformats.org/officeDocument/2006/relationships/image" Target="../media/image36.emf"/><Relationship Id="rId27" Type="http://schemas.openxmlformats.org/officeDocument/2006/relationships/image" Target="../media/image41.emf"/><Relationship Id="rId30" Type="http://schemas.openxmlformats.org/officeDocument/2006/relationships/image" Target="../media/image44.emf"/><Relationship Id="rId35" Type="http://schemas.openxmlformats.org/officeDocument/2006/relationships/image" Target="../media/image49.emf"/><Relationship Id="rId43" Type="http://schemas.openxmlformats.org/officeDocument/2006/relationships/image" Target="../media/image57.emf"/><Relationship Id="rId48" Type="http://schemas.openxmlformats.org/officeDocument/2006/relationships/image" Target="../media/image62.emf"/><Relationship Id="rId56" Type="http://schemas.openxmlformats.org/officeDocument/2006/relationships/image" Target="../media/image70.emf"/><Relationship Id="rId8" Type="http://schemas.openxmlformats.org/officeDocument/2006/relationships/image" Target="../media/image22.emf"/><Relationship Id="rId51" Type="http://schemas.openxmlformats.org/officeDocument/2006/relationships/image" Target="../media/image65.emf"/><Relationship Id="rId3" Type="http://schemas.openxmlformats.org/officeDocument/2006/relationships/image" Target="../media/image17.emf"/><Relationship Id="rId12" Type="http://schemas.openxmlformats.org/officeDocument/2006/relationships/image" Target="../media/image26.emf"/><Relationship Id="rId17" Type="http://schemas.openxmlformats.org/officeDocument/2006/relationships/image" Target="../media/image31.emf"/><Relationship Id="rId25" Type="http://schemas.openxmlformats.org/officeDocument/2006/relationships/image" Target="../media/image39.emf"/><Relationship Id="rId33" Type="http://schemas.openxmlformats.org/officeDocument/2006/relationships/image" Target="../media/image47.emf"/><Relationship Id="rId38" Type="http://schemas.openxmlformats.org/officeDocument/2006/relationships/image" Target="../media/image52.emf"/><Relationship Id="rId46" Type="http://schemas.openxmlformats.org/officeDocument/2006/relationships/image" Target="../media/image60.emf"/><Relationship Id="rId20" Type="http://schemas.openxmlformats.org/officeDocument/2006/relationships/image" Target="../media/image34.emf"/><Relationship Id="rId41" Type="http://schemas.openxmlformats.org/officeDocument/2006/relationships/image" Target="../media/image55.emf"/><Relationship Id="rId54" Type="http://schemas.openxmlformats.org/officeDocument/2006/relationships/image" Target="../media/image68.emf"/><Relationship Id="rId1" Type="http://schemas.openxmlformats.org/officeDocument/2006/relationships/image" Target="../media/image15.emf"/><Relationship Id="rId6" Type="http://schemas.openxmlformats.org/officeDocument/2006/relationships/image" Target="../media/image20.emf"/><Relationship Id="rId15" Type="http://schemas.openxmlformats.org/officeDocument/2006/relationships/image" Target="../media/image29.emf"/><Relationship Id="rId23" Type="http://schemas.openxmlformats.org/officeDocument/2006/relationships/image" Target="../media/image37.emf"/><Relationship Id="rId28" Type="http://schemas.openxmlformats.org/officeDocument/2006/relationships/image" Target="../media/image42.emf"/><Relationship Id="rId36" Type="http://schemas.openxmlformats.org/officeDocument/2006/relationships/image" Target="../media/image50.emf"/><Relationship Id="rId49" Type="http://schemas.openxmlformats.org/officeDocument/2006/relationships/image" Target="../media/image63.emf"/><Relationship Id="rId57" Type="http://schemas.openxmlformats.org/officeDocument/2006/relationships/image" Target="../media/image71.emf"/><Relationship Id="rId10" Type="http://schemas.openxmlformats.org/officeDocument/2006/relationships/image" Target="../media/image24.emf"/><Relationship Id="rId31" Type="http://schemas.openxmlformats.org/officeDocument/2006/relationships/image" Target="../media/image45.emf"/><Relationship Id="rId44" Type="http://schemas.openxmlformats.org/officeDocument/2006/relationships/image" Target="../media/image58.emf"/><Relationship Id="rId52" Type="http://schemas.openxmlformats.org/officeDocument/2006/relationships/image" Target="../media/image66.emf"/></Relationships>
</file>

<file path=xl/drawings/_rels/vmlDrawing1.vml.rels><?xml version="1.0" encoding="UTF-8" standalone="yes"?>
<Relationships xmlns="http://schemas.openxmlformats.org/package/2006/relationships"><Relationship Id="rId3" Type="http://schemas.openxmlformats.org/officeDocument/2006/relationships/image" Target="../media/image8.emf"/><Relationship Id="rId2" Type="http://schemas.openxmlformats.org/officeDocument/2006/relationships/image" Target="../media/image7.emf"/><Relationship Id="rId1" Type="http://schemas.openxmlformats.org/officeDocument/2006/relationships/image" Target="../media/image6.emf"/><Relationship Id="rId5" Type="http://schemas.openxmlformats.org/officeDocument/2006/relationships/image" Target="../media/image10.emf"/><Relationship Id="rId4"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oneCellAnchor>
        <xdr:from>
          <xdr:col>5</xdr:col>
          <xdr:colOff>137949</xdr:colOff>
          <xdr:row>6</xdr:row>
          <xdr:rowOff>32844</xdr:rowOff>
        </xdr:from>
        <xdr:ext cx="498256" cy="388226"/>
        <xdr:pic>
          <xdr:nvPicPr>
            <xdr:cNvPr id="18" name="Grafik 17">
              <a:extLst>
                <a:ext uri="{FF2B5EF4-FFF2-40B4-BE49-F238E27FC236}">
                  <a16:creationId xmlns:a16="http://schemas.microsoft.com/office/drawing/2014/main" id="{00000000-0008-0000-0000-000012000000}"/>
                </a:ext>
              </a:extLst>
            </xdr:cNvPr>
            <xdr:cNvPicPr>
              <a:picLocks noChangeAspect="1" noChangeArrowheads="1"/>
              <a:extLst>
                <a:ext uri="{84589F7E-364E-4C9E-8A38-B11213B215E9}">
                  <a14:cameraTool cellRange="L1_T1" spid="_x0000_s30867"/>
                </a:ext>
              </a:extLst>
            </xdr:cNvPicPr>
          </xdr:nvPicPr>
          <xdr:blipFill>
            <a:blip xmlns:r="http://schemas.openxmlformats.org/officeDocument/2006/relationships" r:embed="rId1"/>
            <a:srcRect/>
            <a:stretch>
              <a:fillRect/>
            </a:stretch>
          </xdr:blipFill>
          <xdr:spPr bwMode="auto">
            <a:xfrm>
              <a:off x="1661949" y="912075"/>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7</xdr:col>
          <xdr:colOff>137949</xdr:colOff>
          <xdr:row>6</xdr:row>
          <xdr:rowOff>32844</xdr:rowOff>
        </xdr:from>
        <xdr:ext cx="498256" cy="388226"/>
        <xdr:pic>
          <xdr:nvPicPr>
            <xdr:cNvPr id="34" name="Grafik 33">
              <a:extLst>
                <a:ext uri="{FF2B5EF4-FFF2-40B4-BE49-F238E27FC236}">
                  <a16:creationId xmlns:a16="http://schemas.microsoft.com/office/drawing/2014/main" id="{00000000-0008-0000-0000-000022000000}"/>
                </a:ext>
              </a:extLst>
            </xdr:cNvPr>
            <xdr:cNvPicPr>
              <a:picLocks noChangeAspect="1" noChangeArrowheads="1"/>
              <a:extLst>
                <a:ext uri="{84589F7E-364E-4C9E-8A38-B11213B215E9}">
                  <a14:cameraTool cellRange="L1_T2" spid="_x0000_s30868"/>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9</xdr:col>
          <xdr:colOff>137949</xdr:colOff>
          <xdr:row>6</xdr:row>
          <xdr:rowOff>32844</xdr:rowOff>
        </xdr:from>
        <xdr:ext cx="498256" cy="388226"/>
        <xdr:pic>
          <xdr:nvPicPr>
            <xdr:cNvPr id="35" name="Grafik 34">
              <a:extLst>
                <a:ext uri="{FF2B5EF4-FFF2-40B4-BE49-F238E27FC236}">
                  <a16:creationId xmlns:a16="http://schemas.microsoft.com/office/drawing/2014/main" id="{00000000-0008-0000-0000-000023000000}"/>
                </a:ext>
              </a:extLst>
            </xdr:cNvPr>
            <xdr:cNvPicPr>
              <a:picLocks noChangeAspect="1" noChangeArrowheads="1"/>
              <a:extLst>
                <a:ext uri="{84589F7E-364E-4C9E-8A38-B11213B215E9}">
                  <a14:cameraTool cellRange="L1_T3" spid="_x0000_s30869"/>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11</xdr:col>
          <xdr:colOff>137949</xdr:colOff>
          <xdr:row>6</xdr:row>
          <xdr:rowOff>32844</xdr:rowOff>
        </xdr:from>
        <xdr:ext cx="498256" cy="388226"/>
        <xdr:pic>
          <xdr:nvPicPr>
            <xdr:cNvPr id="36" name="Grafik 35">
              <a:extLst>
                <a:ext uri="{FF2B5EF4-FFF2-40B4-BE49-F238E27FC236}">
                  <a16:creationId xmlns:a16="http://schemas.microsoft.com/office/drawing/2014/main" id="{00000000-0008-0000-0000-000024000000}"/>
                </a:ext>
              </a:extLst>
            </xdr:cNvPr>
            <xdr:cNvPicPr>
              <a:picLocks noChangeAspect="1" noChangeArrowheads="1"/>
              <a:extLst>
                <a:ext uri="{84589F7E-364E-4C9E-8A38-B11213B215E9}">
                  <a14:cameraTool cellRange="L1_T4" spid="_x0000_s30870"/>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13</xdr:col>
          <xdr:colOff>137949</xdr:colOff>
          <xdr:row>6</xdr:row>
          <xdr:rowOff>32844</xdr:rowOff>
        </xdr:from>
        <xdr:ext cx="498256" cy="388226"/>
        <xdr:pic>
          <xdr:nvPicPr>
            <xdr:cNvPr id="37" name="Grafik 36">
              <a:extLst>
                <a:ext uri="{FF2B5EF4-FFF2-40B4-BE49-F238E27FC236}">
                  <a16:creationId xmlns:a16="http://schemas.microsoft.com/office/drawing/2014/main" id="{00000000-0008-0000-0000-000025000000}"/>
                </a:ext>
              </a:extLst>
            </xdr:cNvPr>
            <xdr:cNvPicPr>
              <a:picLocks noChangeAspect="1" noChangeArrowheads="1"/>
              <a:extLst>
                <a:ext uri="{84589F7E-364E-4C9E-8A38-B11213B215E9}">
                  <a14:cameraTool cellRange="L1_T5" spid="_x0000_s30871"/>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15</xdr:col>
          <xdr:colOff>137949</xdr:colOff>
          <xdr:row>6</xdr:row>
          <xdr:rowOff>32844</xdr:rowOff>
        </xdr:from>
        <xdr:ext cx="498256" cy="388226"/>
        <xdr:pic>
          <xdr:nvPicPr>
            <xdr:cNvPr id="39" name="Grafik 38">
              <a:extLst>
                <a:ext uri="{FF2B5EF4-FFF2-40B4-BE49-F238E27FC236}">
                  <a16:creationId xmlns:a16="http://schemas.microsoft.com/office/drawing/2014/main" id="{00000000-0008-0000-0000-000027000000}"/>
                </a:ext>
              </a:extLst>
            </xdr:cNvPr>
            <xdr:cNvPicPr>
              <a:picLocks noChangeAspect="1" noChangeArrowheads="1"/>
              <a:extLst>
                <a:ext uri="{84589F7E-364E-4C9E-8A38-B11213B215E9}">
                  <a14:cameraTool cellRange="L1_T6" spid="_x0000_s30872"/>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17</xdr:col>
          <xdr:colOff>137949</xdr:colOff>
          <xdr:row>6</xdr:row>
          <xdr:rowOff>32844</xdr:rowOff>
        </xdr:from>
        <xdr:ext cx="498256" cy="388226"/>
        <xdr:pic>
          <xdr:nvPicPr>
            <xdr:cNvPr id="40" name="Grafik 39">
              <a:extLst>
                <a:ext uri="{FF2B5EF4-FFF2-40B4-BE49-F238E27FC236}">
                  <a16:creationId xmlns:a16="http://schemas.microsoft.com/office/drawing/2014/main" id="{00000000-0008-0000-0000-000028000000}"/>
                </a:ext>
              </a:extLst>
            </xdr:cNvPr>
            <xdr:cNvPicPr>
              <a:picLocks noChangeAspect="1" noChangeArrowheads="1"/>
              <a:extLst>
                <a:ext uri="{84589F7E-364E-4C9E-8A38-B11213B215E9}">
                  <a14:cameraTool cellRange="L1_T7" spid="_x0000_s30873"/>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19</xdr:col>
          <xdr:colOff>137949</xdr:colOff>
          <xdr:row>6</xdr:row>
          <xdr:rowOff>32844</xdr:rowOff>
        </xdr:from>
        <xdr:ext cx="498256" cy="388226"/>
        <xdr:pic>
          <xdr:nvPicPr>
            <xdr:cNvPr id="41" name="Grafik 40">
              <a:extLst>
                <a:ext uri="{FF2B5EF4-FFF2-40B4-BE49-F238E27FC236}">
                  <a16:creationId xmlns:a16="http://schemas.microsoft.com/office/drawing/2014/main" id="{00000000-0008-0000-0000-000029000000}"/>
                </a:ext>
              </a:extLst>
            </xdr:cNvPr>
            <xdr:cNvPicPr>
              <a:picLocks noChangeAspect="1" noChangeArrowheads="1"/>
              <a:extLst>
                <a:ext uri="{84589F7E-364E-4C9E-8A38-B11213B215E9}">
                  <a14:cameraTool cellRange="L1_T8" spid="_x0000_s30874"/>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21</xdr:col>
          <xdr:colOff>137949</xdr:colOff>
          <xdr:row>6</xdr:row>
          <xdr:rowOff>32844</xdr:rowOff>
        </xdr:from>
        <xdr:ext cx="498256" cy="388226"/>
        <xdr:pic>
          <xdr:nvPicPr>
            <xdr:cNvPr id="42" name="Grafik 41">
              <a:extLst>
                <a:ext uri="{FF2B5EF4-FFF2-40B4-BE49-F238E27FC236}">
                  <a16:creationId xmlns:a16="http://schemas.microsoft.com/office/drawing/2014/main" id="{00000000-0008-0000-0000-00002A000000}"/>
                </a:ext>
              </a:extLst>
            </xdr:cNvPr>
            <xdr:cNvPicPr>
              <a:picLocks noChangeAspect="1" noChangeArrowheads="1"/>
              <a:extLst>
                <a:ext uri="{84589F7E-364E-4C9E-8A38-B11213B215E9}">
                  <a14:cameraTool cellRange="L1_T9" spid="_x0000_s30875"/>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23</xdr:col>
          <xdr:colOff>137949</xdr:colOff>
          <xdr:row>6</xdr:row>
          <xdr:rowOff>32844</xdr:rowOff>
        </xdr:from>
        <xdr:ext cx="498256" cy="388226"/>
        <xdr:pic>
          <xdr:nvPicPr>
            <xdr:cNvPr id="43" name="Grafik 42">
              <a:extLst>
                <a:ext uri="{FF2B5EF4-FFF2-40B4-BE49-F238E27FC236}">
                  <a16:creationId xmlns:a16="http://schemas.microsoft.com/office/drawing/2014/main" id="{00000000-0008-0000-0000-00002B000000}"/>
                </a:ext>
              </a:extLst>
            </xdr:cNvPr>
            <xdr:cNvPicPr>
              <a:picLocks noChangeAspect="1" noChangeArrowheads="1"/>
              <a:extLst>
                <a:ext uri="{84589F7E-364E-4C9E-8A38-B11213B215E9}">
                  <a14:cameraTool cellRange="L1_T10" spid="_x0000_s30876"/>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25</xdr:col>
          <xdr:colOff>137949</xdr:colOff>
          <xdr:row>6</xdr:row>
          <xdr:rowOff>32844</xdr:rowOff>
        </xdr:from>
        <xdr:ext cx="498256" cy="388226"/>
        <xdr:pic>
          <xdr:nvPicPr>
            <xdr:cNvPr id="44" name="Grafik 43">
              <a:extLst>
                <a:ext uri="{FF2B5EF4-FFF2-40B4-BE49-F238E27FC236}">
                  <a16:creationId xmlns:a16="http://schemas.microsoft.com/office/drawing/2014/main" id="{00000000-0008-0000-0000-00002C000000}"/>
                </a:ext>
              </a:extLst>
            </xdr:cNvPr>
            <xdr:cNvPicPr>
              <a:picLocks noChangeAspect="1" noChangeArrowheads="1"/>
              <a:extLst>
                <a:ext uri="{84589F7E-364E-4C9E-8A38-B11213B215E9}">
                  <a14:cameraTool cellRange="L1_T11" spid="_x0000_s30877"/>
                </a:ext>
              </a:extLst>
            </xdr:cNvPicPr>
          </xdr:nvPicPr>
          <xdr:blipFill>
            <a:blip xmlns:r="http://schemas.openxmlformats.org/officeDocument/2006/relationships" r:embed="rId3"/>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27</xdr:col>
          <xdr:colOff>137949</xdr:colOff>
          <xdr:row>6</xdr:row>
          <xdr:rowOff>32844</xdr:rowOff>
        </xdr:from>
        <xdr:ext cx="498256" cy="388226"/>
        <xdr:pic>
          <xdr:nvPicPr>
            <xdr:cNvPr id="45" name="Grafik 44">
              <a:extLst>
                <a:ext uri="{FF2B5EF4-FFF2-40B4-BE49-F238E27FC236}">
                  <a16:creationId xmlns:a16="http://schemas.microsoft.com/office/drawing/2014/main" id="{00000000-0008-0000-0000-00002D000000}"/>
                </a:ext>
              </a:extLst>
            </xdr:cNvPr>
            <xdr:cNvPicPr>
              <a:picLocks noChangeAspect="1" noChangeArrowheads="1"/>
              <a:extLst>
                <a:ext uri="{84589F7E-364E-4C9E-8A38-B11213B215E9}">
                  <a14:cameraTool cellRange="L1_T12" spid="_x0000_s30878"/>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29</xdr:col>
          <xdr:colOff>137949</xdr:colOff>
          <xdr:row>6</xdr:row>
          <xdr:rowOff>32844</xdr:rowOff>
        </xdr:from>
        <xdr:ext cx="498256" cy="388226"/>
        <xdr:pic>
          <xdr:nvPicPr>
            <xdr:cNvPr id="46" name="Grafik 45">
              <a:extLst>
                <a:ext uri="{FF2B5EF4-FFF2-40B4-BE49-F238E27FC236}">
                  <a16:creationId xmlns:a16="http://schemas.microsoft.com/office/drawing/2014/main" id="{00000000-0008-0000-0000-00002E000000}"/>
                </a:ext>
              </a:extLst>
            </xdr:cNvPr>
            <xdr:cNvPicPr>
              <a:picLocks noChangeAspect="1" noChangeArrowheads="1"/>
              <a:extLst>
                <a:ext uri="{84589F7E-364E-4C9E-8A38-B11213B215E9}">
                  <a14:cameraTool cellRange="L1_T13" spid="_x0000_s30879"/>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31</xdr:col>
          <xdr:colOff>137949</xdr:colOff>
          <xdr:row>6</xdr:row>
          <xdr:rowOff>32844</xdr:rowOff>
        </xdr:from>
        <xdr:ext cx="498256" cy="388226"/>
        <xdr:pic>
          <xdr:nvPicPr>
            <xdr:cNvPr id="47" name="Grafik 46">
              <a:extLst>
                <a:ext uri="{FF2B5EF4-FFF2-40B4-BE49-F238E27FC236}">
                  <a16:creationId xmlns:a16="http://schemas.microsoft.com/office/drawing/2014/main" id="{00000000-0008-0000-0000-00002F000000}"/>
                </a:ext>
              </a:extLst>
            </xdr:cNvPr>
            <xdr:cNvPicPr>
              <a:picLocks noChangeAspect="1" noChangeArrowheads="1"/>
              <a:extLst>
                <a:ext uri="{84589F7E-364E-4C9E-8A38-B11213B215E9}">
                  <a14:cameraTool cellRange="L1_T14" spid="_x0000_s30880"/>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33</xdr:col>
          <xdr:colOff>137949</xdr:colOff>
          <xdr:row>6</xdr:row>
          <xdr:rowOff>32844</xdr:rowOff>
        </xdr:from>
        <xdr:ext cx="498256" cy="388226"/>
        <xdr:pic>
          <xdr:nvPicPr>
            <xdr:cNvPr id="48" name="Grafik 47">
              <a:extLst>
                <a:ext uri="{FF2B5EF4-FFF2-40B4-BE49-F238E27FC236}">
                  <a16:creationId xmlns:a16="http://schemas.microsoft.com/office/drawing/2014/main" id="{00000000-0008-0000-0000-000030000000}"/>
                </a:ext>
              </a:extLst>
            </xdr:cNvPr>
            <xdr:cNvPicPr>
              <a:picLocks noChangeAspect="1" noChangeArrowheads="1"/>
              <a:extLst>
                <a:ext uri="{84589F7E-364E-4C9E-8A38-B11213B215E9}">
                  <a14:cameraTool cellRange="L1_T15" spid="_x0000_s30881"/>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35</xdr:col>
          <xdr:colOff>137949</xdr:colOff>
          <xdr:row>6</xdr:row>
          <xdr:rowOff>32844</xdr:rowOff>
        </xdr:from>
        <xdr:ext cx="498256" cy="388226"/>
        <xdr:pic>
          <xdr:nvPicPr>
            <xdr:cNvPr id="49" name="Grafik 48">
              <a:extLst>
                <a:ext uri="{FF2B5EF4-FFF2-40B4-BE49-F238E27FC236}">
                  <a16:creationId xmlns:a16="http://schemas.microsoft.com/office/drawing/2014/main" id="{00000000-0008-0000-0000-000031000000}"/>
                </a:ext>
              </a:extLst>
            </xdr:cNvPr>
            <xdr:cNvPicPr>
              <a:picLocks noChangeAspect="1" noChangeArrowheads="1"/>
              <a:extLst>
                <a:ext uri="{84589F7E-364E-4C9E-8A38-B11213B215E9}">
                  <a14:cameraTool cellRange="L1_T16" spid="_x0000_s30882"/>
                </a:ext>
              </a:extLst>
            </xdr:cNvPicPr>
          </xdr:nvPicPr>
          <xdr:blipFill>
            <a:blip xmlns:r="http://schemas.openxmlformats.org/officeDocument/2006/relationships" r:embed="rId4"/>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5</xdr:col>
          <xdr:colOff>137949</xdr:colOff>
          <xdr:row>15</xdr:row>
          <xdr:rowOff>32844</xdr:rowOff>
        </xdr:from>
        <xdr:ext cx="498256" cy="388226"/>
        <xdr:pic>
          <xdr:nvPicPr>
            <xdr:cNvPr id="51" name="Grafik 50">
              <a:extLst>
                <a:ext uri="{FF2B5EF4-FFF2-40B4-BE49-F238E27FC236}">
                  <a16:creationId xmlns:a16="http://schemas.microsoft.com/office/drawing/2014/main" id="{00000000-0008-0000-0000-000033000000}"/>
                </a:ext>
              </a:extLst>
            </xdr:cNvPr>
            <xdr:cNvPicPr>
              <a:picLocks noChangeAspect="1" noChangeArrowheads="1"/>
              <a:extLst>
                <a:ext uri="{84589F7E-364E-4C9E-8A38-B11213B215E9}">
                  <a14:cameraTool cellRange="L1_T17" spid="_x0000_s30883"/>
                </a:ext>
              </a:extLst>
            </xdr:cNvPicPr>
          </xdr:nvPicPr>
          <xdr:blipFill>
            <a:blip xmlns:r="http://schemas.openxmlformats.org/officeDocument/2006/relationships" r:embed="rId2"/>
            <a:srcRect/>
            <a:stretch>
              <a:fillRect/>
            </a:stretch>
          </xdr:blipFill>
          <xdr:spPr bwMode="auto">
            <a:xfrm>
              <a:off x="1661949" y="2207172"/>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7</xdr:col>
          <xdr:colOff>137949</xdr:colOff>
          <xdr:row>15</xdr:row>
          <xdr:rowOff>32844</xdr:rowOff>
        </xdr:from>
        <xdr:ext cx="498256" cy="388226"/>
        <xdr:pic>
          <xdr:nvPicPr>
            <xdr:cNvPr id="52" name="Grafik 51">
              <a:extLst>
                <a:ext uri="{FF2B5EF4-FFF2-40B4-BE49-F238E27FC236}">
                  <a16:creationId xmlns:a16="http://schemas.microsoft.com/office/drawing/2014/main" id="{00000000-0008-0000-0000-000034000000}"/>
                </a:ext>
              </a:extLst>
            </xdr:cNvPr>
            <xdr:cNvPicPr>
              <a:picLocks noChangeAspect="1" noChangeArrowheads="1"/>
              <a:extLst>
                <a:ext uri="{84589F7E-364E-4C9E-8A38-B11213B215E9}">
                  <a14:cameraTool cellRange="L1_T18" spid="_x0000_s30884"/>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9</xdr:col>
          <xdr:colOff>137949</xdr:colOff>
          <xdr:row>15</xdr:row>
          <xdr:rowOff>32844</xdr:rowOff>
        </xdr:from>
        <xdr:ext cx="498256" cy="388226"/>
        <xdr:pic>
          <xdr:nvPicPr>
            <xdr:cNvPr id="53" name="Grafik 52">
              <a:extLst>
                <a:ext uri="{FF2B5EF4-FFF2-40B4-BE49-F238E27FC236}">
                  <a16:creationId xmlns:a16="http://schemas.microsoft.com/office/drawing/2014/main" id="{00000000-0008-0000-0000-000035000000}"/>
                </a:ext>
              </a:extLst>
            </xdr:cNvPr>
            <xdr:cNvPicPr>
              <a:picLocks noChangeAspect="1" noChangeArrowheads="1"/>
              <a:extLst>
                <a:ext uri="{84589F7E-364E-4C9E-8A38-B11213B215E9}">
                  <a14:cameraTool cellRange="L1_T19" spid="_x0000_s30885"/>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11</xdr:col>
          <xdr:colOff>137949</xdr:colOff>
          <xdr:row>15</xdr:row>
          <xdr:rowOff>32844</xdr:rowOff>
        </xdr:from>
        <xdr:ext cx="498256" cy="388226"/>
        <xdr:pic>
          <xdr:nvPicPr>
            <xdr:cNvPr id="54" name="Grafik 53">
              <a:extLst>
                <a:ext uri="{FF2B5EF4-FFF2-40B4-BE49-F238E27FC236}">
                  <a16:creationId xmlns:a16="http://schemas.microsoft.com/office/drawing/2014/main" id="{00000000-0008-0000-0000-000036000000}"/>
                </a:ext>
              </a:extLst>
            </xdr:cNvPr>
            <xdr:cNvPicPr>
              <a:picLocks noChangeAspect="1" noChangeArrowheads="1"/>
              <a:extLst>
                <a:ext uri="{84589F7E-364E-4C9E-8A38-B11213B215E9}">
                  <a14:cameraTool cellRange="L1_T20" spid="_x0000_s30886"/>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13</xdr:col>
          <xdr:colOff>137949</xdr:colOff>
          <xdr:row>15</xdr:row>
          <xdr:rowOff>32844</xdr:rowOff>
        </xdr:from>
        <xdr:ext cx="498256" cy="388226"/>
        <xdr:pic>
          <xdr:nvPicPr>
            <xdr:cNvPr id="55" name="Grafik 54">
              <a:extLst>
                <a:ext uri="{FF2B5EF4-FFF2-40B4-BE49-F238E27FC236}">
                  <a16:creationId xmlns:a16="http://schemas.microsoft.com/office/drawing/2014/main" id="{00000000-0008-0000-0000-000037000000}"/>
                </a:ext>
              </a:extLst>
            </xdr:cNvPr>
            <xdr:cNvPicPr>
              <a:picLocks noChangeAspect="1" noChangeArrowheads="1"/>
              <a:extLst>
                <a:ext uri="{84589F7E-364E-4C9E-8A38-B11213B215E9}">
                  <a14:cameraTool cellRange="L1_T21" spid="_x0000_s30887"/>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15</xdr:col>
          <xdr:colOff>137949</xdr:colOff>
          <xdr:row>15</xdr:row>
          <xdr:rowOff>32844</xdr:rowOff>
        </xdr:from>
        <xdr:ext cx="498256" cy="388226"/>
        <xdr:pic>
          <xdr:nvPicPr>
            <xdr:cNvPr id="56" name="Grafik 55">
              <a:extLst>
                <a:ext uri="{FF2B5EF4-FFF2-40B4-BE49-F238E27FC236}">
                  <a16:creationId xmlns:a16="http://schemas.microsoft.com/office/drawing/2014/main" id="{00000000-0008-0000-0000-000038000000}"/>
                </a:ext>
              </a:extLst>
            </xdr:cNvPr>
            <xdr:cNvPicPr>
              <a:picLocks noChangeAspect="1" noChangeArrowheads="1"/>
              <a:extLst>
                <a:ext uri="{84589F7E-364E-4C9E-8A38-B11213B215E9}">
                  <a14:cameraTool cellRange="L1_T22" spid="_x0000_s30888"/>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17</xdr:col>
          <xdr:colOff>137949</xdr:colOff>
          <xdr:row>15</xdr:row>
          <xdr:rowOff>32844</xdr:rowOff>
        </xdr:from>
        <xdr:ext cx="498256" cy="388226"/>
        <xdr:pic>
          <xdr:nvPicPr>
            <xdr:cNvPr id="57" name="Grafik 56">
              <a:extLst>
                <a:ext uri="{FF2B5EF4-FFF2-40B4-BE49-F238E27FC236}">
                  <a16:creationId xmlns:a16="http://schemas.microsoft.com/office/drawing/2014/main" id="{00000000-0008-0000-0000-000039000000}"/>
                </a:ext>
              </a:extLst>
            </xdr:cNvPr>
            <xdr:cNvPicPr>
              <a:picLocks noChangeAspect="1" noChangeArrowheads="1"/>
              <a:extLst>
                <a:ext uri="{84589F7E-364E-4C9E-8A38-B11213B215E9}">
                  <a14:cameraTool cellRange="L1_T23" spid="_x0000_s30889"/>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19</xdr:col>
          <xdr:colOff>137949</xdr:colOff>
          <xdr:row>15</xdr:row>
          <xdr:rowOff>32844</xdr:rowOff>
        </xdr:from>
        <xdr:ext cx="498256" cy="388226"/>
        <xdr:pic>
          <xdr:nvPicPr>
            <xdr:cNvPr id="58" name="Grafik 57">
              <a:extLst>
                <a:ext uri="{FF2B5EF4-FFF2-40B4-BE49-F238E27FC236}">
                  <a16:creationId xmlns:a16="http://schemas.microsoft.com/office/drawing/2014/main" id="{00000000-0008-0000-0000-00003A000000}"/>
                </a:ext>
              </a:extLst>
            </xdr:cNvPr>
            <xdr:cNvPicPr>
              <a:picLocks noChangeAspect="1" noChangeArrowheads="1"/>
              <a:extLst>
                <a:ext uri="{84589F7E-364E-4C9E-8A38-B11213B215E9}">
                  <a14:cameraTool cellRange="L1_T24" spid="_x0000_s30890"/>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21</xdr:col>
          <xdr:colOff>137949</xdr:colOff>
          <xdr:row>15</xdr:row>
          <xdr:rowOff>32844</xdr:rowOff>
        </xdr:from>
        <xdr:ext cx="498256" cy="388226"/>
        <xdr:pic>
          <xdr:nvPicPr>
            <xdr:cNvPr id="59" name="Grafik 58">
              <a:extLst>
                <a:ext uri="{FF2B5EF4-FFF2-40B4-BE49-F238E27FC236}">
                  <a16:creationId xmlns:a16="http://schemas.microsoft.com/office/drawing/2014/main" id="{00000000-0008-0000-0000-00003B000000}"/>
                </a:ext>
              </a:extLst>
            </xdr:cNvPr>
            <xdr:cNvPicPr>
              <a:picLocks noChangeAspect="1" noChangeArrowheads="1"/>
              <a:extLst>
                <a:ext uri="{84589F7E-364E-4C9E-8A38-B11213B215E9}">
                  <a14:cameraTool cellRange="L1_T25" spid="_x0000_s30891"/>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23</xdr:col>
          <xdr:colOff>137949</xdr:colOff>
          <xdr:row>15</xdr:row>
          <xdr:rowOff>32844</xdr:rowOff>
        </xdr:from>
        <xdr:ext cx="498256" cy="388226"/>
        <xdr:pic>
          <xdr:nvPicPr>
            <xdr:cNvPr id="60" name="Grafik 59">
              <a:extLst>
                <a:ext uri="{FF2B5EF4-FFF2-40B4-BE49-F238E27FC236}">
                  <a16:creationId xmlns:a16="http://schemas.microsoft.com/office/drawing/2014/main" id="{00000000-0008-0000-0000-00003C000000}"/>
                </a:ext>
              </a:extLst>
            </xdr:cNvPr>
            <xdr:cNvPicPr>
              <a:picLocks noChangeAspect="1" noChangeArrowheads="1"/>
              <a:extLst>
                <a:ext uri="{84589F7E-364E-4C9E-8A38-B11213B215E9}">
                  <a14:cameraTool cellRange="L1_T26" spid="_x0000_s30892"/>
                </a:ext>
              </a:extLst>
            </xdr:cNvPicPr>
          </xdr:nvPicPr>
          <xdr:blipFill>
            <a:blip xmlns:r="http://schemas.openxmlformats.org/officeDocument/2006/relationships" r:embed="rId4"/>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25</xdr:col>
          <xdr:colOff>137949</xdr:colOff>
          <xdr:row>15</xdr:row>
          <xdr:rowOff>32844</xdr:rowOff>
        </xdr:from>
        <xdr:ext cx="498256" cy="388226"/>
        <xdr:pic>
          <xdr:nvPicPr>
            <xdr:cNvPr id="61" name="Grafik 60">
              <a:extLst>
                <a:ext uri="{FF2B5EF4-FFF2-40B4-BE49-F238E27FC236}">
                  <a16:creationId xmlns:a16="http://schemas.microsoft.com/office/drawing/2014/main" id="{00000000-0008-0000-0000-00003D000000}"/>
                </a:ext>
              </a:extLst>
            </xdr:cNvPr>
            <xdr:cNvPicPr>
              <a:picLocks noChangeAspect="1" noChangeArrowheads="1"/>
              <a:extLst>
                <a:ext uri="{84589F7E-364E-4C9E-8A38-B11213B215E9}">
                  <a14:cameraTool cellRange="L1_T27" spid="_x0000_s30893"/>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27</xdr:col>
          <xdr:colOff>137949</xdr:colOff>
          <xdr:row>15</xdr:row>
          <xdr:rowOff>32844</xdr:rowOff>
        </xdr:from>
        <xdr:ext cx="498256" cy="388226"/>
        <xdr:pic>
          <xdr:nvPicPr>
            <xdr:cNvPr id="62" name="Grafik 61">
              <a:extLst>
                <a:ext uri="{FF2B5EF4-FFF2-40B4-BE49-F238E27FC236}">
                  <a16:creationId xmlns:a16="http://schemas.microsoft.com/office/drawing/2014/main" id="{00000000-0008-0000-0000-00003E000000}"/>
                </a:ext>
              </a:extLst>
            </xdr:cNvPr>
            <xdr:cNvPicPr>
              <a:picLocks noChangeAspect="1" noChangeArrowheads="1"/>
              <a:extLst>
                <a:ext uri="{84589F7E-364E-4C9E-8A38-B11213B215E9}">
                  <a14:cameraTool cellRange="L1_T28" spid="_x0000_s30894"/>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29</xdr:col>
          <xdr:colOff>137949</xdr:colOff>
          <xdr:row>15</xdr:row>
          <xdr:rowOff>32844</xdr:rowOff>
        </xdr:from>
        <xdr:ext cx="498256" cy="388226"/>
        <xdr:pic>
          <xdr:nvPicPr>
            <xdr:cNvPr id="63" name="Grafik 62">
              <a:extLst>
                <a:ext uri="{FF2B5EF4-FFF2-40B4-BE49-F238E27FC236}">
                  <a16:creationId xmlns:a16="http://schemas.microsoft.com/office/drawing/2014/main" id="{00000000-0008-0000-0000-00003F000000}"/>
                </a:ext>
              </a:extLst>
            </xdr:cNvPr>
            <xdr:cNvPicPr>
              <a:picLocks noChangeAspect="1" noChangeArrowheads="1"/>
              <a:extLst>
                <a:ext uri="{84589F7E-364E-4C9E-8A38-B11213B215E9}">
                  <a14:cameraTool cellRange="L1_T29" spid="_x0000_s30895"/>
                </a:ext>
              </a:extLst>
            </xdr:cNvPicPr>
          </xdr:nvPicPr>
          <xdr:blipFill>
            <a:blip xmlns:r="http://schemas.openxmlformats.org/officeDocument/2006/relationships" r:embed="rId4"/>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31</xdr:col>
          <xdr:colOff>137949</xdr:colOff>
          <xdr:row>15</xdr:row>
          <xdr:rowOff>32844</xdr:rowOff>
        </xdr:from>
        <xdr:ext cx="498256" cy="388226"/>
        <xdr:pic>
          <xdr:nvPicPr>
            <xdr:cNvPr id="64" name="Grafik 63">
              <a:extLst>
                <a:ext uri="{FF2B5EF4-FFF2-40B4-BE49-F238E27FC236}">
                  <a16:creationId xmlns:a16="http://schemas.microsoft.com/office/drawing/2014/main" id="{00000000-0008-0000-0000-000040000000}"/>
                </a:ext>
              </a:extLst>
            </xdr:cNvPr>
            <xdr:cNvPicPr>
              <a:picLocks noChangeAspect="1" noChangeArrowheads="1"/>
              <a:extLst>
                <a:ext uri="{84589F7E-364E-4C9E-8A38-B11213B215E9}">
                  <a14:cameraTool cellRange="L1_T30" spid="_x0000_s30896"/>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33</xdr:col>
          <xdr:colOff>137949</xdr:colOff>
          <xdr:row>15</xdr:row>
          <xdr:rowOff>32844</xdr:rowOff>
        </xdr:from>
        <xdr:ext cx="498256" cy="388226"/>
        <xdr:pic>
          <xdr:nvPicPr>
            <xdr:cNvPr id="65" name="Grafik 64">
              <a:extLst>
                <a:ext uri="{FF2B5EF4-FFF2-40B4-BE49-F238E27FC236}">
                  <a16:creationId xmlns:a16="http://schemas.microsoft.com/office/drawing/2014/main" id="{00000000-0008-0000-0000-000041000000}"/>
                </a:ext>
              </a:extLst>
            </xdr:cNvPr>
            <xdr:cNvPicPr>
              <a:picLocks noChangeAspect="1" noChangeArrowheads="1"/>
              <a:extLst>
                <a:ext uri="{84589F7E-364E-4C9E-8A38-B11213B215E9}">
                  <a14:cameraTool cellRange="L1_T31" spid="_x0000_s30897"/>
                </a:ext>
              </a:extLst>
            </xdr:cNvPicPr>
          </xdr:nvPicPr>
          <xdr:blipFill>
            <a:blip xmlns:r="http://schemas.openxmlformats.org/officeDocument/2006/relationships" r:embed="rId2"/>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35</xdr:col>
          <xdr:colOff>137949</xdr:colOff>
          <xdr:row>15</xdr:row>
          <xdr:rowOff>32844</xdr:rowOff>
        </xdr:from>
        <xdr:ext cx="498256" cy="388226"/>
        <xdr:pic>
          <xdr:nvPicPr>
            <xdr:cNvPr id="66" name="Grafik 65">
              <a:extLst>
                <a:ext uri="{FF2B5EF4-FFF2-40B4-BE49-F238E27FC236}">
                  <a16:creationId xmlns:a16="http://schemas.microsoft.com/office/drawing/2014/main" id="{00000000-0008-0000-0000-000042000000}"/>
                </a:ext>
              </a:extLst>
            </xdr:cNvPr>
            <xdr:cNvPicPr>
              <a:picLocks noChangeAspect="1" noChangeArrowheads="1"/>
              <a:extLst>
                <a:ext uri="{84589F7E-364E-4C9E-8A38-B11213B215E9}">
                  <a14:cameraTool cellRange="L1_T32" spid="_x0000_s30898"/>
                </a:ext>
              </a:extLst>
            </xdr:cNvPicPr>
          </xdr:nvPicPr>
          <xdr:blipFill>
            <a:blip xmlns:r="http://schemas.openxmlformats.org/officeDocument/2006/relationships" r:embed="rId4"/>
            <a:srcRect/>
            <a:stretch>
              <a:fillRect/>
            </a:stretch>
          </xdr:blipFill>
          <xdr:spPr bwMode="auto">
            <a:xfrm>
              <a:off x="1661949" y="906516"/>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5</xdr:col>
          <xdr:colOff>137949</xdr:colOff>
          <xdr:row>24</xdr:row>
          <xdr:rowOff>32844</xdr:rowOff>
        </xdr:from>
        <xdr:ext cx="498256" cy="388226"/>
        <xdr:pic>
          <xdr:nvPicPr>
            <xdr:cNvPr id="67" name="Grafik 66">
              <a:extLst>
                <a:ext uri="{FF2B5EF4-FFF2-40B4-BE49-F238E27FC236}">
                  <a16:creationId xmlns:a16="http://schemas.microsoft.com/office/drawing/2014/main" id="{00000000-0008-0000-0000-000043000000}"/>
                </a:ext>
              </a:extLst>
            </xdr:cNvPr>
            <xdr:cNvPicPr>
              <a:picLocks noChangeAspect="1" noChangeArrowheads="1"/>
              <a:extLst>
                <a:ext uri="{84589F7E-364E-4C9E-8A38-B11213B215E9}">
                  <a14:cameraTool cellRange="L1_T33" spid="_x0000_s30899"/>
                </a:ext>
              </a:extLst>
            </xdr:cNvPicPr>
          </xdr:nvPicPr>
          <xdr:blipFill>
            <a:blip xmlns:r="http://schemas.openxmlformats.org/officeDocument/2006/relationships" r:embed="rId2"/>
            <a:srcRect/>
            <a:stretch>
              <a:fillRect/>
            </a:stretch>
          </xdr:blipFill>
          <xdr:spPr bwMode="auto">
            <a:xfrm>
              <a:off x="1661949"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7</xdr:col>
          <xdr:colOff>137949</xdr:colOff>
          <xdr:row>24</xdr:row>
          <xdr:rowOff>32844</xdr:rowOff>
        </xdr:from>
        <xdr:ext cx="498256" cy="388226"/>
        <xdr:pic>
          <xdr:nvPicPr>
            <xdr:cNvPr id="68" name="Grafik 67">
              <a:extLst>
                <a:ext uri="{FF2B5EF4-FFF2-40B4-BE49-F238E27FC236}">
                  <a16:creationId xmlns:a16="http://schemas.microsoft.com/office/drawing/2014/main" id="{00000000-0008-0000-0000-000044000000}"/>
                </a:ext>
              </a:extLst>
            </xdr:cNvPr>
            <xdr:cNvPicPr>
              <a:picLocks noChangeAspect="1" noChangeArrowheads="1"/>
              <a:extLst>
                <a:ext uri="{84589F7E-364E-4C9E-8A38-B11213B215E9}">
                  <a14:cameraTool cellRange="L1_T34" spid="_x0000_s30900"/>
                </a:ext>
              </a:extLst>
            </xdr:cNvPicPr>
          </xdr:nvPicPr>
          <xdr:blipFill>
            <a:blip xmlns:r="http://schemas.openxmlformats.org/officeDocument/2006/relationships" r:embed="rId2"/>
            <a:srcRect/>
            <a:stretch>
              <a:fillRect/>
            </a:stretch>
          </xdr:blipFill>
          <xdr:spPr bwMode="auto">
            <a:xfrm>
              <a:off x="2410811"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9</xdr:col>
          <xdr:colOff>137949</xdr:colOff>
          <xdr:row>24</xdr:row>
          <xdr:rowOff>32844</xdr:rowOff>
        </xdr:from>
        <xdr:ext cx="498256" cy="388226"/>
        <xdr:pic>
          <xdr:nvPicPr>
            <xdr:cNvPr id="69" name="Grafik 68">
              <a:extLst>
                <a:ext uri="{FF2B5EF4-FFF2-40B4-BE49-F238E27FC236}">
                  <a16:creationId xmlns:a16="http://schemas.microsoft.com/office/drawing/2014/main" id="{00000000-0008-0000-0000-000045000000}"/>
                </a:ext>
              </a:extLst>
            </xdr:cNvPr>
            <xdr:cNvPicPr>
              <a:picLocks noChangeAspect="1" noChangeArrowheads="1"/>
              <a:extLst>
                <a:ext uri="{84589F7E-364E-4C9E-8A38-B11213B215E9}">
                  <a14:cameraTool cellRange="L1_T35" spid="_x0000_s30901"/>
                </a:ext>
              </a:extLst>
            </xdr:cNvPicPr>
          </xdr:nvPicPr>
          <xdr:blipFill>
            <a:blip xmlns:r="http://schemas.openxmlformats.org/officeDocument/2006/relationships" r:embed="rId2"/>
            <a:srcRect/>
            <a:stretch>
              <a:fillRect/>
            </a:stretch>
          </xdr:blipFill>
          <xdr:spPr bwMode="auto">
            <a:xfrm>
              <a:off x="3159673"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11</xdr:col>
          <xdr:colOff>137949</xdr:colOff>
          <xdr:row>24</xdr:row>
          <xdr:rowOff>32844</xdr:rowOff>
        </xdr:from>
        <xdr:ext cx="498256" cy="388226"/>
        <xdr:pic>
          <xdr:nvPicPr>
            <xdr:cNvPr id="70" name="Grafik 69">
              <a:extLst>
                <a:ext uri="{FF2B5EF4-FFF2-40B4-BE49-F238E27FC236}">
                  <a16:creationId xmlns:a16="http://schemas.microsoft.com/office/drawing/2014/main" id="{00000000-0008-0000-0000-000046000000}"/>
                </a:ext>
              </a:extLst>
            </xdr:cNvPr>
            <xdr:cNvPicPr>
              <a:picLocks noChangeAspect="1" noChangeArrowheads="1"/>
              <a:extLst>
                <a:ext uri="{84589F7E-364E-4C9E-8A38-B11213B215E9}">
                  <a14:cameraTool cellRange="L1_T36" spid="_x0000_s30902"/>
                </a:ext>
              </a:extLst>
            </xdr:cNvPicPr>
          </xdr:nvPicPr>
          <xdr:blipFill>
            <a:blip xmlns:r="http://schemas.openxmlformats.org/officeDocument/2006/relationships" r:embed="rId2"/>
            <a:srcRect/>
            <a:stretch>
              <a:fillRect/>
            </a:stretch>
          </xdr:blipFill>
          <xdr:spPr bwMode="auto">
            <a:xfrm>
              <a:off x="3908535"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13</xdr:col>
          <xdr:colOff>137949</xdr:colOff>
          <xdr:row>24</xdr:row>
          <xdr:rowOff>32844</xdr:rowOff>
        </xdr:from>
        <xdr:ext cx="498256" cy="388226"/>
        <xdr:pic>
          <xdr:nvPicPr>
            <xdr:cNvPr id="71" name="Grafik 70">
              <a:extLst>
                <a:ext uri="{FF2B5EF4-FFF2-40B4-BE49-F238E27FC236}">
                  <a16:creationId xmlns:a16="http://schemas.microsoft.com/office/drawing/2014/main" id="{00000000-0008-0000-0000-000047000000}"/>
                </a:ext>
              </a:extLst>
            </xdr:cNvPr>
            <xdr:cNvPicPr>
              <a:picLocks noChangeAspect="1" noChangeArrowheads="1"/>
              <a:extLst>
                <a:ext uri="{84589F7E-364E-4C9E-8A38-B11213B215E9}">
                  <a14:cameraTool cellRange="L1_T37" spid="_x0000_s30903"/>
                </a:ext>
              </a:extLst>
            </xdr:cNvPicPr>
          </xdr:nvPicPr>
          <xdr:blipFill>
            <a:blip xmlns:r="http://schemas.openxmlformats.org/officeDocument/2006/relationships" r:embed="rId4"/>
            <a:srcRect/>
            <a:stretch>
              <a:fillRect/>
            </a:stretch>
          </xdr:blipFill>
          <xdr:spPr bwMode="auto">
            <a:xfrm>
              <a:off x="4657397"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15</xdr:col>
          <xdr:colOff>137949</xdr:colOff>
          <xdr:row>24</xdr:row>
          <xdr:rowOff>32844</xdr:rowOff>
        </xdr:from>
        <xdr:ext cx="498256" cy="388226"/>
        <xdr:pic>
          <xdr:nvPicPr>
            <xdr:cNvPr id="72" name="Grafik 71">
              <a:extLst>
                <a:ext uri="{FF2B5EF4-FFF2-40B4-BE49-F238E27FC236}">
                  <a16:creationId xmlns:a16="http://schemas.microsoft.com/office/drawing/2014/main" id="{00000000-0008-0000-0000-000048000000}"/>
                </a:ext>
              </a:extLst>
            </xdr:cNvPr>
            <xdr:cNvPicPr>
              <a:picLocks noChangeAspect="1" noChangeArrowheads="1"/>
              <a:extLst>
                <a:ext uri="{84589F7E-364E-4C9E-8A38-B11213B215E9}">
                  <a14:cameraTool cellRange="L1_T38" spid="_x0000_s30904"/>
                </a:ext>
              </a:extLst>
            </xdr:cNvPicPr>
          </xdr:nvPicPr>
          <xdr:blipFill>
            <a:blip xmlns:r="http://schemas.openxmlformats.org/officeDocument/2006/relationships" r:embed="rId3"/>
            <a:srcRect/>
            <a:stretch>
              <a:fillRect/>
            </a:stretch>
          </xdr:blipFill>
          <xdr:spPr bwMode="auto">
            <a:xfrm>
              <a:off x="5406259"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17</xdr:col>
          <xdr:colOff>137949</xdr:colOff>
          <xdr:row>24</xdr:row>
          <xdr:rowOff>32844</xdr:rowOff>
        </xdr:from>
        <xdr:ext cx="498256" cy="388226"/>
        <xdr:pic>
          <xdr:nvPicPr>
            <xdr:cNvPr id="73" name="Grafik 72">
              <a:extLst>
                <a:ext uri="{FF2B5EF4-FFF2-40B4-BE49-F238E27FC236}">
                  <a16:creationId xmlns:a16="http://schemas.microsoft.com/office/drawing/2014/main" id="{00000000-0008-0000-0000-000049000000}"/>
                </a:ext>
              </a:extLst>
            </xdr:cNvPr>
            <xdr:cNvPicPr>
              <a:picLocks noChangeAspect="1" noChangeArrowheads="1"/>
              <a:extLst>
                <a:ext uri="{84589F7E-364E-4C9E-8A38-B11213B215E9}">
                  <a14:cameraTool cellRange="L1_T39" spid="_x0000_s30905"/>
                </a:ext>
              </a:extLst>
            </xdr:cNvPicPr>
          </xdr:nvPicPr>
          <xdr:blipFill>
            <a:blip xmlns:r="http://schemas.openxmlformats.org/officeDocument/2006/relationships" r:embed="rId4"/>
            <a:srcRect/>
            <a:stretch>
              <a:fillRect/>
            </a:stretch>
          </xdr:blipFill>
          <xdr:spPr bwMode="auto">
            <a:xfrm>
              <a:off x="6155121"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19</xdr:col>
          <xdr:colOff>137949</xdr:colOff>
          <xdr:row>24</xdr:row>
          <xdr:rowOff>32844</xdr:rowOff>
        </xdr:from>
        <xdr:ext cx="498256" cy="388226"/>
        <xdr:pic>
          <xdr:nvPicPr>
            <xdr:cNvPr id="74" name="Grafik 73">
              <a:extLst>
                <a:ext uri="{FF2B5EF4-FFF2-40B4-BE49-F238E27FC236}">
                  <a16:creationId xmlns:a16="http://schemas.microsoft.com/office/drawing/2014/main" id="{00000000-0008-0000-0000-00004A000000}"/>
                </a:ext>
              </a:extLst>
            </xdr:cNvPr>
            <xdr:cNvPicPr>
              <a:picLocks noChangeAspect="1" noChangeArrowheads="1"/>
              <a:extLst>
                <a:ext uri="{84589F7E-364E-4C9E-8A38-B11213B215E9}">
                  <a14:cameraTool cellRange="L1_T40" spid="_x0000_s30906"/>
                </a:ext>
              </a:extLst>
            </xdr:cNvPicPr>
          </xdr:nvPicPr>
          <xdr:blipFill>
            <a:blip xmlns:r="http://schemas.openxmlformats.org/officeDocument/2006/relationships" r:embed="rId2"/>
            <a:srcRect/>
            <a:stretch>
              <a:fillRect/>
            </a:stretch>
          </xdr:blipFill>
          <xdr:spPr bwMode="auto">
            <a:xfrm>
              <a:off x="6903983"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21</xdr:col>
          <xdr:colOff>137949</xdr:colOff>
          <xdr:row>24</xdr:row>
          <xdr:rowOff>32844</xdr:rowOff>
        </xdr:from>
        <xdr:ext cx="498256" cy="388226"/>
        <xdr:pic>
          <xdr:nvPicPr>
            <xdr:cNvPr id="75" name="Grafik 74">
              <a:extLst>
                <a:ext uri="{FF2B5EF4-FFF2-40B4-BE49-F238E27FC236}">
                  <a16:creationId xmlns:a16="http://schemas.microsoft.com/office/drawing/2014/main" id="{00000000-0008-0000-0000-00004B000000}"/>
                </a:ext>
              </a:extLst>
            </xdr:cNvPr>
            <xdr:cNvPicPr>
              <a:picLocks noChangeAspect="1" noChangeArrowheads="1"/>
              <a:extLst>
                <a:ext uri="{84589F7E-364E-4C9E-8A38-B11213B215E9}">
                  <a14:cameraTool cellRange="L1_T41" spid="_x0000_s30907"/>
                </a:ext>
              </a:extLst>
            </xdr:cNvPicPr>
          </xdr:nvPicPr>
          <xdr:blipFill>
            <a:blip xmlns:r="http://schemas.openxmlformats.org/officeDocument/2006/relationships" r:embed="rId2"/>
            <a:srcRect/>
            <a:stretch>
              <a:fillRect/>
            </a:stretch>
          </xdr:blipFill>
          <xdr:spPr bwMode="auto">
            <a:xfrm>
              <a:off x="7652846"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23</xdr:col>
          <xdr:colOff>137949</xdr:colOff>
          <xdr:row>24</xdr:row>
          <xdr:rowOff>32844</xdr:rowOff>
        </xdr:from>
        <xdr:ext cx="498256" cy="388226"/>
        <xdr:pic>
          <xdr:nvPicPr>
            <xdr:cNvPr id="76" name="Grafik 75">
              <a:extLst>
                <a:ext uri="{FF2B5EF4-FFF2-40B4-BE49-F238E27FC236}">
                  <a16:creationId xmlns:a16="http://schemas.microsoft.com/office/drawing/2014/main" id="{00000000-0008-0000-0000-00004C000000}"/>
                </a:ext>
              </a:extLst>
            </xdr:cNvPr>
            <xdr:cNvPicPr>
              <a:picLocks noChangeAspect="1" noChangeArrowheads="1"/>
              <a:extLst>
                <a:ext uri="{84589F7E-364E-4C9E-8A38-B11213B215E9}">
                  <a14:cameraTool cellRange="L1_T42" spid="_x0000_s30908"/>
                </a:ext>
              </a:extLst>
            </xdr:cNvPicPr>
          </xdr:nvPicPr>
          <xdr:blipFill>
            <a:blip xmlns:r="http://schemas.openxmlformats.org/officeDocument/2006/relationships" r:embed="rId2"/>
            <a:srcRect/>
            <a:stretch>
              <a:fillRect/>
            </a:stretch>
          </xdr:blipFill>
          <xdr:spPr bwMode="auto">
            <a:xfrm>
              <a:off x="8401708"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25</xdr:col>
          <xdr:colOff>137949</xdr:colOff>
          <xdr:row>24</xdr:row>
          <xdr:rowOff>32844</xdr:rowOff>
        </xdr:from>
        <xdr:ext cx="498256" cy="388226"/>
        <xdr:pic>
          <xdr:nvPicPr>
            <xdr:cNvPr id="77" name="Grafik 76">
              <a:extLst>
                <a:ext uri="{FF2B5EF4-FFF2-40B4-BE49-F238E27FC236}">
                  <a16:creationId xmlns:a16="http://schemas.microsoft.com/office/drawing/2014/main" id="{00000000-0008-0000-0000-00004D000000}"/>
                </a:ext>
              </a:extLst>
            </xdr:cNvPr>
            <xdr:cNvPicPr>
              <a:picLocks noChangeAspect="1" noChangeArrowheads="1"/>
              <a:extLst>
                <a:ext uri="{84589F7E-364E-4C9E-8A38-B11213B215E9}">
                  <a14:cameraTool cellRange="L1_T43" spid="_x0000_s30909"/>
                </a:ext>
              </a:extLst>
            </xdr:cNvPicPr>
          </xdr:nvPicPr>
          <xdr:blipFill>
            <a:blip xmlns:r="http://schemas.openxmlformats.org/officeDocument/2006/relationships" r:embed="rId2"/>
            <a:srcRect/>
            <a:stretch>
              <a:fillRect/>
            </a:stretch>
          </xdr:blipFill>
          <xdr:spPr bwMode="auto">
            <a:xfrm>
              <a:off x="9150570"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27</xdr:col>
          <xdr:colOff>137949</xdr:colOff>
          <xdr:row>24</xdr:row>
          <xdr:rowOff>32844</xdr:rowOff>
        </xdr:from>
        <xdr:ext cx="498256" cy="388226"/>
        <xdr:pic>
          <xdr:nvPicPr>
            <xdr:cNvPr id="78" name="Grafik 77">
              <a:extLst>
                <a:ext uri="{FF2B5EF4-FFF2-40B4-BE49-F238E27FC236}">
                  <a16:creationId xmlns:a16="http://schemas.microsoft.com/office/drawing/2014/main" id="{00000000-0008-0000-0000-00004E000000}"/>
                </a:ext>
              </a:extLst>
            </xdr:cNvPr>
            <xdr:cNvPicPr>
              <a:picLocks noChangeAspect="1" noChangeArrowheads="1"/>
              <a:extLst>
                <a:ext uri="{84589F7E-364E-4C9E-8A38-B11213B215E9}">
                  <a14:cameraTool cellRange="L1_T44" spid="_x0000_s30910"/>
                </a:ext>
              </a:extLst>
            </xdr:cNvPicPr>
          </xdr:nvPicPr>
          <xdr:blipFill>
            <a:blip xmlns:r="http://schemas.openxmlformats.org/officeDocument/2006/relationships" r:embed="rId2"/>
            <a:srcRect/>
            <a:stretch>
              <a:fillRect/>
            </a:stretch>
          </xdr:blipFill>
          <xdr:spPr bwMode="auto">
            <a:xfrm>
              <a:off x="9899432"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29</xdr:col>
          <xdr:colOff>137949</xdr:colOff>
          <xdr:row>24</xdr:row>
          <xdr:rowOff>32844</xdr:rowOff>
        </xdr:from>
        <xdr:ext cx="498256" cy="388226"/>
        <xdr:pic>
          <xdr:nvPicPr>
            <xdr:cNvPr id="79" name="Grafik 78">
              <a:extLst>
                <a:ext uri="{FF2B5EF4-FFF2-40B4-BE49-F238E27FC236}">
                  <a16:creationId xmlns:a16="http://schemas.microsoft.com/office/drawing/2014/main" id="{00000000-0008-0000-0000-00004F000000}"/>
                </a:ext>
              </a:extLst>
            </xdr:cNvPr>
            <xdr:cNvPicPr>
              <a:picLocks noChangeAspect="1" noChangeArrowheads="1"/>
              <a:extLst>
                <a:ext uri="{84589F7E-364E-4C9E-8A38-B11213B215E9}">
                  <a14:cameraTool cellRange="L1_T45" spid="_x0000_s30911"/>
                </a:ext>
              </a:extLst>
            </xdr:cNvPicPr>
          </xdr:nvPicPr>
          <xdr:blipFill>
            <a:blip xmlns:r="http://schemas.openxmlformats.org/officeDocument/2006/relationships" r:embed="rId2"/>
            <a:srcRect/>
            <a:stretch>
              <a:fillRect/>
            </a:stretch>
          </xdr:blipFill>
          <xdr:spPr bwMode="auto">
            <a:xfrm>
              <a:off x="10648294"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31</xdr:col>
          <xdr:colOff>137949</xdr:colOff>
          <xdr:row>24</xdr:row>
          <xdr:rowOff>32844</xdr:rowOff>
        </xdr:from>
        <xdr:ext cx="498256" cy="388226"/>
        <xdr:pic>
          <xdr:nvPicPr>
            <xdr:cNvPr id="80" name="Grafik 79">
              <a:extLst>
                <a:ext uri="{FF2B5EF4-FFF2-40B4-BE49-F238E27FC236}">
                  <a16:creationId xmlns:a16="http://schemas.microsoft.com/office/drawing/2014/main" id="{00000000-0008-0000-0000-000050000000}"/>
                </a:ext>
              </a:extLst>
            </xdr:cNvPr>
            <xdr:cNvPicPr>
              <a:picLocks noChangeAspect="1" noChangeArrowheads="1"/>
              <a:extLst>
                <a:ext uri="{84589F7E-364E-4C9E-8A38-B11213B215E9}">
                  <a14:cameraTool cellRange="L1_T46" spid="_x0000_s30912"/>
                </a:ext>
              </a:extLst>
            </xdr:cNvPicPr>
          </xdr:nvPicPr>
          <xdr:blipFill>
            <a:blip xmlns:r="http://schemas.openxmlformats.org/officeDocument/2006/relationships" r:embed="rId2"/>
            <a:srcRect/>
            <a:stretch>
              <a:fillRect/>
            </a:stretch>
          </xdr:blipFill>
          <xdr:spPr bwMode="auto">
            <a:xfrm>
              <a:off x="11397156"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33</xdr:col>
          <xdr:colOff>137949</xdr:colOff>
          <xdr:row>24</xdr:row>
          <xdr:rowOff>32844</xdr:rowOff>
        </xdr:from>
        <xdr:ext cx="498256" cy="388226"/>
        <xdr:pic>
          <xdr:nvPicPr>
            <xdr:cNvPr id="81" name="Grafik 80">
              <a:extLst>
                <a:ext uri="{FF2B5EF4-FFF2-40B4-BE49-F238E27FC236}">
                  <a16:creationId xmlns:a16="http://schemas.microsoft.com/office/drawing/2014/main" id="{00000000-0008-0000-0000-000051000000}"/>
                </a:ext>
              </a:extLst>
            </xdr:cNvPr>
            <xdr:cNvPicPr>
              <a:picLocks noChangeAspect="1" noChangeArrowheads="1"/>
              <a:extLst>
                <a:ext uri="{84589F7E-364E-4C9E-8A38-B11213B215E9}">
                  <a14:cameraTool cellRange="L1_T47" spid="_x0000_s30913"/>
                </a:ext>
              </a:extLst>
            </xdr:cNvPicPr>
          </xdr:nvPicPr>
          <xdr:blipFill>
            <a:blip xmlns:r="http://schemas.openxmlformats.org/officeDocument/2006/relationships" r:embed="rId2"/>
            <a:srcRect/>
            <a:stretch>
              <a:fillRect/>
            </a:stretch>
          </xdr:blipFill>
          <xdr:spPr bwMode="auto">
            <a:xfrm>
              <a:off x="12146018"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35</xdr:col>
          <xdr:colOff>137949</xdr:colOff>
          <xdr:row>24</xdr:row>
          <xdr:rowOff>32844</xdr:rowOff>
        </xdr:from>
        <xdr:ext cx="498256" cy="388226"/>
        <xdr:pic>
          <xdr:nvPicPr>
            <xdr:cNvPr id="82" name="Grafik 81">
              <a:extLst>
                <a:ext uri="{FF2B5EF4-FFF2-40B4-BE49-F238E27FC236}">
                  <a16:creationId xmlns:a16="http://schemas.microsoft.com/office/drawing/2014/main" id="{00000000-0008-0000-0000-000052000000}"/>
                </a:ext>
              </a:extLst>
            </xdr:cNvPr>
            <xdr:cNvPicPr>
              <a:picLocks noChangeAspect="1" noChangeArrowheads="1"/>
              <a:extLst>
                <a:ext uri="{84589F7E-364E-4C9E-8A38-B11213B215E9}">
                  <a14:cameraTool cellRange="L1_T48" spid="_x0000_s30914"/>
                </a:ext>
              </a:extLst>
            </xdr:cNvPicPr>
          </xdr:nvPicPr>
          <xdr:blipFill>
            <a:blip xmlns:r="http://schemas.openxmlformats.org/officeDocument/2006/relationships" r:embed="rId2"/>
            <a:srcRect/>
            <a:stretch>
              <a:fillRect/>
            </a:stretch>
          </xdr:blipFill>
          <xdr:spPr bwMode="auto">
            <a:xfrm>
              <a:off x="12894880"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5</xdr:col>
          <xdr:colOff>137949</xdr:colOff>
          <xdr:row>33</xdr:row>
          <xdr:rowOff>32844</xdr:rowOff>
        </xdr:from>
        <xdr:ext cx="498256" cy="388226"/>
        <xdr:pic>
          <xdr:nvPicPr>
            <xdr:cNvPr id="83" name="Grafik 82">
              <a:extLst>
                <a:ext uri="{FF2B5EF4-FFF2-40B4-BE49-F238E27FC236}">
                  <a16:creationId xmlns:a16="http://schemas.microsoft.com/office/drawing/2014/main" id="{00000000-0008-0000-0000-000053000000}"/>
                </a:ext>
              </a:extLst>
            </xdr:cNvPr>
            <xdr:cNvPicPr>
              <a:picLocks noChangeAspect="1" noChangeArrowheads="1"/>
              <a:extLst>
                <a:ext uri="{84589F7E-364E-4C9E-8A38-B11213B215E9}">
                  <a14:cameraTool cellRange="L1_T49" spid="_x0000_s30915"/>
                </a:ext>
              </a:extLst>
            </xdr:cNvPicPr>
          </xdr:nvPicPr>
          <xdr:blipFill>
            <a:blip xmlns:r="http://schemas.openxmlformats.org/officeDocument/2006/relationships" r:embed="rId2"/>
            <a:srcRect/>
            <a:stretch>
              <a:fillRect/>
            </a:stretch>
          </xdr:blipFill>
          <xdr:spPr bwMode="auto">
            <a:xfrm>
              <a:off x="1661949" y="4395294"/>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7</xdr:col>
          <xdr:colOff>137949</xdr:colOff>
          <xdr:row>33</xdr:row>
          <xdr:rowOff>32844</xdr:rowOff>
        </xdr:from>
        <xdr:ext cx="498256" cy="388226"/>
        <xdr:pic>
          <xdr:nvPicPr>
            <xdr:cNvPr id="84" name="Grafik 83">
              <a:extLst>
                <a:ext uri="{FF2B5EF4-FFF2-40B4-BE49-F238E27FC236}">
                  <a16:creationId xmlns:a16="http://schemas.microsoft.com/office/drawing/2014/main" id="{00000000-0008-0000-0000-000054000000}"/>
                </a:ext>
              </a:extLst>
            </xdr:cNvPr>
            <xdr:cNvPicPr>
              <a:picLocks noChangeAspect="1" noChangeArrowheads="1"/>
              <a:extLst>
                <a:ext uri="{84589F7E-364E-4C9E-8A38-B11213B215E9}">
                  <a14:cameraTool cellRange="L1_T50" spid="_x0000_s30916"/>
                </a:ext>
              </a:extLst>
            </xdr:cNvPicPr>
          </xdr:nvPicPr>
          <xdr:blipFill>
            <a:blip xmlns:r="http://schemas.openxmlformats.org/officeDocument/2006/relationships" r:embed="rId2"/>
            <a:srcRect/>
            <a:stretch>
              <a:fillRect/>
            </a:stretch>
          </xdr:blipFill>
          <xdr:spPr bwMode="auto">
            <a:xfrm>
              <a:off x="2410811"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9</xdr:col>
          <xdr:colOff>137949</xdr:colOff>
          <xdr:row>33</xdr:row>
          <xdr:rowOff>32844</xdr:rowOff>
        </xdr:from>
        <xdr:ext cx="498256" cy="388226"/>
        <xdr:pic>
          <xdr:nvPicPr>
            <xdr:cNvPr id="85" name="Grafik 84">
              <a:extLst>
                <a:ext uri="{FF2B5EF4-FFF2-40B4-BE49-F238E27FC236}">
                  <a16:creationId xmlns:a16="http://schemas.microsoft.com/office/drawing/2014/main" id="{00000000-0008-0000-0000-000055000000}"/>
                </a:ext>
              </a:extLst>
            </xdr:cNvPr>
            <xdr:cNvPicPr>
              <a:picLocks noChangeAspect="1" noChangeArrowheads="1"/>
              <a:extLst>
                <a:ext uri="{84589F7E-364E-4C9E-8A38-B11213B215E9}">
                  <a14:cameraTool cellRange="L1_T51" spid="_x0000_s30917"/>
                </a:ext>
              </a:extLst>
            </xdr:cNvPicPr>
          </xdr:nvPicPr>
          <xdr:blipFill>
            <a:blip xmlns:r="http://schemas.openxmlformats.org/officeDocument/2006/relationships" r:embed="rId2"/>
            <a:srcRect/>
            <a:stretch>
              <a:fillRect/>
            </a:stretch>
          </xdr:blipFill>
          <xdr:spPr bwMode="auto">
            <a:xfrm>
              <a:off x="3159673"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11</xdr:col>
          <xdr:colOff>137949</xdr:colOff>
          <xdr:row>33</xdr:row>
          <xdr:rowOff>32844</xdr:rowOff>
        </xdr:from>
        <xdr:ext cx="498256" cy="388226"/>
        <xdr:pic>
          <xdr:nvPicPr>
            <xdr:cNvPr id="86" name="Grafik 85">
              <a:extLst>
                <a:ext uri="{FF2B5EF4-FFF2-40B4-BE49-F238E27FC236}">
                  <a16:creationId xmlns:a16="http://schemas.microsoft.com/office/drawing/2014/main" id="{00000000-0008-0000-0000-000056000000}"/>
                </a:ext>
              </a:extLst>
            </xdr:cNvPr>
            <xdr:cNvPicPr>
              <a:picLocks noChangeAspect="1" noChangeArrowheads="1"/>
              <a:extLst>
                <a:ext uri="{84589F7E-364E-4C9E-8A38-B11213B215E9}">
                  <a14:cameraTool cellRange="L1_T52" spid="_x0000_s30918"/>
                </a:ext>
              </a:extLst>
            </xdr:cNvPicPr>
          </xdr:nvPicPr>
          <xdr:blipFill>
            <a:blip xmlns:r="http://schemas.openxmlformats.org/officeDocument/2006/relationships" r:embed="rId2"/>
            <a:srcRect/>
            <a:stretch>
              <a:fillRect/>
            </a:stretch>
          </xdr:blipFill>
          <xdr:spPr bwMode="auto">
            <a:xfrm>
              <a:off x="3908535"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13</xdr:col>
          <xdr:colOff>137949</xdr:colOff>
          <xdr:row>33</xdr:row>
          <xdr:rowOff>32844</xdr:rowOff>
        </xdr:from>
        <xdr:ext cx="498256" cy="388226"/>
        <xdr:pic>
          <xdr:nvPicPr>
            <xdr:cNvPr id="87" name="Grafik 86">
              <a:extLst>
                <a:ext uri="{FF2B5EF4-FFF2-40B4-BE49-F238E27FC236}">
                  <a16:creationId xmlns:a16="http://schemas.microsoft.com/office/drawing/2014/main" id="{00000000-0008-0000-0000-000057000000}"/>
                </a:ext>
              </a:extLst>
            </xdr:cNvPr>
            <xdr:cNvPicPr>
              <a:picLocks noChangeAspect="1" noChangeArrowheads="1"/>
              <a:extLst>
                <a:ext uri="{84589F7E-364E-4C9E-8A38-B11213B215E9}">
                  <a14:cameraTool cellRange="L1_T53" spid="_x0000_s30919"/>
                </a:ext>
              </a:extLst>
            </xdr:cNvPicPr>
          </xdr:nvPicPr>
          <xdr:blipFill>
            <a:blip xmlns:r="http://schemas.openxmlformats.org/officeDocument/2006/relationships" r:embed="rId2"/>
            <a:srcRect/>
            <a:stretch>
              <a:fillRect/>
            </a:stretch>
          </xdr:blipFill>
          <xdr:spPr bwMode="auto">
            <a:xfrm>
              <a:off x="4657397"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15</xdr:col>
          <xdr:colOff>137949</xdr:colOff>
          <xdr:row>33</xdr:row>
          <xdr:rowOff>32844</xdr:rowOff>
        </xdr:from>
        <xdr:ext cx="498256" cy="388226"/>
        <xdr:pic>
          <xdr:nvPicPr>
            <xdr:cNvPr id="88" name="Grafik 87">
              <a:extLst>
                <a:ext uri="{FF2B5EF4-FFF2-40B4-BE49-F238E27FC236}">
                  <a16:creationId xmlns:a16="http://schemas.microsoft.com/office/drawing/2014/main" id="{00000000-0008-0000-0000-000058000000}"/>
                </a:ext>
              </a:extLst>
            </xdr:cNvPr>
            <xdr:cNvPicPr>
              <a:picLocks noChangeAspect="1" noChangeArrowheads="1"/>
              <a:extLst>
                <a:ext uri="{84589F7E-364E-4C9E-8A38-B11213B215E9}">
                  <a14:cameraTool cellRange="L1_T54" spid="_x0000_s30920"/>
                </a:ext>
              </a:extLst>
            </xdr:cNvPicPr>
          </xdr:nvPicPr>
          <xdr:blipFill>
            <a:blip xmlns:r="http://schemas.openxmlformats.org/officeDocument/2006/relationships" r:embed="rId4"/>
            <a:srcRect/>
            <a:stretch>
              <a:fillRect/>
            </a:stretch>
          </xdr:blipFill>
          <xdr:spPr bwMode="auto">
            <a:xfrm>
              <a:off x="5406259"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17</xdr:col>
          <xdr:colOff>137949</xdr:colOff>
          <xdr:row>33</xdr:row>
          <xdr:rowOff>32844</xdr:rowOff>
        </xdr:from>
        <xdr:ext cx="498256" cy="388226"/>
        <xdr:pic>
          <xdr:nvPicPr>
            <xdr:cNvPr id="89" name="Grafik 88">
              <a:extLst>
                <a:ext uri="{FF2B5EF4-FFF2-40B4-BE49-F238E27FC236}">
                  <a16:creationId xmlns:a16="http://schemas.microsoft.com/office/drawing/2014/main" id="{00000000-0008-0000-0000-000059000000}"/>
                </a:ext>
              </a:extLst>
            </xdr:cNvPr>
            <xdr:cNvPicPr>
              <a:picLocks noChangeAspect="1" noChangeArrowheads="1"/>
              <a:extLst>
                <a:ext uri="{84589F7E-364E-4C9E-8A38-B11213B215E9}">
                  <a14:cameraTool cellRange="L1_T55" spid="_x0000_s30921"/>
                </a:ext>
              </a:extLst>
            </xdr:cNvPicPr>
          </xdr:nvPicPr>
          <xdr:blipFill>
            <a:blip xmlns:r="http://schemas.openxmlformats.org/officeDocument/2006/relationships" r:embed="rId2"/>
            <a:srcRect/>
            <a:stretch>
              <a:fillRect/>
            </a:stretch>
          </xdr:blipFill>
          <xdr:spPr bwMode="auto">
            <a:xfrm>
              <a:off x="6155121"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19</xdr:col>
          <xdr:colOff>137949</xdr:colOff>
          <xdr:row>33</xdr:row>
          <xdr:rowOff>32844</xdr:rowOff>
        </xdr:from>
        <xdr:ext cx="498256" cy="388226"/>
        <xdr:pic>
          <xdr:nvPicPr>
            <xdr:cNvPr id="90" name="Grafik 89">
              <a:extLst>
                <a:ext uri="{FF2B5EF4-FFF2-40B4-BE49-F238E27FC236}">
                  <a16:creationId xmlns:a16="http://schemas.microsoft.com/office/drawing/2014/main" id="{00000000-0008-0000-0000-00005A000000}"/>
                </a:ext>
              </a:extLst>
            </xdr:cNvPr>
            <xdr:cNvPicPr>
              <a:picLocks noChangeAspect="1" noChangeArrowheads="1"/>
              <a:extLst>
                <a:ext uri="{84589F7E-364E-4C9E-8A38-B11213B215E9}">
                  <a14:cameraTool cellRange="L1_T56" spid="_x0000_s30922"/>
                </a:ext>
              </a:extLst>
            </xdr:cNvPicPr>
          </xdr:nvPicPr>
          <xdr:blipFill>
            <a:blip xmlns:r="http://schemas.openxmlformats.org/officeDocument/2006/relationships" r:embed="rId2"/>
            <a:srcRect/>
            <a:stretch>
              <a:fillRect/>
            </a:stretch>
          </xdr:blipFill>
          <xdr:spPr bwMode="auto">
            <a:xfrm>
              <a:off x="6903983"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21</xdr:col>
          <xdr:colOff>137949</xdr:colOff>
          <xdr:row>33</xdr:row>
          <xdr:rowOff>32844</xdr:rowOff>
        </xdr:from>
        <xdr:ext cx="498256" cy="388226"/>
        <xdr:pic>
          <xdr:nvPicPr>
            <xdr:cNvPr id="91" name="Grafik 90">
              <a:extLst>
                <a:ext uri="{FF2B5EF4-FFF2-40B4-BE49-F238E27FC236}">
                  <a16:creationId xmlns:a16="http://schemas.microsoft.com/office/drawing/2014/main" id="{00000000-0008-0000-0000-00005B000000}"/>
                </a:ext>
              </a:extLst>
            </xdr:cNvPr>
            <xdr:cNvPicPr>
              <a:picLocks noChangeAspect="1" noChangeArrowheads="1"/>
              <a:extLst>
                <a:ext uri="{84589F7E-364E-4C9E-8A38-B11213B215E9}">
                  <a14:cameraTool cellRange="L1_T57" spid="_x0000_s30923"/>
                </a:ext>
              </a:extLst>
            </xdr:cNvPicPr>
          </xdr:nvPicPr>
          <xdr:blipFill>
            <a:blip xmlns:r="http://schemas.openxmlformats.org/officeDocument/2006/relationships" r:embed="rId2"/>
            <a:srcRect/>
            <a:stretch>
              <a:fillRect/>
            </a:stretch>
          </xdr:blipFill>
          <xdr:spPr bwMode="auto">
            <a:xfrm>
              <a:off x="7652846"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23</xdr:col>
          <xdr:colOff>137949</xdr:colOff>
          <xdr:row>33</xdr:row>
          <xdr:rowOff>32844</xdr:rowOff>
        </xdr:from>
        <xdr:ext cx="498256" cy="388226"/>
        <xdr:pic>
          <xdr:nvPicPr>
            <xdr:cNvPr id="92" name="Grafik 91">
              <a:extLst>
                <a:ext uri="{FF2B5EF4-FFF2-40B4-BE49-F238E27FC236}">
                  <a16:creationId xmlns:a16="http://schemas.microsoft.com/office/drawing/2014/main" id="{00000000-0008-0000-0000-00005C000000}"/>
                </a:ext>
              </a:extLst>
            </xdr:cNvPr>
            <xdr:cNvPicPr>
              <a:picLocks noChangeAspect="1" noChangeArrowheads="1"/>
              <a:extLst>
                <a:ext uri="{84589F7E-364E-4C9E-8A38-B11213B215E9}">
                  <a14:cameraTool cellRange="L1_T58" spid="_x0000_s30924"/>
                </a:ext>
              </a:extLst>
            </xdr:cNvPicPr>
          </xdr:nvPicPr>
          <xdr:blipFill>
            <a:blip xmlns:r="http://schemas.openxmlformats.org/officeDocument/2006/relationships" r:embed="rId2"/>
            <a:srcRect/>
            <a:stretch>
              <a:fillRect/>
            </a:stretch>
          </xdr:blipFill>
          <xdr:spPr bwMode="auto">
            <a:xfrm>
              <a:off x="8401708"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25</xdr:col>
          <xdr:colOff>137949</xdr:colOff>
          <xdr:row>33</xdr:row>
          <xdr:rowOff>32844</xdr:rowOff>
        </xdr:from>
        <xdr:ext cx="498256" cy="388226"/>
        <xdr:pic>
          <xdr:nvPicPr>
            <xdr:cNvPr id="93" name="Grafik 92">
              <a:extLst>
                <a:ext uri="{FF2B5EF4-FFF2-40B4-BE49-F238E27FC236}">
                  <a16:creationId xmlns:a16="http://schemas.microsoft.com/office/drawing/2014/main" id="{00000000-0008-0000-0000-00005D000000}"/>
                </a:ext>
              </a:extLst>
            </xdr:cNvPr>
            <xdr:cNvPicPr>
              <a:picLocks noChangeAspect="1" noChangeArrowheads="1"/>
              <a:extLst>
                <a:ext uri="{84589F7E-364E-4C9E-8A38-B11213B215E9}">
                  <a14:cameraTool cellRange="L1_T59" spid="_x0000_s30925"/>
                </a:ext>
              </a:extLst>
            </xdr:cNvPicPr>
          </xdr:nvPicPr>
          <xdr:blipFill>
            <a:blip xmlns:r="http://schemas.openxmlformats.org/officeDocument/2006/relationships" r:embed="rId2"/>
            <a:srcRect/>
            <a:stretch>
              <a:fillRect/>
            </a:stretch>
          </xdr:blipFill>
          <xdr:spPr bwMode="auto">
            <a:xfrm>
              <a:off x="9150570"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27</xdr:col>
          <xdr:colOff>137949</xdr:colOff>
          <xdr:row>33</xdr:row>
          <xdr:rowOff>32844</xdr:rowOff>
        </xdr:from>
        <xdr:ext cx="498256" cy="388226"/>
        <xdr:pic>
          <xdr:nvPicPr>
            <xdr:cNvPr id="94" name="Grafik 93">
              <a:extLst>
                <a:ext uri="{FF2B5EF4-FFF2-40B4-BE49-F238E27FC236}">
                  <a16:creationId xmlns:a16="http://schemas.microsoft.com/office/drawing/2014/main" id="{00000000-0008-0000-0000-00005E000000}"/>
                </a:ext>
              </a:extLst>
            </xdr:cNvPr>
            <xdr:cNvPicPr>
              <a:picLocks noChangeAspect="1" noChangeArrowheads="1"/>
              <a:extLst>
                <a:ext uri="{84589F7E-364E-4C9E-8A38-B11213B215E9}">
                  <a14:cameraTool cellRange="L1_T60" spid="_x0000_s30926"/>
                </a:ext>
              </a:extLst>
            </xdr:cNvPicPr>
          </xdr:nvPicPr>
          <xdr:blipFill>
            <a:blip xmlns:r="http://schemas.openxmlformats.org/officeDocument/2006/relationships" r:embed="rId2"/>
            <a:srcRect/>
            <a:stretch>
              <a:fillRect/>
            </a:stretch>
          </xdr:blipFill>
          <xdr:spPr bwMode="auto">
            <a:xfrm>
              <a:off x="9899432"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29</xdr:col>
          <xdr:colOff>137949</xdr:colOff>
          <xdr:row>33</xdr:row>
          <xdr:rowOff>32844</xdr:rowOff>
        </xdr:from>
        <xdr:ext cx="498256" cy="388226"/>
        <xdr:pic>
          <xdr:nvPicPr>
            <xdr:cNvPr id="95" name="Grafik 94">
              <a:extLst>
                <a:ext uri="{FF2B5EF4-FFF2-40B4-BE49-F238E27FC236}">
                  <a16:creationId xmlns:a16="http://schemas.microsoft.com/office/drawing/2014/main" id="{00000000-0008-0000-0000-00005F000000}"/>
                </a:ext>
              </a:extLst>
            </xdr:cNvPr>
            <xdr:cNvPicPr>
              <a:picLocks noChangeAspect="1" noChangeArrowheads="1"/>
              <a:extLst>
                <a:ext uri="{84589F7E-364E-4C9E-8A38-B11213B215E9}">
                  <a14:cameraTool cellRange="L1_T61" spid="_x0000_s30927"/>
                </a:ext>
              </a:extLst>
            </xdr:cNvPicPr>
          </xdr:nvPicPr>
          <xdr:blipFill>
            <a:blip xmlns:r="http://schemas.openxmlformats.org/officeDocument/2006/relationships" r:embed="rId2"/>
            <a:srcRect/>
            <a:stretch>
              <a:fillRect/>
            </a:stretch>
          </xdr:blipFill>
          <xdr:spPr bwMode="auto">
            <a:xfrm>
              <a:off x="10648294"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31</xdr:col>
          <xdr:colOff>137949</xdr:colOff>
          <xdr:row>33</xdr:row>
          <xdr:rowOff>32844</xdr:rowOff>
        </xdr:from>
        <xdr:ext cx="498256" cy="388226"/>
        <xdr:pic>
          <xdr:nvPicPr>
            <xdr:cNvPr id="96" name="Grafik 95">
              <a:extLst>
                <a:ext uri="{FF2B5EF4-FFF2-40B4-BE49-F238E27FC236}">
                  <a16:creationId xmlns:a16="http://schemas.microsoft.com/office/drawing/2014/main" id="{00000000-0008-0000-0000-000060000000}"/>
                </a:ext>
              </a:extLst>
            </xdr:cNvPr>
            <xdr:cNvPicPr>
              <a:picLocks noChangeAspect="1" noChangeArrowheads="1"/>
              <a:extLst>
                <a:ext uri="{84589F7E-364E-4C9E-8A38-B11213B215E9}">
                  <a14:cameraTool cellRange="L1_T62" spid="_x0000_s30928"/>
                </a:ext>
              </a:extLst>
            </xdr:cNvPicPr>
          </xdr:nvPicPr>
          <xdr:blipFill>
            <a:blip xmlns:r="http://schemas.openxmlformats.org/officeDocument/2006/relationships" r:embed="rId2"/>
            <a:srcRect/>
            <a:stretch>
              <a:fillRect/>
            </a:stretch>
          </xdr:blipFill>
          <xdr:spPr bwMode="auto">
            <a:xfrm>
              <a:off x="11397156"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33</xdr:col>
          <xdr:colOff>137949</xdr:colOff>
          <xdr:row>33</xdr:row>
          <xdr:rowOff>32844</xdr:rowOff>
        </xdr:from>
        <xdr:ext cx="498256" cy="388226"/>
        <xdr:pic>
          <xdr:nvPicPr>
            <xdr:cNvPr id="97" name="Grafik 96">
              <a:extLst>
                <a:ext uri="{FF2B5EF4-FFF2-40B4-BE49-F238E27FC236}">
                  <a16:creationId xmlns:a16="http://schemas.microsoft.com/office/drawing/2014/main" id="{00000000-0008-0000-0000-000061000000}"/>
                </a:ext>
              </a:extLst>
            </xdr:cNvPr>
            <xdr:cNvPicPr>
              <a:picLocks noChangeAspect="1" noChangeArrowheads="1"/>
              <a:extLst>
                <a:ext uri="{84589F7E-364E-4C9E-8A38-B11213B215E9}">
                  <a14:cameraTool cellRange="L1_T63" spid="_x0000_s30929"/>
                </a:ext>
              </a:extLst>
            </xdr:cNvPicPr>
          </xdr:nvPicPr>
          <xdr:blipFill>
            <a:blip xmlns:r="http://schemas.openxmlformats.org/officeDocument/2006/relationships" r:embed="rId3"/>
            <a:srcRect/>
            <a:stretch>
              <a:fillRect/>
            </a:stretch>
          </xdr:blipFill>
          <xdr:spPr bwMode="auto">
            <a:xfrm>
              <a:off x="12146018" y="2042947"/>
              <a:ext cx="498256" cy="388226"/>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twoCellAnchor editAs="oneCell">
        <xdr:from>
          <xdr:col>4</xdr:col>
          <xdr:colOff>21772</xdr:colOff>
          <xdr:row>2</xdr:row>
          <xdr:rowOff>136071</xdr:rowOff>
        </xdr:from>
        <xdr:to>
          <xdr:col>5</xdr:col>
          <xdr:colOff>12247</xdr:colOff>
          <xdr:row>6</xdr:row>
          <xdr:rowOff>107496</xdr:rowOff>
        </xdr:to>
        <xdr:pic>
          <xdr:nvPicPr>
            <xdr:cNvPr id="98" name="Grafik 97">
              <a:extLst>
                <a:ext uri="{FF2B5EF4-FFF2-40B4-BE49-F238E27FC236}">
                  <a16:creationId xmlns:a16="http://schemas.microsoft.com/office/drawing/2014/main" id="{00000000-0008-0000-0000-000062000000}"/>
                </a:ext>
              </a:extLst>
            </xdr:cNvPr>
            <xdr:cNvPicPr>
              <a:picLocks noChangeAspect="1" noChangeArrowheads="1"/>
              <a:extLst>
                <a:ext uri="{84589F7E-364E-4C9E-8A38-B11213B215E9}">
                  <a14:cameraTool cellRange="T0" spid="_x0000_s30930"/>
                </a:ext>
              </a:extLst>
            </xdr:cNvPicPr>
          </xdr:nvPicPr>
          <xdr:blipFill>
            <a:blip xmlns:r="http://schemas.openxmlformats.org/officeDocument/2006/relationships" r:embed="rId5"/>
            <a:srcRect/>
            <a:stretch>
              <a:fillRect/>
            </a:stretch>
          </xdr:blipFill>
          <xdr:spPr bwMode="auto">
            <a:xfrm>
              <a:off x="783772" y="517071"/>
              <a:ext cx="485775" cy="3905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11</xdr:col>
      <xdr:colOff>0</xdr:colOff>
      <xdr:row>4</xdr:row>
      <xdr:rowOff>47625</xdr:rowOff>
    </xdr:from>
    <xdr:to>
      <xdr:col>18</xdr:col>
      <xdr:colOff>564677</xdr:colOff>
      <xdr:row>10</xdr:row>
      <xdr:rowOff>66675</xdr:rowOff>
    </xdr:to>
    <xdr:pic>
      <xdr:nvPicPr>
        <xdr:cNvPr id="6" name="Grafik 5">
          <a:extLst>
            <a:ext uri="{FF2B5EF4-FFF2-40B4-BE49-F238E27FC236}">
              <a16:creationId xmlns:a16="http://schemas.microsoft.com/office/drawing/2014/main" id="{BD60839D-BC49-663D-E2A6-A7933B3E39E9}"/>
            </a:ext>
          </a:extLst>
        </xdr:cNvPr>
        <xdr:cNvPicPr>
          <a:picLocks noChangeAspect="1"/>
        </xdr:cNvPicPr>
      </xdr:nvPicPr>
      <xdr:blipFill>
        <a:blip xmlns:r="http://schemas.openxmlformats.org/officeDocument/2006/relationships" r:embed="rId1"/>
        <a:stretch>
          <a:fillRect/>
        </a:stretch>
      </xdr:blipFill>
      <xdr:spPr>
        <a:xfrm>
          <a:off x="10572750" y="819150"/>
          <a:ext cx="5898677" cy="1562100"/>
        </a:xfrm>
        <a:prstGeom prst="rect">
          <a:avLst/>
        </a:prstGeom>
      </xdr:spPr>
    </xdr:pic>
    <xdr:clientData/>
  </xdr:twoCellAnchor>
  <xdr:oneCellAnchor>
    <xdr:from>
      <xdr:col>11</xdr:col>
      <xdr:colOff>9525</xdr:colOff>
      <xdr:row>13</xdr:row>
      <xdr:rowOff>38100</xdr:rowOff>
    </xdr:from>
    <xdr:ext cx="3838095" cy="1695238"/>
    <xdr:pic>
      <xdr:nvPicPr>
        <xdr:cNvPr id="7" name="Grafik 6">
          <a:extLst>
            <a:ext uri="{FF2B5EF4-FFF2-40B4-BE49-F238E27FC236}">
              <a16:creationId xmlns:a16="http://schemas.microsoft.com/office/drawing/2014/main" id="{565D2CFC-B689-47AA-BF35-CA7332CCE419}"/>
            </a:ext>
          </a:extLst>
        </xdr:cNvPr>
        <xdr:cNvPicPr>
          <a:picLocks noChangeAspect="1"/>
        </xdr:cNvPicPr>
      </xdr:nvPicPr>
      <xdr:blipFill>
        <a:blip xmlns:r="http://schemas.openxmlformats.org/officeDocument/2006/relationships" r:embed="rId2"/>
        <a:stretch>
          <a:fillRect/>
        </a:stretch>
      </xdr:blipFill>
      <xdr:spPr>
        <a:xfrm>
          <a:off x="10582275" y="2552700"/>
          <a:ext cx="3838095" cy="1695238"/>
        </a:xfrm>
        <a:prstGeom prst="rect">
          <a:avLst/>
        </a:prstGeom>
      </xdr:spPr>
    </xdr:pic>
    <xdr:clientData/>
  </xdr:oneCellAnchor>
  <xdr:oneCellAnchor>
    <xdr:from>
      <xdr:col>11</xdr:col>
      <xdr:colOff>19050</xdr:colOff>
      <xdr:row>16</xdr:row>
      <xdr:rowOff>38100</xdr:rowOff>
    </xdr:from>
    <xdr:ext cx="5657143" cy="2523809"/>
    <xdr:pic>
      <xdr:nvPicPr>
        <xdr:cNvPr id="8" name="Grafik 7">
          <a:extLst>
            <a:ext uri="{FF2B5EF4-FFF2-40B4-BE49-F238E27FC236}">
              <a16:creationId xmlns:a16="http://schemas.microsoft.com/office/drawing/2014/main" id="{10017587-FF8D-470F-BD51-9C4388CBCB07}"/>
            </a:ext>
          </a:extLst>
        </xdr:cNvPr>
        <xdr:cNvPicPr>
          <a:picLocks noChangeAspect="1"/>
        </xdr:cNvPicPr>
      </xdr:nvPicPr>
      <xdr:blipFill>
        <a:blip xmlns:r="http://schemas.openxmlformats.org/officeDocument/2006/relationships" r:embed="rId3"/>
        <a:stretch>
          <a:fillRect/>
        </a:stretch>
      </xdr:blipFill>
      <xdr:spPr>
        <a:xfrm>
          <a:off x="10591800" y="7362825"/>
          <a:ext cx="5657143" cy="2523809"/>
        </a:xfrm>
        <a:prstGeom prst="rect">
          <a:avLst/>
        </a:prstGeom>
      </xdr:spPr>
    </xdr:pic>
    <xdr:clientData/>
  </xdr:oneCellAnchor>
  <xdr:twoCellAnchor editAs="oneCell">
    <xdr:from>
      <xdr:col>11</xdr:col>
      <xdr:colOff>1</xdr:colOff>
      <xdr:row>11</xdr:row>
      <xdr:rowOff>1</xdr:rowOff>
    </xdr:from>
    <xdr:to>
      <xdr:col>18</xdr:col>
      <xdr:colOff>590551</xdr:colOff>
      <xdr:row>12</xdr:row>
      <xdr:rowOff>130726</xdr:rowOff>
    </xdr:to>
    <xdr:pic>
      <xdr:nvPicPr>
        <xdr:cNvPr id="9" name="Grafik 8">
          <a:extLst>
            <a:ext uri="{FF2B5EF4-FFF2-40B4-BE49-F238E27FC236}">
              <a16:creationId xmlns:a16="http://schemas.microsoft.com/office/drawing/2014/main" id="{B388E9C3-38A7-2167-7656-9CF80FEA0DF1}"/>
            </a:ext>
          </a:extLst>
        </xdr:cNvPr>
        <xdr:cNvPicPr>
          <a:picLocks noChangeAspect="1"/>
        </xdr:cNvPicPr>
      </xdr:nvPicPr>
      <xdr:blipFill>
        <a:blip xmlns:r="http://schemas.openxmlformats.org/officeDocument/2006/relationships" r:embed="rId4"/>
        <a:stretch>
          <a:fillRect/>
        </a:stretch>
      </xdr:blipFill>
      <xdr:spPr>
        <a:xfrm>
          <a:off x="10572751" y="2514601"/>
          <a:ext cx="5924550" cy="14928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28477</xdr:colOff>
      <xdr:row>36</xdr:row>
      <xdr:rowOff>19050</xdr:rowOff>
    </xdr:from>
    <xdr:to>
      <xdr:col>2</xdr:col>
      <xdr:colOff>452677</xdr:colOff>
      <xdr:row>37</xdr:row>
      <xdr:rowOff>1650</xdr:rowOff>
    </xdr:to>
    <xdr:pic>
      <xdr:nvPicPr>
        <xdr:cNvPr id="69" name="Grafik 68">
          <a:extLst>
            <a:ext uri="{FF2B5EF4-FFF2-40B4-BE49-F238E27FC236}">
              <a16:creationId xmlns:a16="http://schemas.microsoft.com/office/drawing/2014/main" id="{0085AE80-4BC9-4EA0-9E3B-4A792F813E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527" y="10603230"/>
          <a:ext cx="424200" cy="363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32700</xdr:colOff>
      <xdr:row>6</xdr:row>
      <xdr:rowOff>31165</xdr:rowOff>
    </xdr:from>
    <xdr:ext cx="411480" cy="331470"/>
    <xdr:pic>
      <xdr:nvPicPr>
        <xdr:cNvPr id="2" name="Grafik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75700" y="983665"/>
          <a:ext cx="411480" cy="33147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29998</xdr:colOff>
      <xdr:row>7</xdr:row>
      <xdr:rowOff>25586</xdr:rowOff>
    </xdr:from>
    <xdr:ext cx="422910" cy="354330"/>
    <xdr:pic>
      <xdr:nvPicPr>
        <xdr:cNvPr id="3" name="Grafik 2">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72998" y="1359086"/>
          <a:ext cx="422910" cy="35433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23429</xdr:colOff>
      <xdr:row>8</xdr:row>
      <xdr:rowOff>22819</xdr:rowOff>
    </xdr:from>
    <xdr:ext cx="422910" cy="331470"/>
    <xdr:pic>
      <xdr:nvPicPr>
        <xdr:cNvPr id="4" name="Grafik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66429" y="1737319"/>
          <a:ext cx="422910" cy="33147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21637</xdr:colOff>
      <xdr:row>20</xdr:row>
      <xdr:rowOff>36232</xdr:rowOff>
    </xdr:from>
    <xdr:ext cx="411480" cy="331470"/>
    <xdr:pic>
      <xdr:nvPicPr>
        <xdr:cNvPr id="5" name="Grafik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164637" y="2131732"/>
          <a:ext cx="411480" cy="33147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2</xdr:col>
      <xdr:colOff>50132</xdr:colOff>
      <xdr:row>5</xdr:row>
      <xdr:rowOff>60158</xdr:rowOff>
    </xdr:from>
    <xdr:to>
      <xdr:col>2</xdr:col>
      <xdr:colOff>441158</xdr:colOff>
      <xdr:row>5</xdr:row>
      <xdr:rowOff>335882</xdr:rowOff>
    </xdr:to>
    <xdr:sp macro="" textlink="">
      <xdr:nvSpPr>
        <xdr:cNvPr id="6" name="Rechteck 5">
          <a:extLst>
            <a:ext uri="{FF2B5EF4-FFF2-40B4-BE49-F238E27FC236}">
              <a16:creationId xmlns:a16="http://schemas.microsoft.com/office/drawing/2014/main" id="{00000000-0008-0000-0200-000006000000}"/>
            </a:ext>
          </a:extLst>
        </xdr:cNvPr>
        <xdr:cNvSpPr/>
      </xdr:nvSpPr>
      <xdr:spPr>
        <a:xfrm>
          <a:off x="1193132" y="1012658"/>
          <a:ext cx="391026" cy="275724"/>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editAs="oneCell">
    <xdr:from>
      <xdr:col>5</xdr:col>
      <xdr:colOff>2771</xdr:colOff>
      <xdr:row>6</xdr:row>
      <xdr:rowOff>22132</xdr:rowOff>
    </xdr:from>
    <xdr:to>
      <xdr:col>6</xdr:col>
      <xdr:colOff>17008</xdr:colOff>
      <xdr:row>6</xdr:row>
      <xdr:rowOff>380446</xdr:rowOff>
    </xdr:to>
    <xdr:pic>
      <xdr:nvPicPr>
        <xdr:cNvPr id="7" name="Grafik 6">
          <a:extLst>
            <a:ext uri="{FF2B5EF4-FFF2-40B4-BE49-F238E27FC236}">
              <a16:creationId xmlns:a16="http://schemas.microsoft.com/office/drawing/2014/main" id="{00000000-0008-0000-0200-000007000000}"/>
            </a:ext>
          </a:extLst>
        </xdr:cNvPr>
        <xdr:cNvPicPr preferRelativeResize="0">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098521" y="1462312"/>
          <a:ext cx="490487" cy="358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29514</xdr:colOff>
      <xdr:row>32</xdr:row>
      <xdr:rowOff>13415</xdr:rowOff>
    </xdr:from>
    <xdr:to>
      <xdr:col>2</xdr:col>
      <xdr:colOff>440028</xdr:colOff>
      <xdr:row>32</xdr:row>
      <xdr:rowOff>365284</xdr:rowOff>
    </xdr:to>
    <xdr:pic>
      <xdr:nvPicPr>
        <xdr:cNvPr id="29" name="Grafik 28">
          <a:extLst>
            <a:ext uri="{FF2B5EF4-FFF2-40B4-BE49-F238E27FC236}">
              <a16:creationId xmlns:a16="http://schemas.microsoft.com/office/drawing/2014/main" id="{00000000-0008-0000-0200-00001D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191296" y="5261556"/>
          <a:ext cx="410514" cy="3518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29513</xdr:colOff>
      <xdr:row>31</xdr:row>
      <xdr:rowOff>16100</xdr:rowOff>
    </xdr:from>
    <xdr:to>
      <xdr:col>2</xdr:col>
      <xdr:colOff>464633</xdr:colOff>
      <xdr:row>31</xdr:row>
      <xdr:rowOff>368900</xdr:rowOff>
    </xdr:to>
    <xdr:pic>
      <xdr:nvPicPr>
        <xdr:cNvPr id="26" name="Grafik 25">
          <a:extLst>
            <a:ext uri="{FF2B5EF4-FFF2-40B4-BE49-F238E27FC236}">
              <a16:creationId xmlns:a16="http://schemas.microsoft.com/office/drawing/2014/main" id="{A90CEB8C-4A9B-45A3-BC0F-3BAB100C7432}"/>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191295" y="4883241"/>
          <a:ext cx="435120" cy="352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29513</xdr:colOff>
      <xdr:row>30</xdr:row>
      <xdr:rowOff>10732</xdr:rowOff>
    </xdr:from>
    <xdr:to>
      <xdr:col>2</xdr:col>
      <xdr:colOff>464633</xdr:colOff>
      <xdr:row>30</xdr:row>
      <xdr:rowOff>363532</xdr:rowOff>
    </xdr:to>
    <xdr:pic>
      <xdr:nvPicPr>
        <xdr:cNvPr id="30" name="Grafik 29">
          <a:extLst>
            <a:ext uri="{FF2B5EF4-FFF2-40B4-BE49-F238E27FC236}">
              <a16:creationId xmlns:a16="http://schemas.microsoft.com/office/drawing/2014/main" id="{2D779A4B-569E-4430-AE1A-6B4C294C682A}"/>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191295" y="4496873"/>
          <a:ext cx="435120" cy="352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32196</xdr:colOff>
      <xdr:row>29</xdr:row>
      <xdr:rowOff>18781</xdr:rowOff>
    </xdr:from>
    <xdr:to>
      <xdr:col>2</xdr:col>
      <xdr:colOff>467316</xdr:colOff>
      <xdr:row>29</xdr:row>
      <xdr:rowOff>371581</xdr:rowOff>
    </xdr:to>
    <xdr:pic>
      <xdr:nvPicPr>
        <xdr:cNvPr id="31" name="Grafik 30">
          <a:extLst>
            <a:ext uri="{FF2B5EF4-FFF2-40B4-BE49-F238E27FC236}">
              <a16:creationId xmlns:a16="http://schemas.microsoft.com/office/drawing/2014/main" id="{4953F218-28BC-4B91-BC22-C878D129CBEC}"/>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193978" y="4123922"/>
          <a:ext cx="435120" cy="352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9</xdr:row>
      <xdr:rowOff>43546</xdr:rowOff>
    </xdr:from>
    <xdr:to>
      <xdr:col>2</xdr:col>
      <xdr:colOff>447395</xdr:colOff>
      <xdr:row>9</xdr:row>
      <xdr:rowOff>374746</xdr:rowOff>
    </xdr:to>
    <xdr:pic>
      <xdr:nvPicPr>
        <xdr:cNvPr id="22" name="Grafik 21">
          <a:extLst>
            <a:ext uri="{FF2B5EF4-FFF2-40B4-BE49-F238E27FC236}">
              <a16:creationId xmlns:a16="http://schemas.microsoft.com/office/drawing/2014/main" id="{4718B4B0-F9F9-4328-9133-4809CD495097}"/>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183616" y="2624821"/>
          <a:ext cx="425829" cy="331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10</xdr:row>
      <xdr:rowOff>25161</xdr:rowOff>
    </xdr:from>
    <xdr:to>
      <xdr:col>2</xdr:col>
      <xdr:colOff>447395</xdr:colOff>
      <xdr:row>10</xdr:row>
      <xdr:rowOff>356361</xdr:rowOff>
    </xdr:to>
    <xdr:pic>
      <xdr:nvPicPr>
        <xdr:cNvPr id="23" name="Grafik 22">
          <a:extLst>
            <a:ext uri="{FF2B5EF4-FFF2-40B4-BE49-F238E27FC236}">
              <a16:creationId xmlns:a16="http://schemas.microsoft.com/office/drawing/2014/main" id="{1B74734C-5383-418E-A49B-DA655B2B2591}"/>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183616" y="2987436"/>
          <a:ext cx="425829" cy="331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11</xdr:row>
      <xdr:rowOff>14378</xdr:rowOff>
    </xdr:from>
    <xdr:to>
      <xdr:col>2</xdr:col>
      <xdr:colOff>447395</xdr:colOff>
      <xdr:row>11</xdr:row>
      <xdr:rowOff>345578</xdr:rowOff>
    </xdr:to>
    <xdr:pic>
      <xdr:nvPicPr>
        <xdr:cNvPr id="33" name="Grafik 32">
          <a:extLst>
            <a:ext uri="{FF2B5EF4-FFF2-40B4-BE49-F238E27FC236}">
              <a16:creationId xmlns:a16="http://schemas.microsoft.com/office/drawing/2014/main" id="{58F7220B-6888-46D3-9A3F-6ED1B9F64B4C}"/>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183616" y="3357653"/>
          <a:ext cx="425829" cy="331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21565</xdr:colOff>
      <xdr:row>12</xdr:row>
      <xdr:rowOff>17972</xdr:rowOff>
    </xdr:from>
    <xdr:to>
      <xdr:col>2</xdr:col>
      <xdr:colOff>445698</xdr:colOff>
      <xdr:row>13</xdr:row>
      <xdr:rowOff>13979</xdr:rowOff>
    </xdr:to>
    <xdr:pic>
      <xdr:nvPicPr>
        <xdr:cNvPr id="34" name="Grafik 33">
          <a:extLst>
            <a:ext uri="{FF2B5EF4-FFF2-40B4-BE49-F238E27FC236}">
              <a16:creationId xmlns:a16="http://schemas.microsoft.com/office/drawing/2014/main" id="{062D23AB-0B18-440B-8218-7A5836209BD3}"/>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183615" y="3742247"/>
          <a:ext cx="424133" cy="3770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13</xdr:row>
      <xdr:rowOff>25160</xdr:rowOff>
    </xdr:from>
    <xdr:to>
      <xdr:col>2</xdr:col>
      <xdr:colOff>446816</xdr:colOff>
      <xdr:row>14</xdr:row>
      <xdr:rowOff>22160</xdr:rowOff>
    </xdr:to>
    <xdr:pic>
      <xdr:nvPicPr>
        <xdr:cNvPr id="35" name="Grafik 34">
          <a:extLst>
            <a:ext uri="{FF2B5EF4-FFF2-40B4-BE49-F238E27FC236}">
              <a16:creationId xmlns:a16="http://schemas.microsoft.com/office/drawing/2014/main" id="{3C7B750A-2FB4-439F-9E39-8B4984E6602D}"/>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183616" y="4130435"/>
          <a:ext cx="425250" cy="37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14</xdr:row>
      <xdr:rowOff>21565</xdr:rowOff>
    </xdr:from>
    <xdr:to>
      <xdr:col>2</xdr:col>
      <xdr:colOff>446816</xdr:colOff>
      <xdr:row>15</xdr:row>
      <xdr:rowOff>18565</xdr:rowOff>
    </xdr:to>
    <xdr:pic>
      <xdr:nvPicPr>
        <xdr:cNvPr id="36" name="Grafik 35">
          <a:extLst>
            <a:ext uri="{FF2B5EF4-FFF2-40B4-BE49-F238E27FC236}">
              <a16:creationId xmlns:a16="http://schemas.microsoft.com/office/drawing/2014/main" id="{00220F9D-6F9D-42B7-A40F-E07D98E1C07E}"/>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183616" y="4507840"/>
          <a:ext cx="425250" cy="37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15</xdr:row>
      <xdr:rowOff>25160</xdr:rowOff>
    </xdr:from>
    <xdr:to>
      <xdr:col>2</xdr:col>
      <xdr:colOff>446816</xdr:colOff>
      <xdr:row>16</xdr:row>
      <xdr:rowOff>22160</xdr:rowOff>
    </xdr:to>
    <xdr:pic>
      <xdr:nvPicPr>
        <xdr:cNvPr id="37" name="Grafik 36">
          <a:extLst>
            <a:ext uri="{FF2B5EF4-FFF2-40B4-BE49-F238E27FC236}">
              <a16:creationId xmlns:a16="http://schemas.microsoft.com/office/drawing/2014/main" id="{B1304EE7-5573-4917-ACBD-5D987A04154D}"/>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183616" y="4892435"/>
          <a:ext cx="425250" cy="37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16</xdr:row>
      <xdr:rowOff>28755</xdr:rowOff>
    </xdr:from>
    <xdr:to>
      <xdr:col>2</xdr:col>
      <xdr:colOff>446816</xdr:colOff>
      <xdr:row>17</xdr:row>
      <xdr:rowOff>25755</xdr:rowOff>
    </xdr:to>
    <xdr:pic>
      <xdr:nvPicPr>
        <xdr:cNvPr id="38" name="Grafik 37">
          <a:extLst>
            <a:ext uri="{FF2B5EF4-FFF2-40B4-BE49-F238E27FC236}">
              <a16:creationId xmlns:a16="http://schemas.microsoft.com/office/drawing/2014/main" id="{5014194A-11F7-471E-972D-810826C05E36}"/>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183616" y="5277030"/>
          <a:ext cx="425250" cy="37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17</xdr:row>
      <xdr:rowOff>21566</xdr:rowOff>
    </xdr:from>
    <xdr:to>
      <xdr:col>2</xdr:col>
      <xdr:colOff>446816</xdr:colOff>
      <xdr:row>18</xdr:row>
      <xdr:rowOff>18566</xdr:rowOff>
    </xdr:to>
    <xdr:pic>
      <xdr:nvPicPr>
        <xdr:cNvPr id="39" name="Grafik 38">
          <a:extLst>
            <a:ext uri="{FF2B5EF4-FFF2-40B4-BE49-F238E27FC236}">
              <a16:creationId xmlns:a16="http://schemas.microsoft.com/office/drawing/2014/main" id="{B7C85AD3-4724-47F9-8900-19BD33DD91AF}"/>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183616" y="5650841"/>
          <a:ext cx="425250" cy="37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18</xdr:row>
      <xdr:rowOff>21566</xdr:rowOff>
    </xdr:from>
    <xdr:to>
      <xdr:col>2</xdr:col>
      <xdr:colOff>446816</xdr:colOff>
      <xdr:row>19</xdr:row>
      <xdr:rowOff>18566</xdr:rowOff>
    </xdr:to>
    <xdr:pic>
      <xdr:nvPicPr>
        <xdr:cNvPr id="40" name="Grafik 39">
          <a:extLst>
            <a:ext uri="{FF2B5EF4-FFF2-40B4-BE49-F238E27FC236}">
              <a16:creationId xmlns:a16="http://schemas.microsoft.com/office/drawing/2014/main" id="{825F5B1B-687D-4374-BA28-9FBA28F1B402}"/>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1183616" y="6031841"/>
          <a:ext cx="425250" cy="37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19</xdr:row>
      <xdr:rowOff>21566</xdr:rowOff>
    </xdr:from>
    <xdr:to>
      <xdr:col>2</xdr:col>
      <xdr:colOff>446816</xdr:colOff>
      <xdr:row>20</xdr:row>
      <xdr:rowOff>18566</xdr:rowOff>
    </xdr:to>
    <xdr:pic>
      <xdr:nvPicPr>
        <xdr:cNvPr id="41" name="Grafik 40">
          <a:extLst>
            <a:ext uri="{FF2B5EF4-FFF2-40B4-BE49-F238E27FC236}">
              <a16:creationId xmlns:a16="http://schemas.microsoft.com/office/drawing/2014/main" id="{2DC2856D-ECD6-4703-A903-DFC98ECC2BEA}"/>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183616" y="6412841"/>
          <a:ext cx="425250" cy="37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32700</xdr:colOff>
      <xdr:row>6</xdr:row>
      <xdr:rowOff>31165</xdr:rowOff>
    </xdr:from>
    <xdr:ext cx="411480" cy="331470"/>
    <xdr:pic>
      <xdr:nvPicPr>
        <xdr:cNvPr id="42" name="Grafik 41">
          <a:extLst>
            <a:ext uri="{FF2B5EF4-FFF2-40B4-BE49-F238E27FC236}">
              <a16:creationId xmlns:a16="http://schemas.microsoft.com/office/drawing/2014/main" id="{87AC5EDB-ED70-4866-A67E-396A03A277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94750" y="1469440"/>
          <a:ext cx="411480" cy="33147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29998</xdr:colOff>
      <xdr:row>7</xdr:row>
      <xdr:rowOff>25586</xdr:rowOff>
    </xdr:from>
    <xdr:ext cx="422910" cy="354330"/>
    <xdr:pic>
      <xdr:nvPicPr>
        <xdr:cNvPr id="43" name="Grafik 42">
          <a:extLst>
            <a:ext uri="{FF2B5EF4-FFF2-40B4-BE49-F238E27FC236}">
              <a16:creationId xmlns:a16="http://schemas.microsoft.com/office/drawing/2014/main" id="{C782902F-73DA-4BAB-A24D-A5BD67020E5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92048" y="1844861"/>
          <a:ext cx="422910" cy="35433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23429</xdr:colOff>
      <xdr:row>8</xdr:row>
      <xdr:rowOff>22819</xdr:rowOff>
    </xdr:from>
    <xdr:ext cx="422910" cy="331470"/>
    <xdr:pic>
      <xdr:nvPicPr>
        <xdr:cNvPr id="44" name="Grafik 43">
          <a:extLst>
            <a:ext uri="{FF2B5EF4-FFF2-40B4-BE49-F238E27FC236}">
              <a16:creationId xmlns:a16="http://schemas.microsoft.com/office/drawing/2014/main" id="{1AA80FA8-418F-4637-9EE4-3B32D5950D6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85479" y="2223094"/>
          <a:ext cx="422910" cy="33147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21637</xdr:colOff>
      <xdr:row>20</xdr:row>
      <xdr:rowOff>36232</xdr:rowOff>
    </xdr:from>
    <xdr:ext cx="411480" cy="331470"/>
    <xdr:pic>
      <xdr:nvPicPr>
        <xdr:cNvPr id="45" name="Grafik 44">
          <a:extLst>
            <a:ext uri="{FF2B5EF4-FFF2-40B4-BE49-F238E27FC236}">
              <a16:creationId xmlns:a16="http://schemas.microsoft.com/office/drawing/2014/main" id="{95A0156E-65D6-42E9-BBB0-0803BA14E28B}"/>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183687" y="6808507"/>
          <a:ext cx="411480" cy="33147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xdr:col>
      <xdr:colOff>25702</xdr:colOff>
      <xdr:row>34</xdr:row>
      <xdr:rowOff>29783</xdr:rowOff>
    </xdr:from>
    <xdr:to>
      <xdr:col>2</xdr:col>
      <xdr:colOff>446951</xdr:colOff>
      <xdr:row>34</xdr:row>
      <xdr:rowOff>380823</xdr:rowOff>
    </xdr:to>
    <xdr:pic>
      <xdr:nvPicPr>
        <xdr:cNvPr id="49" name="Grafik 48">
          <a:extLst>
            <a:ext uri="{FF2B5EF4-FFF2-40B4-BE49-F238E27FC236}">
              <a16:creationId xmlns:a16="http://schemas.microsoft.com/office/drawing/2014/main" id="{F0D07EF5-872A-46B1-A072-F196EC84BE13}"/>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1187752" y="9851963"/>
          <a:ext cx="421249" cy="351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29514</xdr:colOff>
      <xdr:row>32</xdr:row>
      <xdr:rowOff>13415</xdr:rowOff>
    </xdr:from>
    <xdr:to>
      <xdr:col>2</xdr:col>
      <xdr:colOff>440028</xdr:colOff>
      <xdr:row>32</xdr:row>
      <xdr:rowOff>365284</xdr:rowOff>
    </xdr:to>
    <xdr:pic>
      <xdr:nvPicPr>
        <xdr:cNvPr id="50" name="Grafik 49">
          <a:extLst>
            <a:ext uri="{FF2B5EF4-FFF2-40B4-BE49-F238E27FC236}">
              <a16:creationId xmlns:a16="http://schemas.microsoft.com/office/drawing/2014/main" id="{16860AC8-4B1B-40B3-BFDB-B68CEC4509AD}"/>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191564" y="8690690"/>
          <a:ext cx="410514" cy="3518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29513</xdr:colOff>
      <xdr:row>31</xdr:row>
      <xdr:rowOff>16100</xdr:rowOff>
    </xdr:from>
    <xdr:to>
      <xdr:col>2</xdr:col>
      <xdr:colOff>464633</xdr:colOff>
      <xdr:row>31</xdr:row>
      <xdr:rowOff>368900</xdr:rowOff>
    </xdr:to>
    <xdr:pic>
      <xdr:nvPicPr>
        <xdr:cNvPr id="51" name="Grafik 50">
          <a:extLst>
            <a:ext uri="{FF2B5EF4-FFF2-40B4-BE49-F238E27FC236}">
              <a16:creationId xmlns:a16="http://schemas.microsoft.com/office/drawing/2014/main" id="{07C8A82B-5C3E-4B55-8C37-7B9C9C974F6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191563" y="8312375"/>
          <a:ext cx="435120" cy="352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29513</xdr:colOff>
      <xdr:row>30</xdr:row>
      <xdr:rowOff>10732</xdr:rowOff>
    </xdr:from>
    <xdr:to>
      <xdr:col>2</xdr:col>
      <xdr:colOff>464633</xdr:colOff>
      <xdr:row>30</xdr:row>
      <xdr:rowOff>363532</xdr:rowOff>
    </xdr:to>
    <xdr:pic>
      <xdr:nvPicPr>
        <xdr:cNvPr id="52" name="Grafik 51">
          <a:extLst>
            <a:ext uri="{FF2B5EF4-FFF2-40B4-BE49-F238E27FC236}">
              <a16:creationId xmlns:a16="http://schemas.microsoft.com/office/drawing/2014/main" id="{1A8F393D-6518-4F28-8460-ED60223199BC}"/>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191563" y="7926007"/>
          <a:ext cx="435120" cy="352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32196</xdr:colOff>
      <xdr:row>29</xdr:row>
      <xdr:rowOff>18781</xdr:rowOff>
    </xdr:from>
    <xdr:to>
      <xdr:col>2</xdr:col>
      <xdr:colOff>467316</xdr:colOff>
      <xdr:row>29</xdr:row>
      <xdr:rowOff>371581</xdr:rowOff>
    </xdr:to>
    <xdr:pic>
      <xdr:nvPicPr>
        <xdr:cNvPr id="53" name="Grafik 52">
          <a:extLst>
            <a:ext uri="{FF2B5EF4-FFF2-40B4-BE49-F238E27FC236}">
              <a16:creationId xmlns:a16="http://schemas.microsoft.com/office/drawing/2014/main" id="{974F115B-A419-407C-8B0E-A4686F02E395}"/>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194246" y="7553056"/>
          <a:ext cx="435120" cy="352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9</xdr:row>
      <xdr:rowOff>43546</xdr:rowOff>
    </xdr:from>
    <xdr:to>
      <xdr:col>2</xdr:col>
      <xdr:colOff>447395</xdr:colOff>
      <xdr:row>9</xdr:row>
      <xdr:rowOff>374746</xdr:rowOff>
    </xdr:to>
    <xdr:pic>
      <xdr:nvPicPr>
        <xdr:cNvPr id="54" name="Grafik 53">
          <a:extLst>
            <a:ext uri="{FF2B5EF4-FFF2-40B4-BE49-F238E27FC236}">
              <a16:creationId xmlns:a16="http://schemas.microsoft.com/office/drawing/2014/main" id="{E3D3FC0B-5D1A-4836-8A1B-87147C0357C8}"/>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183616" y="2624821"/>
          <a:ext cx="425829" cy="331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10</xdr:row>
      <xdr:rowOff>25161</xdr:rowOff>
    </xdr:from>
    <xdr:to>
      <xdr:col>2</xdr:col>
      <xdr:colOff>447395</xdr:colOff>
      <xdr:row>10</xdr:row>
      <xdr:rowOff>356361</xdr:rowOff>
    </xdr:to>
    <xdr:pic>
      <xdr:nvPicPr>
        <xdr:cNvPr id="55" name="Grafik 54">
          <a:extLst>
            <a:ext uri="{FF2B5EF4-FFF2-40B4-BE49-F238E27FC236}">
              <a16:creationId xmlns:a16="http://schemas.microsoft.com/office/drawing/2014/main" id="{A19295AB-558B-40B3-9A62-75C1402089DA}"/>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183616" y="2987436"/>
          <a:ext cx="425829" cy="331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11</xdr:row>
      <xdr:rowOff>14378</xdr:rowOff>
    </xdr:from>
    <xdr:to>
      <xdr:col>2</xdr:col>
      <xdr:colOff>447395</xdr:colOff>
      <xdr:row>11</xdr:row>
      <xdr:rowOff>345578</xdr:rowOff>
    </xdr:to>
    <xdr:pic>
      <xdr:nvPicPr>
        <xdr:cNvPr id="56" name="Grafik 55">
          <a:extLst>
            <a:ext uri="{FF2B5EF4-FFF2-40B4-BE49-F238E27FC236}">
              <a16:creationId xmlns:a16="http://schemas.microsoft.com/office/drawing/2014/main" id="{0546F93E-43A9-40A6-83A4-6A51841DDA51}"/>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183616" y="3357653"/>
          <a:ext cx="425829" cy="331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21565</xdr:colOff>
      <xdr:row>12</xdr:row>
      <xdr:rowOff>17972</xdr:rowOff>
    </xdr:from>
    <xdr:to>
      <xdr:col>2</xdr:col>
      <xdr:colOff>445698</xdr:colOff>
      <xdr:row>13</xdr:row>
      <xdr:rowOff>13979</xdr:rowOff>
    </xdr:to>
    <xdr:pic>
      <xdr:nvPicPr>
        <xdr:cNvPr id="57" name="Grafik 56">
          <a:extLst>
            <a:ext uri="{FF2B5EF4-FFF2-40B4-BE49-F238E27FC236}">
              <a16:creationId xmlns:a16="http://schemas.microsoft.com/office/drawing/2014/main" id="{2535D1A0-0D66-4C81-85A7-600163DFE868}"/>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183615" y="3742247"/>
          <a:ext cx="424133" cy="3770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13</xdr:row>
      <xdr:rowOff>25160</xdr:rowOff>
    </xdr:from>
    <xdr:to>
      <xdr:col>2</xdr:col>
      <xdr:colOff>446816</xdr:colOff>
      <xdr:row>14</xdr:row>
      <xdr:rowOff>22160</xdr:rowOff>
    </xdr:to>
    <xdr:pic>
      <xdr:nvPicPr>
        <xdr:cNvPr id="58" name="Grafik 57">
          <a:extLst>
            <a:ext uri="{FF2B5EF4-FFF2-40B4-BE49-F238E27FC236}">
              <a16:creationId xmlns:a16="http://schemas.microsoft.com/office/drawing/2014/main" id="{20385AC2-5957-4741-8F72-CD31171BDE99}"/>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183616" y="4130435"/>
          <a:ext cx="425250" cy="37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14</xdr:row>
      <xdr:rowOff>21565</xdr:rowOff>
    </xdr:from>
    <xdr:to>
      <xdr:col>2</xdr:col>
      <xdr:colOff>446816</xdr:colOff>
      <xdr:row>15</xdr:row>
      <xdr:rowOff>18565</xdr:rowOff>
    </xdr:to>
    <xdr:pic>
      <xdr:nvPicPr>
        <xdr:cNvPr id="59" name="Grafik 58">
          <a:extLst>
            <a:ext uri="{FF2B5EF4-FFF2-40B4-BE49-F238E27FC236}">
              <a16:creationId xmlns:a16="http://schemas.microsoft.com/office/drawing/2014/main" id="{1E5A9836-C4B4-45AD-A29D-67ED74D1B725}"/>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183616" y="4507840"/>
          <a:ext cx="425250" cy="37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15</xdr:row>
      <xdr:rowOff>25160</xdr:rowOff>
    </xdr:from>
    <xdr:to>
      <xdr:col>2</xdr:col>
      <xdr:colOff>446816</xdr:colOff>
      <xdr:row>16</xdr:row>
      <xdr:rowOff>22160</xdr:rowOff>
    </xdr:to>
    <xdr:pic>
      <xdr:nvPicPr>
        <xdr:cNvPr id="60" name="Grafik 59">
          <a:extLst>
            <a:ext uri="{FF2B5EF4-FFF2-40B4-BE49-F238E27FC236}">
              <a16:creationId xmlns:a16="http://schemas.microsoft.com/office/drawing/2014/main" id="{8CD7BC20-2C64-430E-A66F-4F8C42A596B3}"/>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183616" y="4892435"/>
          <a:ext cx="425250" cy="37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16</xdr:row>
      <xdr:rowOff>28755</xdr:rowOff>
    </xdr:from>
    <xdr:to>
      <xdr:col>2</xdr:col>
      <xdr:colOff>446816</xdr:colOff>
      <xdr:row>17</xdr:row>
      <xdr:rowOff>25755</xdr:rowOff>
    </xdr:to>
    <xdr:pic>
      <xdr:nvPicPr>
        <xdr:cNvPr id="61" name="Grafik 60">
          <a:extLst>
            <a:ext uri="{FF2B5EF4-FFF2-40B4-BE49-F238E27FC236}">
              <a16:creationId xmlns:a16="http://schemas.microsoft.com/office/drawing/2014/main" id="{017B1D2D-F850-4B28-AFB7-DF7B85D6B7DC}"/>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183616" y="5277030"/>
          <a:ext cx="425250" cy="37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17</xdr:row>
      <xdr:rowOff>21566</xdr:rowOff>
    </xdr:from>
    <xdr:to>
      <xdr:col>2</xdr:col>
      <xdr:colOff>446816</xdr:colOff>
      <xdr:row>18</xdr:row>
      <xdr:rowOff>18566</xdr:rowOff>
    </xdr:to>
    <xdr:pic>
      <xdr:nvPicPr>
        <xdr:cNvPr id="62" name="Grafik 61">
          <a:extLst>
            <a:ext uri="{FF2B5EF4-FFF2-40B4-BE49-F238E27FC236}">
              <a16:creationId xmlns:a16="http://schemas.microsoft.com/office/drawing/2014/main" id="{546ABBF1-1FFD-4E0A-903F-6A7F28C59EC2}"/>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183616" y="5650841"/>
          <a:ext cx="425250" cy="37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18</xdr:row>
      <xdr:rowOff>21566</xdr:rowOff>
    </xdr:from>
    <xdr:to>
      <xdr:col>2</xdr:col>
      <xdr:colOff>446816</xdr:colOff>
      <xdr:row>19</xdr:row>
      <xdr:rowOff>18566</xdr:rowOff>
    </xdr:to>
    <xdr:pic>
      <xdr:nvPicPr>
        <xdr:cNvPr id="63" name="Grafik 62">
          <a:extLst>
            <a:ext uri="{FF2B5EF4-FFF2-40B4-BE49-F238E27FC236}">
              <a16:creationId xmlns:a16="http://schemas.microsoft.com/office/drawing/2014/main" id="{B0B953BD-A7A7-458D-AEC8-9C074E995482}"/>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1183616" y="6031841"/>
          <a:ext cx="425250" cy="37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21566</xdr:colOff>
      <xdr:row>19</xdr:row>
      <xdr:rowOff>21566</xdr:rowOff>
    </xdr:from>
    <xdr:to>
      <xdr:col>2</xdr:col>
      <xdr:colOff>446816</xdr:colOff>
      <xdr:row>20</xdr:row>
      <xdr:rowOff>18566</xdr:rowOff>
    </xdr:to>
    <xdr:pic>
      <xdr:nvPicPr>
        <xdr:cNvPr id="64" name="Grafik 63">
          <a:extLst>
            <a:ext uri="{FF2B5EF4-FFF2-40B4-BE49-F238E27FC236}">
              <a16:creationId xmlns:a16="http://schemas.microsoft.com/office/drawing/2014/main" id="{25B5F75B-1150-4942-ABD1-A0B95E276E82}"/>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183616" y="6412841"/>
          <a:ext cx="425250" cy="37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23357</xdr:colOff>
      <xdr:row>21</xdr:row>
      <xdr:rowOff>19301</xdr:rowOff>
    </xdr:from>
    <xdr:to>
      <xdr:col>2</xdr:col>
      <xdr:colOff>439874</xdr:colOff>
      <xdr:row>21</xdr:row>
      <xdr:rowOff>364415</xdr:rowOff>
    </xdr:to>
    <xdr:pic>
      <xdr:nvPicPr>
        <xdr:cNvPr id="65" name="Grafik 64">
          <a:extLst>
            <a:ext uri="{FF2B5EF4-FFF2-40B4-BE49-F238E27FC236}">
              <a16:creationId xmlns:a16="http://schemas.microsoft.com/office/drawing/2014/main" id="{5EFB2067-DB0E-4BA3-96EE-395B704AF927}"/>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186623" y="7173184"/>
          <a:ext cx="416517" cy="3451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28478</xdr:colOff>
      <xdr:row>37</xdr:row>
      <xdr:rowOff>11172</xdr:rowOff>
    </xdr:from>
    <xdr:ext cx="421900" cy="361629"/>
    <xdr:pic>
      <xdr:nvPicPr>
        <xdr:cNvPr id="67" name="Grafik 66">
          <a:extLst>
            <a:ext uri="{FF2B5EF4-FFF2-40B4-BE49-F238E27FC236}">
              <a16:creationId xmlns:a16="http://schemas.microsoft.com/office/drawing/2014/main" id="{3934B997-813E-49AC-82FE-5BD7FF1450F3}"/>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1190528" y="13262352"/>
          <a:ext cx="421900" cy="36162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xdr:col>
      <xdr:colOff>31706</xdr:colOff>
      <xdr:row>35</xdr:row>
      <xdr:rowOff>28737</xdr:rowOff>
    </xdr:from>
    <xdr:to>
      <xdr:col>2</xdr:col>
      <xdr:colOff>455906</xdr:colOff>
      <xdr:row>36</xdr:row>
      <xdr:rowOff>11337</xdr:rowOff>
    </xdr:to>
    <xdr:pic>
      <xdr:nvPicPr>
        <xdr:cNvPr id="68" name="Grafik 67">
          <a:extLst>
            <a:ext uri="{FF2B5EF4-FFF2-40B4-BE49-F238E27FC236}">
              <a16:creationId xmlns:a16="http://schemas.microsoft.com/office/drawing/2014/main" id="{D1966DF6-C606-47CE-9C24-0A5978BCB312}"/>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1193756" y="10231917"/>
          <a:ext cx="424200" cy="363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27896</xdr:colOff>
      <xdr:row>39</xdr:row>
      <xdr:rowOff>4133</xdr:rowOff>
    </xdr:from>
    <xdr:to>
      <xdr:col>2</xdr:col>
      <xdr:colOff>452096</xdr:colOff>
      <xdr:row>39</xdr:row>
      <xdr:rowOff>367733</xdr:rowOff>
    </xdr:to>
    <xdr:pic>
      <xdr:nvPicPr>
        <xdr:cNvPr id="70" name="Grafik 69">
          <a:extLst>
            <a:ext uri="{FF2B5EF4-FFF2-40B4-BE49-F238E27FC236}">
              <a16:creationId xmlns:a16="http://schemas.microsoft.com/office/drawing/2014/main" id="{39ADE6E9-C8E4-4F8A-A9E1-50E24446968A}"/>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1189946" y="14017313"/>
          <a:ext cx="424200" cy="363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27653</xdr:colOff>
      <xdr:row>41</xdr:row>
      <xdr:rowOff>12175</xdr:rowOff>
    </xdr:from>
    <xdr:to>
      <xdr:col>2</xdr:col>
      <xdr:colOff>451853</xdr:colOff>
      <xdr:row>41</xdr:row>
      <xdr:rowOff>375775</xdr:rowOff>
    </xdr:to>
    <xdr:pic>
      <xdr:nvPicPr>
        <xdr:cNvPr id="71" name="Grafik 70">
          <a:extLst>
            <a:ext uri="{FF2B5EF4-FFF2-40B4-BE49-F238E27FC236}">
              <a16:creationId xmlns:a16="http://schemas.microsoft.com/office/drawing/2014/main" id="{E1B9F315-D7CC-47F8-889C-A55048B801F8}"/>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1189703" y="12120355"/>
          <a:ext cx="424200" cy="363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22444</xdr:colOff>
      <xdr:row>45</xdr:row>
      <xdr:rowOff>24209</xdr:rowOff>
    </xdr:from>
    <xdr:to>
      <xdr:col>2</xdr:col>
      <xdr:colOff>449944</xdr:colOff>
      <xdr:row>45</xdr:row>
      <xdr:rowOff>366209</xdr:rowOff>
    </xdr:to>
    <xdr:pic>
      <xdr:nvPicPr>
        <xdr:cNvPr id="73" name="Grafik 72">
          <a:extLst>
            <a:ext uri="{FF2B5EF4-FFF2-40B4-BE49-F238E27FC236}">
              <a16:creationId xmlns:a16="http://schemas.microsoft.com/office/drawing/2014/main" id="{4B7D2A3B-174D-4F23-BF7A-11AF65B2FFA5}"/>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1184494" y="13656389"/>
          <a:ext cx="427500" cy="34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22443</xdr:colOff>
      <xdr:row>42</xdr:row>
      <xdr:rowOff>19880</xdr:rowOff>
    </xdr:from>
    <xdr:to>
      <xdr:col>2</xdr:col>
      <xdr:colOff>449943</xdr:colOff>
      <xdr:row>42</xdr:row>
      <xdr:rowOff>361880</xdr:rowOff>
    </xdr:to>
    <xdr:pic>
      <xdr:nvPicPr>
        <xdr:cNvPr id="74" name="Grafik 73">
          <a:extLst>
            <a:ext uri="{FF2B5EF4-FFF2-40B4-BE49-F238E27FC236}">
              <a16:creationId xmlns:a16="http://schemas.microsoft.com/office/drawing/2014/main" id="{025E1C48-309E-4D58-9E7A-B2E0F0300C7D}"/>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1184493" y="12509060"/>
          <a:ext cx="427500" cy="34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22443</xdr:colOff>
      <xdr:row>43</xdr:row>
      <xdr:rowOff>24209</xdr:rowOff>
    </xdr:from>
    <xdr:to>
      <xdr:col>2</xdr:col>
      <xdr:colOff>449943</xdr:colOff>
      <xdr:row>43</xdr:row>
      <xdr:rowOff>366209</xdr:rowOff>
    </xdr:to>
    <xdr:pic>
      <xdr:nvPicPr>
        <xdr:cNvPr id="75" name="Grafik 74">
          <a:extLst>
            <a:ext uri="{FF2B5EF4-FFF2-40B4-BE49-F238E27FC236}">
              <a16:creationId xmlns:a16="http://schemas.microsoft.com/office/drawing/2014/main" id="{6089CD3D-7117-4013-AC7A-4780E42DDA0A}"/>
            </a:ext>
          </a:extLst>
        </xdr:cNvPr>
        <xdr:cNvPicPr>
          <a:picLocks noChangeAspect="1" noChangeArrowheads="1"/>
        </xdr:cNvPicPr>
      </xdr:nvPicPr>
      <xdr:blipFill>
        <a:blip xmlns:r="http://schemas.openxmlformats.org/officeDocument/2006/relationships" r:embed="rId30">
          <a:extLst>
            <a:ext uri="{28A0092B-C50C-407E-A947-70E740481C1C}">
              <a14:useLocalDpi xmlns:a14="http://schemas.microsoft.com/office/drawing/2010/main" val="0"/>
            </a:ext>
          </a:extLst>
        </a:blip>
        <a:srcRect/>
        <a:stretch>
          <a:fillRect/>
        </a:stretch>
      </xdr:blipFill>
      <xdr:spPr bwMode="auto">
        <a:xfrm>
          <a:off x="1184493" y="12894389"/>
          <a:ext cx="427500" cy="34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22443</xdr:colOff>
      <xdr:row>44</xdr:row>
      <xdr:rowOff>15550</xdr:rowOff>
    </xdr:from>
    <xdr:to>
      <xdr:col>2</xdr:col>
      <xdr:colOff>449943</xdr:colOff>
      <xdr:row>44</xdr:row>
      <xdr:rowOff>357550</xdr:rowOff>
    </xdr:to>
    <xdr:pic>
      <xdr:nvPicPr>
        <xdr:cNvPr id="76" name="Grafik 75">
          <a:extLst>
            <a:ext uri="{FF2B5EF4-FFF2-40B4-BE49-F238E27FC236}">
              <a16:creationId xmlns:a16="http://schemas.microsoft.com/office/drawing/2014/main" id="{7BD29343-5EDC-44B4-81C4-FE8683F30F3C}"/>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1184493" y="13266730"/>
          <a:ext cx="427500" cy="34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18113</xdr:colOff>
      <xdr:row>46</xdr:row>
      <xdr:rowOff>24209</xdr:rowOff>
    </xdr:from>
    <xdr:to>
      <xdr:col>2</xdr:col>
      <xdr:colOff>445613</xdr:colOff>
      <xdr:row>46</xdr:row>
      <xdr:rowOff>366209</xdr:rowOff>
    </xdr:to>
    <xdr:pic>
      <xdr:nvPicPr>
        <xdr:cNvPr id="77" name="Grafik 76">
          <a:extLst>
            <a:ext uri="{FF2B5EF4-FFF2-40B4-BE49-F238E27FC236}">
              <a16:creationId xmlns:a16="http://schemas.microsoft.com/office/drawing/2014/main" id="{ACE43F70-B7F0-4A29-A1F7-73E537E65109}"/>
            </a:ext>
          </a:extLst>
        </xdr:cNvPr>
        <xdr:cNvPicPr>
          <a:picLocks noChangeAspect="1" noChangeArrowheads="1"/>
        </xdr:cNvPicPr>
      </xdr:nvPicPr>
      <xdr:blipFill>
        <a:blip xmlns:r="http://schemas.openxmlformats.org/officeDocument/2006/relationships" r:embed="rId32">
          <a:extLst>
            <a:ext uri="{28A0092B-C50C-407E-A947-70E740481C1C}">
              <a14:useLocalDpi xmlns:a14="http://schemas.microsoft.com/office/drawing/2010/main" val="0"/>
            </a:ext>
          </a:extLst>
        </a:blip>
        <a:srcRect/>
        <a:stretch>
          <a:fillRect/>
        </a:stretch>
      </xdr:blipFill>
      <xdr:spPr bwMode="auto">
        <a:xfrm>
          <a:off x="1180163" y="14037389"/>
          <a:ext cx="427500" cy="34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863330</xdr:colOff>
      <xdr:row>7</xdr:row>
      <xdr:rowOff>32427</xdr:rowOff>
    </xdr:from>
    <xdr:to>
      <xdr:col>6</xdr:col>
      <xdr:colOff>13564</xdr:colOff>
      <xdr:row>7</xdr:row>
      <xdr:rowOff>378027</xdr:rowOff>
    </xdr:to>
    <xdr:pic>
      <xdr:nvPicPr>
        <xdr:cNvPr id="80" name="Grafik 79">
          <a:extLst>
            <a:ext uri="{FF2B5EF4-FFF2-40B4-BE49-F238E27FC236}">
              <a16:creationId xmlns:a16="http://schemas.microsoft.com/office/drawing/2014/main" id="{71BF97B1-7524-3604-9323-E0CCAB4BECB5}"/>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4085617" y="1852310"/>
          <a:ext cx="504000" cy="345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30480</xdr:colOff>
      <xdr:row>40</xdr:row>
      <xdr:rowOff>0</xdr:rowOff>
    </xdr:from>
    <xdr:to>
      <xdr:col>2</xdr:col>
      <xdr:colOff>453390</xdr:colOff>
      <xdr:row>40</xdr:row>
      <xdr:rowOff>372564</xdr:rowOff>
    </xdr:to>
    <xdr:pic>
      <xdr:nvPicPr>
        <xdr:cNvPr id="10" name="Grafik 9">
          <a:extLst>
            <a:ext uri="{FF2B5EF4-FFF2-40B4-BE49-F238E27FC236}">
              <a16:creationId xmlns:a16="http://schemas.microsoft.com/office/drawing/2014/main" id="{889B4AB7-025B-9DC9-1F8D-26ABDBE61CDF}"/>
            </a:ext>
          </a:extLst>
        </xdr:cNvPr>
        <xdr:cNvPicPr>
          <a:picLocks noChangeAspect="1" noChangeArrowheads="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1192530" y="11727180"/>
          <a:ext cx="422910" cy="3725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30480</xdr:colOff>
      <xdr:row>33</xdr:row>
      <xdr:rowOff>11430</xdr:rowOff>
    </xdr:from>
    <xdr:to>
      <xdr:col>2</xdr:col>
      <xdr:colOff>449580</xdr:colOff>
      <xdr:row>33</xdr:row>
      <xdr:rowOff>360680</xdr:rowOff>
    </xdr:to>
    <xdr:pic>
      <xdr:nvPicPr>
        <xdr:cNvPr id="11" name="Grafik 10">
          <a:extLst>
            <a:ext uri="{FF2B5EF4-FFF2-40B4-BE49-F238E27FC236}">
              <a16:creationId xmlns:a16="http://schemas.microsoft.com/office/drawing/2014/main" id="{2A8D6DCE-C296-309E-8CE6-EE09387E863A}"/>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1192530" y="9452610"/>
          <a:ext cx="419100" cy="349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22754</xdr:colOff>
      <xdr:row>60</xdr:row>
      <xdr:rowOff>27301</xdr:rowOff>
    </xdr:from>
    <xdr:ext cx="452437" cy="379069"/>
    <xdr:pic>
      <xdr:nvPicPr>
        <xdr:cNvPr id="8" name="Grafik 7">
          <a:extLst>
            <a:ext uri="{FF2B5EF4-FFF2-40B4-BE49-F238E27FC236}">
              <a16:creationId xmlns:a16="http://schemas.microsoft.com/office/drawing/2014/main" id="{BBE6CA52-4EDB-4D8C-B86A-B9071D713787}"/>
            </a:ext>
          </a:extLst>
        </xdr:cNvPr>
        <xdr:cNvPicPr>
          <a:picLocks noChangeAspect="1" noChangeArrowheads="1"/>
        </xdr:cNvPicPr>
      </xdr:nvPicPr>
      <xdr:blipFill>
        <a:blip xmlns:r="http://schemas.openxmlformats.org/officeDocument/2006/relationships" r:embed="rId36">
          <a:extLst>
            <a:ext uri="{28A0092B-C50C-407E-A947-70E740481C1C}">
              <a14:useLocalDpi xmlns:a14="http://schemas.microsoft.com/office/drawing/2010/main" val="0"/>
            </a:ext>
          </a:extLst>
        </a:blip>
        <a:srcRect/>
        <a:stretch>
          <a:fillRect/>
        </a:stretch>
      </xdr:blipFill>
      <xdr:spPr bwMode="auto">
        <a:xfrm>
          <a:off x="1184804" y="16707481"/>
          <a:ext cx="452437" cy="37906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26900</xdr:colOff>
      <xdr:row>59</xdr:row>
      <xdr:rowOff>3489</xdr:rowOff>
    </xdr:from>
    <xdr:ext cx="451692" cy="378885"/>
    <xdr:pic>
      <xdr:nvPicPr>
        <xdr:cNvPr id="9" name="Grafik 8">
          <a:extLst>
            <a:ext uri="{FF2B5EF4-FFF2-40B4-BE49-F238E27FC236}">
              <a16:creationId xmlns:a16="http://schemas.microsoft.com/office/drawing/2014/main" id="{96DB9760-FA35-4585-B48B-8AB09B09DB2F}"/>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1188950" y="16302669"/>
          <a:ext cx="451692" cy="37888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14416</xdr:colOff>
      <xdr:row>57</xdr:row>
      <xdr:rowOff>44837</xdr:rowOff>
    </xdr:from>
    <xdr:ext cx="479461" cy="341204"/>
    <xdr:pic>
      <xdr:nvPicPr>
        <xdr:cNvPr id="12" name="Grafik 11">
          <a:extLst>
            <a:ext uri="{FF2B5EF4-FFF2-40B4-BE49-F238E27FC236}">
              <a16:creationId xmlns:a16="http://schemas.microsoft.com/office/drawing/2014/main" id="{3662FF26-E755-4BF3-9CD4-DB707D2478C1}"/>
            </a:ext>
          </a:extLst>
        </xdr:cNvPr>
        <xdr:cNvPicPr>
          <a:picLocks noChangeAspect="1" noChangeArrowheads="1"/>
        </xdr:cNvPicPr>
      </xdr:nvPicPr>
      <xdr:blipFill>
        <a:blip xmlns:r="http://schemas.openxmlformats.org/officeDocument/2006/relationships" r:embed="rId38">
          <a:extLst>
            <a:ext uri="{28A0092B-C50C-407E-A947-70E740481C1C}">
              <a14:useLocalDpi xmlns:a14="http://schemas.microsoft.com/office/drawing/2010/main" val="0"/>
            </a:ext>
          </a:extLst>
        </a:blip>
        <a:srcRect/>
        <a:stretch>
          <a:fillRect/>
        </a:stretch>
      </xdr:blipFill>
      <xdr:spPr bwMode="auto">
        <a:xfrm>
          <a:off x="1176466" y="15582017"/>
          <a:ext cx="479461" cy="34120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14739</xdr:colOff>
      <xdr:row>58</xdr:row>
      <xdr:rowOff>29493</xdr:rowOff>
    </xdr:from>
    <xdr:ext cx="478800" cy="342000"/>
    <xdr:pic>
      <xdr:nvPicPr>
        <xdr:cNvPr id="13" name="Grafik 12">
          <a:extLst>
            <a:ext uri="{FF2B5EF4-FFF2-40B4-BE49-F238E27FC236}">
              <a16:creationId xmlns:a16="http://schemas.microsoft.com/office/drawing/2014/main" id="{9FE4FFE5-C712-49A5-B970-EB147FF58E77}"/>
            </a:ext>
          </a:extLst>
        </xdr:cNvPr>
        <xdr:cNvPicPr>
          <a:picLocks noChangeAspect="1" noChangeArrowheads="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1176789" y="15947673"/>
          <a:ext cx="478800" cy="342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10444</xdr:colOff>
      <xdr:row>55</xdr:row>
      <xdr:rowOff>26670</xdr:rowOff>
    </xdr:from>
    <xdr:ext cx="430163" cy="381001"/>
    <xdr:pic>
      <xdr:nvPicPr>
        <xdr:cNvPr id="14" name="Grafik 13">
          <a:extLst>
            <a:ext uri="{FF2B5EF4-FFF2-40B4-BE49-F238E27FC236}">
              <a16:creationId xmlns:a16="http://schemas.microsoft.com/office/drawing/2014/main" id="{4E4C2CA8-B171-402B-B05E-876C434401C7}"/>
            </a:ext>
          </a:extLst>
        </xdr:cNvPr>
        <xdr:cNvPicPr>
          <a:picLocks noChangeAspect="1" noChangeArrowheads="1"/>
        </xdr:cNvPicPr>
      </xdr:nvPicPr>
      <xdr:blipFill>
        <a:blip xmlns:r="http://schemas.openxmlformats.org/officeDocument/2006/relationships" r:embed="rId40">
          <a:extLst>
            <a:ext uri="{28A0092B-C50C-407E-A947-70E740481C1C}">
              <a14:useLocalDpi xmlns:a14="http://schemas.microsoft.com/office/drawing/2010/main" val="0"/>
            </a:ext>
          </a:extLst>
        </a:blip>
        <a:srcRect/>
        <a:stretch>
          <a:fillRect/>
        </a:stretch>
      </xdr:blipFill>
      <xdr:spPr bwMode="auto">
        <a:xfrm>
          <a:off x="1172494" y="14801850"/>
          <a:ext cx="430163" cy="38100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24425</xdr:colOff>
      <xdr:row>61</xdr:row>
      <xdr:rowOff>13347</xdr:rowOff>
    </xdr:from>
    <xdr:ext cx="461720" cy="340215"/>
    <xdr:pic>
      <xdr:nvPicPr>
        <xdr:cNvPr id="21" name="Grafik 20">
          <a:extLst>
            <a:ext uri="{FF2B5EF4-FFF2-40B4-BE49-F238E27FC236}">
              <a16:creationId xmlns:a16="http://schemas.microsoft.com/office/drawing/2014/main" id="{171F61A3-8DA4-435D-B232-C8211E83E749}"/>
            </a:ext>
          </a:extLst>
        </xdr:cNvPr>
        <xdr:cNvPicPr>
          <a:picLocks noChangeAspect="1" noChangeArrowheads="1"/>
        </xdr:cNvPicPr>
      </xdr:nvPicPr>
      <xdr:blipFill>
        <a:blip xmlns:r="http://schemas.openxmlformats.org/officeDocument/2006/relationships" r:embed="rId41">
          <a:extLst>
            <a:ext uri="{28A0092B-C50C-407E-A947-70E740481C1C}">
              <a14:useLocalDpi xmlns:a14="http://schemas.microsoft.com/office/drawing/2010/main" val="0"/>
            </a:ext>
          </a:extLst>
        </a:blip>
        <a:srcRect/>
        <a:stretch>
          <a:fillRect/>
        </a:stretch>
      </xdr:blipFill>
      <xdr:spPr bwMode="auto">
        <a:xfrm>
          <a:off x="1186475" y="17074527"/>
          <a:ext cx="461720" cy="34021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7620</xdr:colOff>
      <xdr:row>56</xdr:row>
      <xdr:rowOff>26669</xdr:rowOff>
    </xdr:from>
    <xdr:ext cx="434340" cy="384701"/>
    <xdr:pic>
      <xdr:nvPicPr>
        <xdr:cNvPr id="25" name="Grafik 24">
          <a:extLst>
            <a:ext uri="{FF2B5EF4-FFF2-40B4-BE49-F238E27FC236}">
              <a16:creationId xmlns:a16="http://schemas.microsoft.com/office/drawing/2014/main" id="{6218C4FE-5DD8-446F-B75E-6DCDEDDE75AC}"/>
            </a:ext>
          </a:extLst>
        </xdr:cNvPr>
        <xdr:cNvPicPr>
          <a:picLocks noChangeAspect="1" noChangeArrowheads="1"/>
        </xdr:cNvPicPr>
      </xdr:nvPicPr>
      <xdr:blipFill>
        <a:blip xmlns:r="http://schemas.openxmlformats.org/officeDocument/2006/relationships" r:embed="rId42">
          <a:extLst>
            <a:ext uri="{28A0092B-C50C-407E-A947-70E740481C1C}">
              <a14:useLocalDpi xmlns:a14="http://schemas.microsoft.com/office/drawing/2010/main" val="0"/>
            </a:ext>
          </a:extLst>
        </a:blip>
        <a:srcRect/>
        <a:stretch>
          <a:fillRect/>
        </a:stretch>
      </xdr:blipFill>
      <xdr:spPr bwMode="auto">
        <a:xfrm>
          <a:off x="1169670" y="15182849"/>
          <a:ext cx="434340" cy="38470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13784</xdr:colOff>
      <xdr:row>48</xdr:row>
      <xdr:rowOff>15550</xdr:rowOff>
    </xdr:from>
    <xdr:ext cx="427500" cy="342000"/>
    <xdr:pic>
      <xdr:nvPicPr>
        <xdr:cNvPr id="27" name="Grafik 26">
          <a:extLst>
            <a:ext uri="{FF2B5EF4-FFF2-40B4-BE49-F238E27FC236}">
              <a16:creationId xmlns:a16="http://schemas.microsoft.com/office/drawing/2014/main" id="{565CC40E-F416-443E-A0D1-DF82831466B9}"/>
            </a:ext>
          </a:extLst>
        </xdr:cNvPr>
        <xdr:cNvPicPr>
          <a:picLocks noChangeAspect="1" noChangeArrowheads="1"/>
        </xdr:cNvPicPr>
      </xdr:nvPicPr>
      <xdr:blipFill>
        <a:blip xmlns:r="http://schemas.openxmlformats.org/officeDocument/2006/relationships" r:embed="rId43">
          <a:extLst>
            <a:ext uri="{28A0092B-C50C-407E-A947-70E740481C1C}">
              <a14:useLocalDpi xmlns:a14="http://schemas.microsoft.com/office/drawing/2010/main" val="0"/>
            </a:ext>
          </a:extLst>
        </a:blip>
        <a:srcRect/>
        <a:stretch>
          <a:fillRect/>
        </a:stretch>
      </xdr:blipFill>
      <xdr:spPr bwMode="auto">
        <a:xfrm>
          <a:off x="1175834" y="14409730"/>
          <a:ext cx="427500" cy="342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xdr:col>
      <xdr:colOff>11429</xdr:colOff>
      <xdr:row>47</xdr:row>
      <xdr:rowOff>0</xdr:rowOff>
    </xdr:from>
    <xdr:to>
      <xdr:col>2</xdr:col>
      <xdr:colOff>444029</xdr:colOff>
      <xdr:row>47</xdr:row>
      <xdr:rowOff>370800</xdr:rowOff>
    </xdr:to>
    <xdr:pic>
      <xdr:nvPicPr>
        <xdr:cNvPr id="28" name="Grafik 27">
          <a:extLst>
            <a:ext uri="{FF2B5EF4-FFF2-40B4-BE49-F238E27FC236}">
              <a16:creationId xmlns:a16="http://schemas.microsoft.com/office/drawing/2014/main" id="{EA7484E6-C340-D260-01E7-543573995A0D}"/>
            </a:ext>
          </a:extLst>
        </xdr:cNvPr>
        <xdr:cNvPicPr>
          <a:picLocks noChangeAspect="1" noChangeArrowheads="1"/>
        </xdr:cNvPicPr>
      </xdr:nvPicPr>
      <xdr:blipFill>
        <a:blip xmlns:r="http://schemas.openxmlformats.org/officeDocument/2006/relationships" r:embed="rId44">
          <a:extLst>
            <a:ext uri="{28A0092B-C50C-407E-A947-70E740481C1C}">
              <a14:useLocalDpi xmlns:a14="http://schemas.microsoft.com/office/drawing/2010/main" val="0"/>
            </a:ext>
          </a:extLst>
        </a:blip>
        <a:srcRect/>
        <a:stretch>
          <a:fillRect/>
        </a:stretch>
      </xdr:blipFill>
      <xdr:spPr bwMode="auto">
        <a:xfrm>
          <a:off x="1173479" y="14394180"/>
          <a:ext cx="432600" cy="370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15239</xdr:colOff>
      <xdr:row>49</xdr:row>
      <xdr:rowOff>3810</xdr:rowOff>
    </xdr:from>
    <xdr:to>
      <xdr:col>2</xdr:col>
      <xdr:colOff>447839</xdr:colOff>
      <xdr:row>49</xdr:row>
      <xdr:rowOff>374610</xdr:rowOff>
    </xdr:to>
    <xdr:pic>
      <xdr:nvPicPr>
        <xdr:cNvPr id="32" name="Grafik 31">
          <a:extLst>
            <a:ext uri="{FF2B5EF4-FFF2-40B4-BE49-F238E27FC236}">
              <a16:creationId xmlns:a16="http://schemas.microsoft.com/office/drawing/2014/main" id="{BC0CD2CA-1710-38DA-48FD-886F5BA39324}"/>
            </a:ext>
          </a:extLst>
        </xdr:cNvPr>
        <xdr:cNvPicPr>
          <a:picLocks noChangeAspect="1" noChangeArrowheads="1"/>
        </xdr:cNvPicPr>
      </xdr:nvPicPr>
      <xdr:blipFill>
        <a:blip xmlns:r="http://schemas.openxmlformats.org/officeDocument/2006/relationships" r:embed="rId45">
          <a:extLst>
            <a:ext uri="{28A0092B-C50C-407E-A947-70E740481C1C}">
              <a14:useLocalDpi xmlns:a14="http://schemas.microsoft.com/office/drawing/2010/main" val="0"/>
            </a:ext>
          </a:extLst>
        </a:blip>
        <a:srcRect/>
        <a:stretch>
          <a:fillRect/>
        </a:stretch>
      </xdr:blipFill>
      <xdr:spPr bwMode="auto">
        <a:xfrm>
          <a:off x="1177289" y="15159990"/>
          <a:ext cx="432600" cy="370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15239</xdr:colOff>
      <xdr:row>50</xdr:row>
      <xdr:rowOff>3810</xdr:rowOff>
    </xdr:from>
    <xdr:to>
      <xdr:col>2</xdr:col>
      <xdr:colOff>447839</xdr:colOff>
      <xdr:row>50</xdr:row>
      <xdr:rowOff>374610</xdr:rowOff>
    </xdr:to>
    <xdr:pic>
      <xdr:nvPicPr>
        <xdr:cNvPr id="46" name="Grafik 45">
          <a:extLst>
            <a:ext uri="{FF2B5EF4-FFF2-40B4-BE49-F238E27FC236}">
              <a16:creationId xmlns:a16="http://schemas.microsoft.com/office/drawing/2014/main" id="{75A976A9-3808-C164-7E65-A9EC5C0BEA78}"/>
            </a:ext>
          </a:extLst>
        </xdr:cNvPr>
        <xdr:cNvPicPr>
          <a:picLocks noChangeAspect="1" noChangeArrowheads="1"/>
        </xdr:cNvPicPr>
      </xdr:nvPicPr>
      <xdr:blipFill>
        <a:blip xmlns:r="http://schemas.openxmlformats.org/officeDocument/2006/relationships" r:embed="rId46">
          <a:extLst>
            <a:ext uri="{28A0092B-C50C-407E-A947-70E740481C1C}">
              <a14:useLocalDpi xmlns:a14="http://schemas.microsoft.com/office/drawing/2010/main" val="0"/>
            </a:ext>
          </a:extLst>
        </a:blip>
        <a:srcRect/>
        <a:stretch>
          <a:fillRect/>
        </a:stretch>
      </xdr:blipFill>
      <xdr:spPr bwMode="auto">
        <a:xfrm>
          <a:off x="1177289" y="15540990"/>
          <a:ext cx="432600" cy="370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15239</xdr:colOff>
      <xdr:row>51</xdr:row>
      <xdr:rowOff>3810</xdr:rowOff>
    </xdr:from>
    <xdr:to>
      <xdr:col>2</xdr:col>
      <xdr:colOff>447839</xdr:colOff>
      <xdr:row>51</xdr:row>
      <xdr:rowOff>374610</xdr:rowOff>
    </xdr:to>
    <xdr:pic>
      <xdr:nvPicPr>
        <xdr:cNvPr id="47" name="Grafik 46">
          <a:extLst>
            <a:ext uri="{FF2B5EF4-FFF2-40B4-BE49-F238E27FC236}">
              <a16:creationId xmlns:a16="http://schemas.microsoft.com/office/drawing/2014/main" id="{D2F310D9-2CDE-9F5A-32C0-3936780FF69F}"/>
            </a:ext>
          </a:extLst>
        </xdr:cNvPr>
        <xdr:cNvPicPr>
          <a:picLocks noChangeAspect="1" noChangeArrowheads="1"/>
        </xdr:cNvPicPr>
      </xdr:nvPicPr>
      <xdr:blipFill>
        <a:blip xmlns:r="http://schemas.openxmlformats.org/officeDocument/2006/relationships" r:embed="rId47">
          <a:extLst>
            <a:ext uri="{28A0092B-C50C-407E-A947-70E740481C1C}">
              <a14:useLocalDpi xmlns:a14="http://schemas.microsoft.com/office/drawing/2010/main" val="0"/>
            </a:ext>
          </a:extLst>
        </a:blip>
        <a:srcRect/>
        <a:stretch>
          <a:fillRect/>
        </a:stretch>
      </xdr:blipFill>
      <xdr:spPr bwMode="auto">
        <a:xfrm>
          <a:off x="1177289" y="15921990"/>
          <a:ext cx="432600" cy="370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11429</xdr:colOff>
      <xdr:row>52</xdr:row>
      <xdr:rowOff>0</xdr:rowOff>
    </xdr:from>
    <xdr:to>
      <xdr:col>2</xdr:col>
      <xdr:colOff>444029</xdr:colOff>
      <xdr:row>52</xdr:row>
      <xdr:rowOff>370800</xdr:rowOff>
    </xdr:to>
    <xdr:pic>
      <xdr:nvPicPr>
        <xdr:cNvPr id="48" name="Grafik 47">
          <a:extLst>
            <a:ext uri="{FF2B5EF4-FFF2-40B4-BE49-F238E27FC236}">
              <a16:creationId xmlns:a16="http://schemas.microsoft.com/office/drawing/2014/main" id="{636E99B2-2401-594C-C487-031B57F2A82C}"/>
            </a:ext>
          </a:extLst>
        </xdr:cNvPr>
        <xdr:cNvPicPr>
          <a:picLocks noChangeAspect="1" noChangeArrowheads="1"/>
        </xdr:cNvPicPr>
      </xdr:nvPicPr>
      <xdr:blipFill>
        <a:blip xmlns:r="http://schemas.openxmlformats.org/officeDocument/2006/relationships" r:embed="rId48">
          <a:extLst>
            <a:ext uri="{28A0092B-C50C-407E-A947-70E740481C1C}">
              <a14:useLocalDpi xmlns:a14="http://schemas.microsoft.com/office/drawing/2010/main" val="0"/>
            </a:ext>
          </a:extLst>
        </a:blip>
        <a:srcRect/>
        <a:stretch>
          <a:fillRect/>
        </a:stretch>
      </xdr:blipFill>
      <xdr:spPr bwMode="auto">
        <a:xfrm>
          <a:off x="1173479" y="16299180"/>
          <a:ext cx="432600" cy="370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11430</xdr:colOff>
      <xdr:row>53</xdr:row>
      <xdr:rowOff>7620</xdr:rowOff>
    </xdr:from>
    <xdr:to>
      <xdr:col>2</xdr:col>
      <xdr:colOff>456390</xdr:colOff>
      <xdr:row>53</xdr:row>
      <xdr:rowOff>378420</xdr:rowOff>
    </xdr:to>
    <xdr:pic>
      <xdr:nvPicPr>
        <xdr:cNvPr id="66" name="Grafik 65">
          <a:extLst>
            <a:ext uri="{FF2B5EF4-FFF2-40B4-BE49-F238E27FC236}">
              <a16:creationId xmlns:a16="http://schemas.microsoft.com/office/drawing/2014/main" id="{7CA83BDB-B03A-4997-7D13-C11293CD902E}"/>
            </a:ext>
          </a:extLst>
        </xdr:cNvPr>
        <xdr:cNvPicPr>
          <a:picLocks noChangeAspect="1" noChangeArrowheads="1"/>
        </xdr:cNvPicPr>
      </xdr:nvPicPr>
      <xdr:blipFill>
        <a:blip xmlns:r="http://schemas.openxmlformats.org/officeDocument/2006/relationships" r:embed="rId49">
          <a:extLst>
            <a:ext uri="{28A0092B-C50C-407E-A947-70E740481C1C}">
              <a14:useLocalDpi xmlns:a14="http://schemas.microsoft.com/office/drawing/2010/main" val="0"/>
            </a:ext>
          </a:extLst>
        </a:blip>
        <a:srcRect/>
        <a:stretch>
          <a:fillRect/>
        </a:stretch>
      </xdr:blipFill>
      <xdr:spPr bwMode="auto">
        <a:xfrm>
          <a:off x="1173480" y="16687800"/>
          <a:ext cx="444960" cy="370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11430</xdr:colOff>
      <xdr:row>54</xdr:row>
      <xdr:rowOff>15240</xdr:rowOff>
    </xdr:from>
    <xdr:to>
      <xdr:col>2</xdr:col>
      <xdr:colOff>456390</xdr:colOff>
      <xdr:row>55</xdr:row>
      <xdr:rowOff>5040</xdr:rowOff>
    </xdr:to>
    <xdr:pic>
      <xdr:nvPicPr>
        <xdr:cNvPr id="72" name="Grafik 71">
          <a:extLst>
            <a:ext uri="{FF2B5EF4-FFF2-40B4-BE49-F238E27FC236}">
              <a16:creationId xmlns:a16="http://schemas.microsoft.com/office/drawing/2014/main" id="{DD455B43-DE93-6CD0-1AC4-DEC511A412A1}"/>
            </a:ext>
          </a:extLst>
        </xdr:cNvPr>
        <xdr:cNvPicPr>
          <a:picLocks noChangeAspect="1" noChangeArrowheads="1"/>
        </xdr:cNvPicPr>
      </xdr:nvPicPr>
      <xdr:blipFill>
        <a:blip xmlns:r="http://schemas.openxmlformats.org/officeDocument/2006/relationships" r:embed="rId50">
          <a:extLst>
            <a:ext uri="{28A0092B-C50C-407E-A947-70E740481C1C}">
              <a14:useLocalDpi xmlns:a14="http://schemas.microsoft.com/office/drawing/2010/main" val="0"/>
            </a:ext>
          </a:extLst>
        </a:blip>
        <a:srcRect/>
        <a:stretch>
          <a:fillRect/>
        </a:stretch>
      </xdr:blipFill>
      <xdr:spPr bwMode="auto">
        <a:xfrm>
          <a:off x="1173480" y="17076420"/>
          <a:ext cx="444960" cy="370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19050</xdr:colOff>
      <xdr:row>22</xdr:row>
      <xdr:rowOff>15239</xdr:rowOff>
    </xdr:from>
    <xdr:to>
      <xdr:col>2</xdr:col>
      <xdr:colOff>473579</xdr:colOff>
      <xdr:row>23</xdr:row>
      <xdr:rowOff>5039</xdr:rowOff>
    </xdr:to>
    <xdr:pic>
      <xdr:nvPicPr>
        <xdr:cNvPr id="15" name="Grafik 14">
          <a:extLst>
            <a:ext uri="{FF2B5EF4-FFF2-40B4-BE49-F238E27FC236}">
              <a16:creationId xmlns:a16="http://schemas.microsoft.com/office/drawing/2014/main" id="{C4EFC617-6981-1575-6364-177A36925821}"/>
            </a:ext>
          </a:extLst>
        </xdr:cNvPr>
        <xdr:cNvPicPr>
          <a:picLocks noChangeAspect="1" noChangeArrowheads="1"/>
        </xdr:cNvPicPr>
      </xdr:nvPicPr>
      <xdr:blipFill>
        <a:blip xmlns:r="http://schemas.openxmlformats.org/officeDocument/2006/relationships" r:embed="rId51">
          <a:extLst>
            <a:ext uri="{28A0092B-C50C-407E-A947-70E740481C1C}">
              <a14:useLocalDpi xmlns:a14="http://schemas.microsoft.com/office/drawing/2010/main" val="0"/>
            </a:ext>
          </a:extLst>
        </a:blip>
        <a:srcRect/>
        <a:stretch>
          <a:fillRect/>
        </a:stretch>
      </xdr:blipFill>
      <xdr:spPr bwMode="auto">
        <a:xfrm>
          <a:off x="1181100" y="7551419"/>
          <a:ext cx="454529" cy="370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15240</xdr:colOff>
      <xdr:row>23</xdr:row>
      <xdr:rowOff>7619</xdr:rowOff>
    </xdr:from>
    <xdr:to>
      <xdr:col>2</xdr:col>
      <xdr:colOff>469769</xdr:colOff>
      <xdr:row>23</xdr:row>
      <xdr:rowOff>378419</xdr:rowOff>
    </xdr:to>
    <xdr:pic>
      <xdr:nvPicPr>
        <xdr:cNvPr id="16" name="Grafik 15">
          <a:extLst>
            <a:ext uri="{FF2B5EF4-FFF2-40B4-BE49-F238E27FC236}">
              <a16:creationId xmlns:a16="http://schemas.microsoft.com/office/drawing/2014/main" id="{166C7B82-8076-E462-7A35-30E5B2310A9F}"/>
            </a:ext>
          </a:extLst>
        </xdr:cNvPr>
        <xdr:cNvPicPr>
          <a:picLocks noChangeAspect="1" noChangeArrowheads="1"/>
        </xdr:cNvPicPr>
      </xdr:nvPicPr>
      <xdr:blipFill>
        <a:blip xmlns:r="http://schemas.openxmlformats.org/officeDocument/2006/relationships" r:embed="rId52">
          <a:extLst>
            <a:ext uri="{28A0092B-C50C-407E-A947-70E740481C1C}">
              <a14:useLocalDpi xmlns:a14="http://schemas.microsoft.com/office/drawing/2010/main" val="0"/>
            </a:ext>
          </a:extLst>
        </a:blip>
        <a:srcRect/>
        <a:stretch>
          <a:fillRect/>
        </a:stretch>
      </xdr:blipFill>
      <xdr:spPr bwMode="auto">
        <a:xfrm>
          <a:off x="1177290" y="7924799"/>
          <a:ext cx="454529" cy="370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19050</xdr:colOff>
      <xdr:row>24</xdr:row>
      <xdr:rowOff>3809</xdr:rowOff>
    </xdr:from>
    <xdr:to>
      <xdr:col>2</xdr:col>
      <xdr:colOff>473579</xdr:colOff>
      <xdr:row>24</xdr:row>
      <xdr:rowOff>374609</xdr:rowOff>
    </xdr:to>
    <xdr:pic>
      <xdr:nvPicPr>
        <xdr:cNvPr id="17" name="Grafik 16">
          <a:extLst>
            <a:ext uri="{FF2B5EF4-FFF2-40B4-BE49-F238E27FC236}">
              <a16:creationId xmlns:a16="http://schemas.microsoft.com/office/drawing/2014/main" id="{0AAE91C5-EE4F-7562-9B60-D6D5C2A150FA}"/>
            </a:ext>
          </a:extLst>
        </xdr:cNvPr>
        <xdr:cNvPicPr>
          <a:picLocks noChangeAspect="1" noChangeArrowheads="1"/>
        </xdr:cNvPicPr>
      </xdr:nvPicPr>
      <xdr:blipFill>
        <a:blip xmlns:r="http://schemas.openxmlformats.org/officeDocument/2006/relationships" r:embed="rId53">
          <a:extLst>
            <a:ext uri="{28A0092B-C50C-407E-A947-70E740481C1C}">
              <a14:useLocalDpi xmlns:a14="http://schemas.microsoft.com/office/drawing/2010/main" val="0"/>
            </a:ext>
          </a:extLst>
        </a:blip>
        <a:srcRect/>
        <a:stretch>
          <a:fillRect/>
        </a:stretch>
      </xdr:blipFill>
      <xdr:spPr bwMode="auto">
        <a:xfrm>
          <a:off x="1181100" y="8301989"/>
          <a:ext cx="454529" cy="370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15240</xdr:colOff>
      <xdr:row>25</xdr:row>
      <xdr:rowOff>19049</xdr:rowOff>
    </xdr:from>
    <xdr:to>
      <xdr:col>2</xdr:col>
      <xdr:colOff>469769</xdr:colOff>
      <xdr:row>26</xdr:row>
      <xdr:rowOff>8849</xdr:rowOff>
    </xdr:to>
    <xdr:pic>
      <xdr:nvPicPr>
        <xdr:cNvPr id="18" name="Grafik 17">
          <a:extLst>
            <a:ext uri="{FF2B5EF4-FFF2-40B4-BE49-F238E27FC236}">
              <a16:creationId xmlns:a16="http://schemas.microsoft.com/office/drawing/2014/main" id="{09A752A2-E55A-9AA5-2591-0307A7D14714}"/>
            </a:ext>
          </a:extLst>
        </xdr:cNvPr>
        <xdr:cNvPicPr>
          <a:picLocks noChangeAspect="1" noChangeArrowheads="1"/>
        </xdr:cNvPicPr>
      </xdr:nvPicPr>
      <xdr:blipFill>
        <a:blip xmlns:r="http://schemas.openxmlformats.org/officeDocument/2006/relationships" r:embed="rId54">
          <a:extLst>
            <a:ext uri="{28A0092B-C50C-407E-A947-70E740481C1C}">
              <a14:useLocalDpi xmlns:a14="http://schemas.microsoft.com/office/drawing/2010/main" val="0"/>
            </a:ext>
          </a:extLst>
        </a:blip>
        <a:srcRect/>
        <a:stretch>
          <a:fillRect/>
        </a:stretch>
      </xdr:blipFill>
      <xdr:spPr bwMode="auto">
        <a:xfrm>
          <a:off x="1177290" y="8698229"/>
          <a:ext cx="454529" cy="370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15240</xdr:colOff>
      <xdr:row>26</xdr:row>
      <xdr:rowOff>15239</xdr:rowOff>
    </xdr:from>
    <xdr:to>
      <xdr:col>2</xdr:col>
      <xdr:colOff>469769</xdr:colOff>
      <xdr:row>27</xdr:row>
      <xdr:rowOff>5039</xdr:rowOff>
    </xdr:to>
    <xdr:pic>
      <xdr:nvPicPr>
        <xdr:cNvPr id="19" name="Grafik 18">
          <a:extLst>
            <a:ext uri="{FF2B5EF4-FFF2-40B4-BE49-F238E27FC236}">
              <a16:creationId xmlns:a16="http://schemas.microsoft.com/office/drawing/2014/main" id="{A7C24953-3F10-B373-DF78-1B5025F8ECF2}"/>
            </a:ext>
          </a:extLst>
        </xdr:cNvPr>
        <xdr:cNvPicPr>
          <a:picLocks noChangeAspect="1" noChangeArrowheads="1"/>
        </xdr:cNvPicPr>
      </xdr:nvPicPr>
      <xdr:blipFill>
        <a:blip xmlns:r="http://schemas.openxmlformats.org/officeDocument/2006/relationships" r:embed="rId55">
          <a:extLst>
            <a:ext uri="{28A0092B-C50C-407E-A947-70E740481C1C}">
              <a14:useLocalDpi xmlns:a14="http://schemas.microsoft.com/office/drawing/2010/main" val="0"/>
            </a:ext>
          </a:extLst>
        </a:blip>
        <a:srcRect/>
        <a:stretch>
          <a:fillRect/>
        </a:stretch>
      </xdr:blipFill>
      <xdr:spPr bwMode="auto">
        <a:xfrm>
          <a:off x="1177290" y="9075419"/>
          <a:ext cx="454529" cy="370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15240</xdr:colOff>
      <xdr:row>27</xdr:row>
      <xdr:rowOff>11429</xdr:rowOff>
    </xdr:from>
    <xdr:to>
      <xdr:col>2</xdr:col>
      <xdr:colOff>469769</xdr:colOff>
      <xdr:row>28</xdr:row>
      <xdr:rowOff>1229</xdr:rowOff>
    </xdr:to>
    <xdr:pic>
      <xdr:nvPicPr>
        <xdr:cNvPr id="20" name="Grafik 19">
          <a:extLst>
            <a:ext uri="{FF2B5EF4-FFF2-40B4-BE49-F238E27FC236}">
              <a16:creationId xmlns:a16="http://schemas.microsoft.com/office/drawing/2014/main" id="{A4AF00BB-F3DF-15C0-0AF7-F91FEC6448F3}"/>
            </a:ext>
          </a:extLst>
        </xdr:cNvPr>
        <xdr:cNvPicPr>
          <a:picLocks noChangeAspect="1" noChangeArrowheads="1"/>
        </xdr:cNvPicPr>
      </xdr:nvPicPr>
      <xdr:blipFill>
        <a:blip xmlns:r="http://schemas.openxmlformats.org/officeDocument/2006/relationships" r:embed="rId56">
          <a:extLst>
            <a:ext uri="{28A0092B-C50C-407E-A947-70E740481C1C}">
              <a14:useLocalDpi xmlns:a14="http://schemas.microsoft.com/office/drawing/2010/main" val="0"/>
            </a:ext>
          </a:extLst>
        </a:blip>
        <a:srcRect/>
        <a:stretch>
          <a:fillRect/>
        </a:stretch>
      </xdr:blipFill>
      <xdr:spPr bwMode="auto">
        <a:xfrm>
          <a:off x="1177290" y="9452609"/>
          <a:ext cx="454529" cy="370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15240</xdr:colOff>
      <xdr:row>28</xdr:row>
      <xdr:rowOff>7619</xdr:rowOff>
    </xdr:from>
    <xdr:to>
      <xdr:col>2</xdr:col>
      <xdr:colOff>469769</xdr:colOff>
      <xdr:row>28</xdr:row>
      <xdr:rowOff>378419</xdr:rowOff>
    </xdr:to>
    <xdr:pic>
      <xdr:nvPicPr>
        <xdr:cNvPr id="24" name="Grafik 23">
          <a:extLst>
            <a:ext uri="{FF2B5EF4-FFF2-40B4-BE49-F238E27FC236}">
              <a16:creationId xmlns:a16="http://schemas.microsoft.com/office/drawing/2014/main" id="{0A01D14A-38A4-77EC-1B3A-0361DCA0561C}"/>
            </a:ext>
          </a:extLst>
        </xdr:cNvPr>
        <xdr:cNvPicPr>
          <a:picLocks noChangeAspect="1" noChangeArrowheads="1"/>
        </xdr:cNvPicPr>
      </xdr:nvPicPr>
      <xdr:blipFill>
        <a:blip xmlns:r="http://schemas.openxmlformats.org/officeDocument/2006/relationships" r:embed="rId57">
          <a:extLst>
            <a:ext uri="{28A0092B-C50C-407E-A947-70E740481C1C}">
              <a14:useLocalDpi xmlns:a14="http://schemas.microsoft.com/office/drawing/2010/main" val="0"/>
            </a:ext>
          </a:extLst>
        </a:blip>
        <a:srcRect/>
        <a:stretch>
          <a:fillRect/>
        </a:stretch>
      </xdr:blipFill>
      <xdr:spPr bwMode="auto">
        <a:xfrm>
          <a:off x="1177290" y="9829799"/>
          <a:ext cx="454529" cy="370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26669</xdr:colOff>
      <xdr:row>37</xdr:row>
      <xdr:rowOff>377190</xdr:rowOff>
    </xdr:from>
    <xdr:to>
      <xdr:col>2</xdr:col>
      <xdr:colOff>455069</xdr:colOff>
      <xdr:row>38</xdr:row>
      <xdr:rowOff>363390</xdr:rowOff>
    </xdr:to>
    <xdr:pic>
      <xdr:nvPicPr>
        <xdr:cNvPr id="79" name="Grafik 78">
          <a:extLst>
            <a:ext uri="{FF2B5EF4-FFF2-40B4-BE49-F238E27FC236}">
              <a16:creationId xmlns:a16="http://schemas.microsoft.com/office/drawing/2014/main" id="{F78A59B0-0533-5817-6695-14FACD4F2980}"/>
            </a:ext>
          </a:extLst>
        </xdr:cNvPr>
        <xdr:cNvPicPr>
          <a:picLocks noChangeAspect="1" noChangeArrowheads="1"/>
        </xdr:cNvPicPr>
      </xdr:nvPicPr>
      <xdr:blipFill>
        <a:blip xmlns:r="http://schemas.openxmlformats.org/officeDocument/2006/relationships" r:embed="rId58">
          <a:extLst>
            <a:ext uri="{28A0092B-C50C-407E-A947-70E740481C1C}">
              <a14:useLocalDpi xmlns:a14="http://schemas.microsoft.com/office/drawing/2010/main" val="0"/>
            </a:ext>
          </a:extLst>
        </a:blip>
        <a:srcRect/>
        <a:stretch>
          <a:fillRect/>
        </a:stretch>
      </xdr:blipFill>
      <xdr:spPr bwMode="auto">
        <a:xfrm>
          <a:off x="1188719" y="13628370"/>
          <a:ext cx="428400" cy="367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C8E53-F706-4F28-B217-F41A2C32E001}">
  <sheetPr>
    <pageSetUpPr fitToPage="1"/>
  </sheetPr>
  <dimension ref="A3:AM119"/>
  <sheetViews>
    <sheetView zoomScale="130" zoomScaleNormal="130" zoomScaleSheetLayoutView="85" workbookViewId="0">
      <selection activeCell="C8" sqref="C8"/>
    </sheetView>
  </sheetViews>
  <sheetFormatPr baseColWidth="10" defaultRowHeight="15" x14ac:dyDescent="0.25"/>
  <cols>
    <col min="1" max="1" width="1.28515625" customWidth="1"/>
    <col min="2" max="2" width="2" customWidth="1"/>
    <col min="3" max="3" width="2.42578125" customWidth="1"/>
    <col min="4" max="4" width="1.28515625" customWidth="1"/>
    <col min="5" max="5" width="7.42578125" customWidth="1"/>
    <col min="6" max="37" width="5.5703125" customWidth="1"/>
    <col min="38" max="38" width="2.7109375" customWidth="1"/>
    <col min="39" max="39" width="1.42578125" customWidth="1"/>
  </cols>
  <sheetData>
    <row r="3" spans="1:39" x14ac:dyDescent="0.25">
      <c r="A3" s="12"/>
      <c r="B3" s="57" t="str" cm="1">
        <f t="array" aca="1" ref="B3" ca="1">CELL("Dateiname",B1)</f>
        <v/>
      </c>
      <c r="C3" s="56" t="s">
        <v>260</v>
      </c>
      <c r="D3" s="12"/>
      <c r="E3" s="12"/>
      <c r="F3" s="55"/>
      <c r="G3" s="55"/>
      <c r="H3" s="55"/>
      <c r="I3" s="55"/>
      <c r="J3" s="55"/>
      <c r="K3" s="55"/>
      <c r="L3" s="55"/>
      <c r="M3" s="55"/>
      <c r="N3" s="55"/>
      <c r="O3" s="55"/>
      <c r="P3" s="55"/>
      <c r="Q3" s="55"/>
      <c r="R3" s="12"/>
      <c r="S3" s="12"/>
      <c r="T3" s="12"/>
      <c r="U3" s="12"/>
      <c r="V3" s="12"/>
      <c r="W3" s="12"/>
      <c r="X3" s="12"/>
      <c r="Y3" s="12"/>
      <c r="Z3" s="12"/>
      <c r="AA3" s="12"/>
      <c r="AB3" s="12"/>
      <c r="AC3" s="12"/>
      <c r="AD3" s="12"/>
      <c r="AE3" s="12"/>
      <c r="AF3" s="12"/>
      <c r="AG3" s="12"/>
      <c r="AH3" s="12"/>
      <c r="AI3" s="12"/>
      <c r="AJ3" s="12"/>
      <c r="AK3" s="12"/>
      <c r="AL3" s="12"/>
      <c r="AM3" s="12"/>
    </row>
    <row r="4" spans="1:39" ht="9" customHeight="1" x14ac:dyDescent="0.25">
      <c r="A4" s="12"/>
      <c r="B4" s="57"/>
      <c r="C4" s="56"/>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row>
    <row r="5" spans="1:39" ht="15" hidden="1" customHeight="1" x14ac:dyDescent="0.25">
      <c r="A5" s="12"/>
      <c r="B5" s="57"/>
      <c r="C5" s="56"/>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row>
    <row r="6" spans="1:39" ht="9" customHeight="1" x14ac:dyDescent="0.25">
      <c r="A6" s="12"/>
      <c r="B6" s="57"/>
      <c r="C6" s="56"/>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row>
    <row r="7" spans="1:39" ht="17.25" customHeight="1" x14ac:dyDescent="0.25">
      <c r="A7" s="12"/>
      <c r="B7" s="57"/>
      <c r="C7" s="56"/>
      <c r="D7" s="12"/>
      <c r="E7" s="34" t="str">
        <f>IF(Liste!B5="Keins"," ",Liste!C5)</f>
        <v>1.1.1</v>
      </c>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12"/>
      <c r="AM7" s="12"/>
    </row>
    <row r="8" spans="1:39" ht="17.45" customHeight="1" x14ac:dyDescent="0.25">
      <c r="A8" s="12"/>
      <c r="B8" s="57"/>
      <c r="C8" s="12"/>
      <c r="D8" s="12"/>
      <c r="E8" s="25" t="str">
        <f>IF(Liste!B5="Keins"," ",Liste!H5)</f>
        <v>2OG.23</v>
      </c>
      <c r="F8" s="55"/>
      <c r="G8" s="55"/>
      <c r="H8" s="55"/>
      <c r="I8" s="5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12"/>
      <c r="AM8" s="12"/>
    </row>
    <row r="9" spans="1:39" s="2" customFormat="1" ht="9.9499999999999993" customHeight="1" x14ac:dyDescent="0.25">
      <c r="A9" s="26"/>
      <c r="B9" s="57"/>
      <c r="C9" s="26"/>
      <c r="D9" s="26"/>
      <c r="E9" s="27"/>
      <c r="F9" s="54" t="str">
        <f>Liste!B6</f>
        <v>SPG</v>
      </c>
      <c r="G9" s="54"/>
      <c r="H9" s="54" t="str">
        <f>Liste!B7</f>
        <v>PIR</v>
      </c>
      <c r="I9" s="54"/>
      <c r="J9" s="54" t="str">
        <f>Liste!B8</f>
        <v>PIR</v>
      </c>
      <c r="K9" s="54"/>
      <c r="L9" s="54" t="str">
        <f>Liste!B9</f>
        <v>PIR</v>
      </c>
      <c r="M9" s="54"/>
      <c r="N9" s="54" t="str">
        <f>Liste!B10</f>
        <v>PIR</v>
      </c>
      <c r="O9" s="54"/>
      <c r="P9" s="54" t="str">
        <f>Liste!B11</f>
        <v>PIR</v>
      </c>
      <c r="Q9" s="54"/>
      <c r="R9" s="54" t="str">
        <f>Liste!B12</f>
        <v>PIR</v>
      </c>
      <c r="S9" s="54"/>
      <c r="T9" s="54" t="str">
        <f>Liste!B13</f>
        <v>PIR</v>
      </c>
      <c r="U9" s="54"/>
      <c r="V9" s="54" t="str">
        <f>Liste!B14</f>
        <v>PIR</v>
      </c>
      <c r="W9" s="54"/>
      <c r="X9" s="54" t="str">
        <f>Liste!B15</f>
        <v>PIR</v>
      </c>
      <c r="Y9" s="54"/>
      <c r="Z9" s="54" t="str">
        <f>Liste!B16</f>
        <v>PIR</v>
      </c>
      <c r="AA9" s="54"/>
      <c r="AB9" s="54" t="str">
        <f>Liste!B17</f>
        <v>PIR</v>
      </c>
      <c r="AC9" s="54"/>
      <c r="AD9" s="54" t="str">
        <f>Liste!B18</f>
        <v>PIR</v>
      </c>
      <c r="AE9" s="54"/>
      <c r="AF9" s="54" t="str">
        <f>Liste!B19</f>
        <v>PIR</v>
      </c>
      <c r="AG9" s="54"/>
      <c r="AH9" s="54" t="str">
        <f>Liste!B20</f>
        <v>PIR</v>
      </c>
      <c r="AI9" s="54"/>
      <c r="AJ9" s="54" t="str">
        <f>Liste!B21</f>
        <v>PIR</v>
      </c>
      <c r="AK9" s="54"/>
      <c r="AL9" s="26"/>
      <c r="AM9" s="26"/>
    </row>
    <row r="10" spans="1:39" s="5" customFormat="1" ht="9.9499999999999993" customHeight="1" x14ac:dyDescent="0.25">
      <c r="A10" s="28"/>
      <c r="B10" s="57"/>
      <c r="C10" s="28"/>
      <c r="D10" s="28"/>
      <c r="E10" s="26"/>
      <c r="F10" s="54" t="str">
        <f>IF(F9=" ","",Liste!C6)</f>
        <v>-</v>
      </c>
      <c r="G10" s="54"/>
      <c r="H10" s="54" t="str">
        <f>IF(H9=" ","",Liste!C7)</f>
        <v>1.1.2</v>
      </c>
      <c r="I10" s="54"/>
      <c r="J10" s="54" t="str">
        <f>IF(J9=" ","",Liste!C8)</f>
        <v>1.1.3</v>
      </c>
      <c r="K10" s="54"/>
      <c r="L10" s="54" t="str">
        <f>IF(L9=" ","",Liste!C9)</f>
        <v>1.1.4</v>
      </c>
      <c r="M10" s="54"/>
      <c r="N10" s="54" t="str">
        <f>IF(N9=" ","",Liste!C10)</f>
        <v>1.1.5</v>
      </c>
      <c r="O10" s="54"/>
      <c r="P10" s="54" t="str">
        <f>IF(P9=" ","",Liste!C11)</f>
        <v>1.1.6</v>
      </c>
      <c r="Q10" s="54"/>
      <c r="R10" s="54" t="str">
        <f>IF(R9=" ","",Liste!C12)</f>
        <v>1.1.7</v>
      </c>
      <c r="S10" s="54"/>
      <c r="T10" s="54" t="str">
        <f>IF(T9=" ","",Liste!C13)</f>
        <v>1.1.8</v>
      </c>
      <c r="U10" s="54"/>
      <c r="V10" s="54" t="str">
        <f>IF(V9=" ","",Liste!C14)</f>
        <v>1.1.9</v>
      </c>
      <c r="W10" s="54"/>
      <c r="X10" s="54" t="str">
        <f>IF(X9=" ","",Liste!C15)</f>
        <v>1.1.10</v>
      </c>
      <c r="Y10" s="54"/>
      <c r="Z10" s="54" t="str">
        <f>IF(Z9=" ","",Liste!C16)</f>
        <v>1.1.11</v>
      </c>
      <c r="AA10" s="54"/>
      <c r="AB10" s="54" t="str">
        <f>IF(AB9=" ","",Liste!C17)</f>
        <v>1.1.12</v>
      </c>
      <c r="AC10" s="54"/>
      <c r="AD10" s="54" t="str">
        <f>IF(AD9=" ","",Liste!C18)</f>
        <v>1.1.13</v>
      </c>
      <c r="AE10" s="54"/>
      <c r="AF10" s="54" t="str">
        <f>IF(AF9=" ","",Liste!C19)</f>
        <v>1.1.14</v>
      </c>
      <c r="AG10" s="54"/>
      <c r="AH10" s="54" t="str">
        <f>IF(AH9=" ","",Liste!C20)</f>
        <v>1.1.15</v>
      </c>
      <c r="AI10" s="54"/>
      <c r="AJ10" s="54" t="str">
        <f>IF(AJ9=" ","",Liste!C21)</f>
        <v>1.1.16</v>
      </c>
      <c r="AK10" s="54"/>
      <c r="AL10" s="28"/>
      <c r="AM10" s="28"/>
    </row>
    <row r="11" spans="1:39" s="4" customFormat="1" ht="9.9499999999999993" customHeight="1" x14ac:dyDescent="0.25">
      <c r="A11" s="29"/>
      <c r="B11" s="57"/>
      <c r="C11" s="29"/>
      <c r="D11" s="29"/>
      <c r="E11" s="28"/>
      <c r="F11" s="54" t="str">
        <f>IF(F9=" ","",Liste!H6)</f>
        <v>2OG.23</v>
      </c>
      <c r="G11" s="54"/>
      <c r="H11" s="54" t="str">
        <f>IF(H9=" ","",Liste!H7)</f>
        <v>2OG.01</v>
      </c>
      <c r="I11" s="54"/>
      <c r="J11" s="54" t="str">
        <f>IF(J9=" ","",Liste!H8)</f>
        <v>2OG.02</v>
      </c>
      <c r="K11" s="54"/>
      <c r="L11" s="54" t="str">
        <f>IF(L9=" ","",Liste!H9)</f>
        <v>2OG.03</v>
      </c>
      <c r="M11" s="54"/>
      <c r="N11" s="54" t="str">
        <f>IF(N9=" ","",Liste!H10)</f>
        <v>2OG.04</v>
      </c>
      <c r="O11" s="54"/>
      <c r="P11" s="54" t="str">
        <f>IF(P9=" ","",Liste!H11)</f>
        <v>2OG.05</v>
      </c>
      <c r="Q11" s="54"/>
      <c r="R11" s="54" t="str">
        <f>IF(R9=" ","",Liste!H12)</f>
        <v>2OG.06</v>
      </c>
      <c r="S11" s="54"/>
      <c r="T11" s="54" t="str">
        <f>IF(T9=" ","",Liste!H13)</f>
        <v>2OG.07</v>
      </c>
      <c r="U11" s="54"/>
      <c r="V11" s="54" t="str">
        <f>IF(V9=" ","",Liste!H14)</f>
        <v>2OG.08</v>
      </c>
      <c r="W11" s="54"/>
      <c r="X11" s="54" t="str">
        <f>IF(X9=" ","",Liste!H15)</f>
        <v>2OG.09</v>
      </c>
      <c r="Y11" s="54"/>
      <c r="Z11" s="54" t="str">
        <f>IF(Z9=" ","",Liste!H16)</f>
        <v>2OG.10</v>
      </c>
      <c r="AA11" s="54"/>
      <c r="AB11" s="54" t="str">
        <f>IF(AB9=" ","",Liste!H17)</f>
        <v>2OG.11</v>
      </c>
      <c r="AC11" s="54"/>
      <c r="AD11" s="54" t="str">
        <f>IF(AD9=" ","",Liste!H18)</f>
        <v>2OG.12</v>
      </c>
      <c r="AE11" s="54"/>
      <c r="AF11" s="54" t="str">
        <f>IF(AF9=" ","",Liste!H19)</f>
        <v>2OG.13</v>
      </c>
      <c r="AG11" s="54"/>
      <c r="AH11" s="54" t="str">
        <f>IF(AH9=" ","",Liste!H20)</f>
        <v>2OG.14</v>
      </c>
      <c r="AI11" s="54"/>
      <c r="AJ11" s="54" t="str">
        <f>IF(AJ9=" ","",Liste!H21)</f>
        <v>2OG.15</v>
      </c>
      <c r="AK11" s="54"/>
      <c r="AL11" s="29"/>
      <c r="AM11" s="29"/>
    </row>
    <row r="12" spans="1:39" ht="9.9499999999999993" customHeight="1" x14ac:dyDescent="0.25">
      <c r="A12" s="12"/>
      <c r="B12" s="57"/>
      <c r="C12" s="12"/>
      <c r="D12" s="12"/>
      <c r="E12" s="12"/>
      <c r="F12" s="54" t="str">
        <f>IF(F9=" ","",Tabelle3!Y6)</f>
        <v>640mA</v>
      </c>
      <c r="G12" s="54"/>
      <c r="H12" s="54" t="str">
        <f>IF(H9=" ","",Tabelle3!Y7)</f>
        <v>10mA</v>
      </c>
      <c r="I12" s="54"/>
      <c r="J12" s="54" t="str">
        <f>IF(J9=" ","",Tabelle3!Y8)</f>
        <v>10mA</v>
      </c>
      <c r="K12" s="54"/>
      <c r="L12" s="54" t="str">
        <f>IF(L9=" ","",Tabelle3!Y9)</f>
        <v>10mA</v>
      </c>
      <c r="M12" s="54"/>
      <c r="N12" s="54" t="str">
        <f>IF(N9=" ","",Tabelle3!Y10)</f>
        <v>10mA</v>
      </c>
      <c r="O12" s="54"/>
      <c r="P12" s="54" t="str">
        <f>IF(P9=" ","",Tabelle3!Y11)</f>
        <v>10mA</v>
      </c>
      <c r="Q12" s="54"/>
      <c r="R12" s="54" t="str">
        <f>IF(R9=" ","",Tabelle3!Y12)</f>
        <v>10mA</v>
      </c>
      <c r="S12" s="54"/>
      <c r="T12" s="54" t="str">
        <f>IF(T9=" ","",Tabelle3!Y13)</f>
        <v>10mA</v>
      </c>
      <c r="U12" s="54"/>
      <c r="V12" s="54" t="str">
        <f>IF(V9=" ","",Tabelle3!Y14)</f>
        <v>10mA</v>
      </c>
      <c r="W12" s="54"/>
      <c r="X12" s="54" t="str">
        <f>IF(X9=" ","",Tabelle3!Y15)</f>
        <v>10mA</v>
      </c>
      <c r="Y12" s="54"/>
      <c r="Z12" s="54" t="str">
        <f>IF(Z9=" ","",Tabelle3!Y16)</f>
        <v>10mA</v>
      </c>
      <c r="AA12" s="54"/>
      <c r="AB12" s="54" t="str">
        <f>IF(AB9=" ","",Tabelle3!Y17)</f>
        <v>10mA</v>
      </c>
      <c r="AC12" s="54"/>
      <c r="AD12" s="54" t="str">
        <f>IF(AD9=" ","",Tabelle3!Y18)</f>
        <v>10mA</v>
      </c>
      <c r="AE12" s="54"/>
      <c r="AF12" s="54" t="str">
        <f>IF(AF9=" ","",Tabelle3!Y19)</f>
        <v>10mA</v>
      </c>
      <c r="AG12" s="54"/>
      <c r="AH12" s="54" t="str">
        <f>IF(AH9=" ","",Tabelle3!Y20)</f>
        <v>10mA</v>
      </c>
      <c r="AI12" s="54"/>
      <c r="AJ12" s="54" t="str">
        <f>IF(AJ9=" ","",Tabelle3!Y21)</f>
        <v>10mA</v>
      </c>
      <c r="AK12" s="54"/>
      <c r="AL12" s="12"/>
      <c r="AM12" s="12"/>
    </row>
    <row r="13" spans="1:39" ht="9.9499999999999993" customHeight="1" x14ac:dyDescent="0.25">
      <c r="A13" s="12"/>
      <c r="B13" s="57"/>
      <c r="C13" s="12"/>
      <c r="D13" s="12"/>
      <c r="E13" s="12"/>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12"/>
      <c r="AM13" s="12"/>
    </row>
    <row r="14" spans="1:39" ht="9" customHeight="1" x14ac:dyDescent="0.25">
      <c r="A14" s="12"/>
      <c r="B14" s="57"/>
      <c r="C14" s="12"/>
      <c r="D14" s="12"/>
      <c r="E14" s="12"/>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12"/>
      <c r="AM14" s="12"/>
    </row>
    <row r="15" spans="1:39" ht="9" customHeight="1" x14ac:dyDescent="0.25">
      <c r="A15" s="12"/>
      <c r="B15" s="57"/>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row>
    <row r="16" spans="1:39" ht="17.45" customHeight="1" x14ac:dyDescent="0.25">
      <c r="A16" s="12"/>
      <c r="B16" s="57"/>
      <c r="C16" s="12"/>
      <c r="D16" s="12"/>
      <c r="E16" s="12"/>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12"/>
      <c r="AM16" s="12"/>
    </row>
    <row r="17" spans="1:39" ht="17.45" customHeight="1" x14ac:dyDescent="0.25">
      <c r="A17" s="12"/>
      <c r="B17" s="57"/>
      <c r="C17" s="12"/>
      <c r="D17" s="12"/>
      <c r="E17" s="12"/>
      <c r="F17" s="55"/>
      <c r="G17" s="55"/>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12"/>
      <c r="AM17" s="12"/>
    </row>
    <row r="18" spans="1:39" ht="9.9499999999999993" customHeight="1" x14ac:dyDescent="0.25">
      <c r="A18" s="12"/>
      <c r="B18" s="57"/>
      <c r="C18" s="12"/>
      <c r="D18" s="12"/>
      <c r="E18" s="12"/>
      <c r="F18" s="54" t="str">
        <f>Liste!B22</f>
        <v>PIR</v>
      </c>
      <c r="G18" s="54"/>
      <c r="H18" s="54" t="str">
        <f>Liste!B23</f>
        <v>PIR</v>
      </c>
      <c r="I18" s="54"/>
      <c r="J18" s="54" t="str">
        <f>Liste!B24</f>
        <v>PIR</v>
      </c>
      <c r="K18" s="54"/>
      <c r="L18" s="54" t="str">
        <f>Liste!B25</f>
        <v>PIR</v>
      </c>
      <c r="M18" s="54"/>
      <c r="N18" s="54" t="str">
        <f>Liste!B26</f>
        <v>PIR</v>
      </c>
      <c r="O18" s="54"/>
      <c r="P18" s="54" t="str">
        <f>Liste!B27</f>
        <v>PIR</v>
      </c>
      <c r="Q18" s="54"/>
      <c r="R18" s="54" t="str">
        <f>Liste!B28</f>
        <v>PIR</v>
      </c>
      <c r="S18" s="54"/>
      <c r="T18" s="54" t="str">
        <f>Liste!B29</f>
        <v>PIR</v>
      </c>
      <c r="U18" s="54"/>
      <c r="V18" s="54" t="str">
        <f>Liste!B30</f>
        <v>PIR</v>
      </c>
      <c r="W18" s="54"/>
      <c r="X18" s="54" t="str">
        <f>Liste!B31</f>
        <v>PIR</v>
      </c>
      <c r="Y18" s="54"/>
      <c r="Z18" s="54" t="str">
        <f>Liste!B32</f>
        <v>PIR</v>
      </c>
      <c r="AA18" s="54"/>
      <c r="AB18" s="54" t="str">
        <f>Liste!B33</f>
        <v>PIR</v>
      </c>
      <c r="AC18" s="54"/>
      <c r="AD18" s="54" t="str">
        <f>Liste!B34</f>
        <v>PIR</v>
      </c>
      <c r="AE18" s="54"/>
      <c r="AF18" s="54" t="str">
        <f>Liste!B35</f>
        <v>PIR</v>
      </c>
      <c r="AG18" s="54"/>
      <c r="AH18" s="54" t="str">
        <f>Liste!B36</f>
        <v>PIR</v>
      </c>
      <c r="AI18" s="54"/>
      <c r="AJ18" s="54" t="str">
        <f>Liste!B37</f>
        <v>PIR</v>
      </c>
      <c r="AK18" s="54"/>
      <c r="AL18" s="26"/>
      <c r="AM18" s="12"/>
    </row>
    <row r="19" spans="1:39" ht="9.9499999999999993" customHeight="1" x14ac:dyDescent="0.25">
      <c r="A19" s="12"/>
      <c r="B19" s="57"/>
      <c r="C19" s="12"/>
      <c r="D19" s="12"/>
      <c r="E19" s="12"/>
      <c r="F19" s="54" t="str">
        <f>IF(F18=" ","",Liste!C22)</f>
        <v>1.1.17</v>
      </c>
      <c r="G19" s="54"/>
      <c r="H19" s="54" t="str">
        <f>IF(H18=" ","",Liste!C23)</f>
        <v>1.1.18</v>
      </c>
      <c r="I19" s="54"/>
      <c r="J19" s="54" t="str">
        <f>IF(J18=" ","",Liste!C24)</f>
        <v>1.1.19</v>
      </c>
      <c r="K19" s="54"/>
      <c r="L19" s="54" t="str">
        <f>IF(L18=" ","",Liste!C25)</f>
        <v>1.1.20</v>
      </c>
      <c r="M19" s="54"/>
      <c r="N19" s="54" t="str">
        <f>IF(N18=" ","",Liste!C26)</f>
        <v>1.1.21</v>
      </c>
      <c r="O19" s="54"/>
      <c r="P19" s="54" t="str">
        <f>IF(P18=" ","",Liste!C27)</f>
        <v>1.1.22</v>
      </c>
      <c r="Q19" s="54"/>
      <c r="R19" s="54" t="str">
        <f>IF(R18=" ","",Liste!C28)</f>
        <v>1.1.23</v>
      </c>
      <c r="S19" s="54"/>
      <c r="T19" s="54" t="str">
        <f>IF(T18=" ","",Liste!C29)</f>
        <v>1.1.24</v>
      </c>
      <c r="U19" s="54"/>
      <c r="V19" s="54" t="str">
        <f>IF(V18=" ","",Liste!C30)</f>
        <v>1.1.25</v>
      </c>
      <c r="W19" s="54"/>
      <c r="X19" s="54" t="str">
        <f>IF(X18=" ","",Liste!C31)</f>
        <v>1.1.26</v>
      </c>
      <c r="Y19" s="54"/>
      <c r="Z19" s="54" t="str">
        <f>IF(Z18=" ","",Liste!C32)</f>
        <v>1.1.27</v>
      </c>
      <c r="AA19" s="54"/>
      <c r="AB19" s="54" t="str">
        <f>IF(AB18=" ","",Liste!C33)</f>
        <v>1.1.28</v>
      </c>
      <c r="AC19" s="54"/>
      <c r="AD19" s="54" t="str">
        <f>IF(AD18=" ","",Liste!C34)</f>
        <v>1.1.29</v>
      </c>
      <c r="AE19" s="54"/>
      <c r="AF19" s="54" t="str">
        <f>IF(AF18=" ","",Liste!C35)</f>
        <v>1.1.30</v>
      </c>
      <c r="AG19" s="54"/>
      <c r="AH19" s="54" t="str">
        <f>IF(AH18=" ","",Liste!C36)</f>
        <v>1.1.31</v>
      </c>
      <c r="AI19" s="54"/>
      <c r="AJ19" s="54" t="str">
        <f>IF(AJ18=" ","",Liste!C37)</f>
        <v>1.1.32</v>
      </c>
      <c r="AK19" s="54"/>
      <c r="AL19" s="28"/>
      <c r="AM19" s="12"/>
    </row>
    <row r="20" spans="1:39" ht="9.9499999999999993" customHeight="1" x14ac:dyDescent="0.25">
      <c r="A20" s="12"/>
      <c r="B20" s="57"/>
      <c r="C20" s="12"/>
      <c r="D20" s="12"/>
      <c r="E20" s="12"/>
      <c r="F20" s="54" t="str">
        <f>IF(F18=" ","",Liste!H22)</f>
        <v>2OG.16</v>
      </c>
      <c r="G20" s="54"/>
      <c r="H20" s="54" t="str">
        <f>IF(H18=" ","",Liste!H23)</f>
        <v>2OG.17</v>
      </c>
      <c r="I20" s="54"/>
      <c r="J20" s="54" t="str">
        <f>IF(J18=" ","",Liste!H24)</f>
        <v>2OG.18</v>
      </c>
      <c r="K20" s="54"/>
      <c r="L20" s="54" t="str">
        <f>IF(L18=" ","",Liste!H25)</f>
        <v>2OG.19</v>
      </c>
      <c r="M20" s="54"/>
      <c r="N20" s="54" t="str">
        <f>IF(N18=" ","",Liste!H26)</f>
        <v>2OG.20</v>
      </c>
      <c r="O20" s="54"/>
      <c r="P20" s="54" t="str">
        <f>IF(P18=" ","",Liste!H27)</f>
        <v>2OG.21</v>
      </c>
      <c r="Q20" s="54"/>
      <c r="R20" s="54" t="str">
        <f>IF(R18=" ","",Liste!H28)</f>
        <v>2OG.22</v>
      </c>
      <c r="S20" s="54"/>
      <c r="T20" s="54" t="str">
        <f>IF(T18=" ","",Liste!H29)</f>
        <v>2OG.23</v>
      </c>
      <c r="U20" s="54"/>
      <c r="V20" s="54" t="str">
        <f>IF(V18=" ","",Liste!H30)</f>
        <v>2OG.24</v>
      </c>
      <c r="W20" s="54"/>
      <c r="X20" s="54" t="str">
        <f>IF(X18=" ","",Liste!H31)</f>
        <v>2OG.25</v>
      </c>
      <c r="Y20" s="54"/>
      <c r="Z20" s="54" t="str">
        <f>IF(Z18=" ","",Liste!H32)</f>
        <v>2OG.26</v>
      </c>
      <c r="AA20" s="54"/>
      <c r="AB20" s="54" t="str">
        <f>IF(AB18=" ","",Liste!H33)</f>
        <v>2OG.27</v>
      </c>
      <c r="AC20" s="54"/>
      <c r="AD20" s="54" t="str">
        <f>IF(AD18=" ","",Liste!H34)</f>
        <v>2OG.28</v>
      </c>
      <c r="AE20" s="54"/>
      <c r="AF20" s="54" t="str">
        <f>IF(AF18=" ","",Liste!H35)</f>
        <v>2OG.29</v>
      </c>
      <c r="AG20" s="54"/>
      <c r="AH20" s="54" t="str">
        <f>IF(AH18=" ","",Liste!H36)</f>
        <v>2OG.30</v>
      </c>
      <c r="AI20" s="54"/>
      <c r="AJ20" s="54" t="str">
        <f>IF(AJ18=" ","",Liste!H37)</f>
        <v>2OG.31</v>
      </c>
      <c r="AK20" s="54"/>
      <c r="AL20" s="29"/>
      <c r="AM20" s="12"/>
    </row>
    <row r="21" spans="1:39" ht="9.9499999999999993" customHeight="1" x14ac:dyDescent="0.25">
      <c r="A21" s="12"/>
      <c r="B21" s="57"/>
      <c r="C21" s="12"/>
      <c r="D21" s="12"/>
      <c r="E21" s="12"/>
      <c r="F21" s="54" t="str">
        <f>IF(F18=" ","",Tabelle3!Y22)</f>
        <v>10mA</v>
      </c>
      <c r="G21" s="54"/>
      <c r="H21" s="54" t="str">
        <f>IF(H18=" ","",Tabelle3!Y23)</f>
        <v>10mA</v>
      </c>
      <c r="I21" s="54"/>
      <c r="J21" s="54" t="str">
        <f>IF(J18=" ","",Tabelle3!Y24)</f>
        <v>10mA</v>
      </c>
      <c r="K21" s="54"/>
      <c r="L21" s="54" t="str">
        <f>IF(L18=" ","",Tabelle3!Y25)</f>
        <v>10mA</v>
      </c>
      <c r="M21" s="54"/>
      <c r="N21" s="54" t="str">
        <f>IF(N18=" ","",Tabelle3!Y26)</f>
        <v>10mA</v>
      </c>
      <c r="O21" s="54"/>
      <c r="P21" s="54" t="str">
        <f>IF(P18=" ","",Tabelle3!Y27)</f>
        <v>10mA</v>
      </c>
      <c r="Q21" s="54"/>
      <c r="R21" s="54" t="str">
        <f>IF(R18=" ","",Tabelle3!Y28)</f>
        <v>10mA</v>
      </c>
      <c r="S21" s="54"/>
      <c r="T21" s="54" t="str">
        <f>IF(T18=" ","",Tabelle3!Y29)</f>
        <v>10mA</v>
      </c>
      <c r="U21" s="54"/>
      <c r="V21" s="54" t="str">
        <f>IF(V18=" ","",Tabelle3!Y30)</f>
        <v>10mA</v>
      </c>
      <c r="W21" s="54"/>
      <c r="X21" s="54" t="str">
        <f>IF(X18=" ","",Tabelle3!Y31)</f>
        <v>10mA</v>
      </c>
      <c r="Y21" s="54"/>
      <c r="Z21" s="54" t="str">
        <f>IF(Z18=" ","",Tabelle3!Y32)</f>
        <v>10mA</v>
      </c>
      <c r="AA21" s="54"/>
      <c r="AB21" s="54" t="str">
        <f>IF(AB18=" ","",Tabelle3!Y33)</f>
        <v>10mA</v>
      </c>
      <c r="AC21" s="54"/>
      <c r="AD21" s="54" t="str">
        <f>IF(AD18=" ","",Tabelle3!Y34)</f>
        <v>10mA</v>
      </c>
      <c r="AE21" s="54"/>
      <c r="AF21" s="54" t="str">
        <f>IF(AF18=" ","",Tabelle3!Y35)</f>
        <v>10mA</v>
      </c>
      <c r="AG21" s="54"/>
      <c r="AH21" s="54" t="str">
        <f>IF(AH18=" ","",Tabelle3!Y36)</f>
        <v>10mA</v>
      </c>
      <c r="AI21" s="54"/>
      <c r="AJ21" s="54" t="str">
        <f>IF(AJ18=" ","",Tabelle3!Y37)</f>
        <v>10mA</v>
      </c>
      <c r="AK21" s="54"/>
      <c r="AL21" s="12"/>
      <c r="AM21" s="12"/>
    </row>
    <row r="22" spans="1:39" ht="9.9499999999999993" customHeight="1" x14ac:dyDescent="0.25">
      <c r="A22" s="12"/>
      <c r="B22" s="57"/>
      <c r="C22" s="12"/>
      <c r="D22" s="12"/>
      <c r="E22" s="12"/>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12"/>
      <c r="AM22" s="12"/>
    </row>
    <row r="23" spans="1:39" ht="9" customHeight="1" x14ac:dyDescent="0.25">
      <c r="A23" s="12"/>
      <c r="B23" s="57"/>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row>
    <row r="24" spans="1:39" ht="9" customHeight="1" x14ac:dyDescent="0.25">
      <c r="A24" s="12"/>
      <c r="B24" s="57"/>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row>
    <row r="25" spans="1:39" ht="17.45" customHeight="1" x14ac:dyDescent="0.25">
      <c r="A25" s="12"/>
      <c r="B25" s="57"/>
      <c r="C25" s="12"/>
      <c r="D25" s="12"/>
      <c r="E25" s="12"/>
      <c r="F25" s="55"/>
      <c r="G25" s="55"/>
      <c r="H25" s="55"/>
      <c r="I25" s="55"/>
      <c r="J25" s="55"/>
      <c r="K25" s="55"/>
      <c r="L25" s="55"/>
      <c r="M25" s="55"/>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12"/>
      <c r="AM25" s="12"/>
    </row>
    <row r="26" spans="1:39" ht="17.45" customHeight="1" x14ac:dyDescent="0.25">
      <c r="A26" s="12"/>
      <c r="B26" s="57"/>
      <c r="C26" s="12"/>
      <c r="D26" s="12"/>
      <c r="E26" s="12"/>
      <c r="F26" s="55"/>
      <c r="G26" s="55"/>
      <c r="H26" s="55"/>
      <c r="I26" s="55"/>
      <c r="J26" s="55"/>
      <c r="K26" s="55"/>
      <c r="L26" s="55"/>
      <c r="M26" s="55"/>
      <c r="N26" s="55"/>
      <c r="O26" s="55"/>
      <c r="P26" s="55"/>
      <c r="Q26" s="55"/>
      <c r="R26" s="55"/>
      <c r="S26" s="55"/>
      <c r="T26" s="55"/>
      <c r="U26" s="55"/>
      <c r="V26" s="55"/>
      <c r="W26" s="55"/>
      <c r="X26" s="55"/>
      <c r="Y26" s="55"/>
      <c r="Z26" s="55"/>
      <c r="AA26" s="55"/>
      <c r="AB26" s="55"/>
      <c r="AC26" s="55"/>
      <c r="AD26" s="55"/>
      <c r="AE26" s="55"/>
      <c r="AF26" s="55"/>
      <c r="AG26" s="55"/>
      <c r="AH26" s="55"/>
      <c r="AI26" s="55"/>
      <c r="AJ26" s="55"/>
      <c r="AK26" s="55"/>
      <c r="AL26" s="12"/>
      <c r="AM26" s="12"/>
    </row>
    <row r="27" spans="1:39" ht="9.9499999999999993" customHeight="1" x14ac:dyDescent="0.25">
      <c r="A27" s="12"/>
      <c r="B27" s="57"/>
      <c r="C27" s="12"/>
      <c r="D27" s="12"/>
      <c r="E27" s="12"/>
      <c r="F27" s="54" t="str">
        <f>Liste!B38</f>
        <v>PIR</v>
      </c>
      <c r="G27" s="54"/>
      <c r="H27" s="54" t="str">
        <f>Liste!B39</f>
        <v>PIR</v>
      </c>
      <c r="I27" s="54"/>
      <c r="J27" s="54" t="str">
        <f>Liste!B40</f>
        <v>PIR</v>
      </c>
      <c r="K27" s="54"/>
      <c r="L27" s="54" t="str">
        <f>Liste!B41</f>
        <v>PIR</v>
      </c>
      <c r="M27" s="54"/>
      <c r="N27" s="54" t="str">
        <f>Liste!B42</f>
        <v>PIR</v>
      </c>
      <c r="O27" s="54"/>
      <c r="P27" s="54" t="str">
        <f>Liste!B43</f>
        <v>PIR</v>
      </c>
      <c r="Q27" s="54"/>
      <c r="R27" s="54" t="str">
        <f>Liste!B44</f>
        <v>PIR</v>
      </c>
      <c r="S27" s="54"/>
      <c r="T27" s="54" t="str">
        <f>Liste!B45</f>
        <v>PIR</v>
      </c>
      <c r="U27" s="54"/>
      <c r="V27" s="54" t="str">
        <f>Liste!B46</f>
        <v>PIR</v>
      </c>
      <c r="W27" s="54"/>
      <c r="X27" s="54" t="str">
        <f>Liste!B47</f>
        <v>PIR</v>
      </c>
      <c r="Y27" s="54"/>
      <c r="Z27" s="54" t="str">
        <f>Liste!B48</f>
        <v>PIR</v>
      </c>
      <c r="AA27" s="54"/>
      <c r="AB27" s="54" t="str">
        <f>Liste!B49</f>
        <v>PIR</v>
      </c>
      <c r="AC27" s="54"/>
      <c r="AD27" s="54" t="str">
        <f>Liste!B50</f>
        <v>PIR</v>
      </c>
      <c r="AE27" s="54"/>
      <c r="AF27" s="54" t="str">
        <f>Liste!B51</f>
        <v>PIR</v>
      </c>
      <c r="AG27" s="54"/>
      <c r="AH27" s="54" t="str">
        <f>Liste!B52</f>
        <v>PIR</v>
      </c>
      <c r="AI27" s="54"/>
      <c r="AJ27" s="54" t="str">
        <f>Liste!B53</f>
        <v>PIR</v>
      </c>
      <c r="AK27" s="54"/>
      <c r="AL27" s="26"/>
      <c r="AM27" s="12"/>
    </row>
    <row r="28" spans="1:39" ht="9.9499999999999993" customHeight="1" x14ac:dyDescent="0.25">
      <c r="A28" s="12"/>
      <c r="B28" s="57"/>
      <c r="C28" s="12"/>
      <c r="D28" s="12"/>
      <c r="E28" s="12"/>
      <c r="F28" s="54" t="str">
        <f>IF(F27=" ","",Liste!C38)</f>
        <v>1.1.33</v>
      </c>
      <c r="G28" s="54"/>
      <c r="H28" s="54" t="str">
        <f>IF(H27=" ","",Liste!C39)</f>
        <v>1.1.34</v>
      </c>
      <c r="I28" s="54"/>
      <c r="J28" s="54" t="str">
        <f>IF(J27=" ","",Liste!C40)</f>
        <v>1.1.35</v>
      </c>
      <c r="K28" s="54"/>
      <c r="L28" s="54" t="str">
        <f>IF(L27=" ","",Liste!C41)</f>
        <v>1.1.36</v>
      </c>
      <c r="M28" s="54"/>
      <c r="N28" s="54" t="str">
        <f>IF(N27=" ","",Liste!C42)</f>
        <v>1.1.37</v>
      </c>
      <c r="O28" s="54"/>
      <c r="P28" s="54" t="str">
        <f>IF(P27=" ","",Liste!C43)</f>
        <v>1.1.38</v>
      </c>
      <c r="Q28" s="54"/>
      <c r="R28" s="54" t="str">
        <f>IF(R27=" ","",Liste!C44)</f>
        <v>1.1.39</v>
      </c>
      <c r="S28" s="54"/>
      <c r="T28" s="54" t="str">
        <f>IF(T27=" ","",Liste!C45)</f>
        <v>1.1.40</v>
      </c>
      <c r="U28" s="54"/>
      <c r="V28" s="54" t="str">
        <f>IF(V27=" ","",Liste!C46)</f>
        <v>1.1.41</v>
      </c>
      <c r="W28" s="54"/>
      <c r="X28" s="54" t="str">
        <f>IF(X27=" ","",Liste!C47)</f>
        <v>1.1.42</v>
      </c>
      <c r="Y28" s="54"/>
      <c r="Z28" s="54" t="str">
        <f>IF(Z27=" ","",Liste!C48)</f>
        <v>1.1.43</v>
      </c>
      <c r="AA28" s="54"/>
      <c r="AB28" s="54" t="str">
        <f>IF(AB27=" ","",Liste!C49)</f>
        <v>1.1.44</v>
      </c>
      <c r="AC28" s="54"/>
      <c r="AD28" s="54" t="str">
        <f>IF(AD27=" ","",Liste!C50)</f>
        <v>1.1.45</v>
      </c>
      <c r="AE28" s="54"/>
      <c r="AF28" s="54" t="str">
        <f>IF(AF27=" ","",Liste!C51)</f>
        <v>1.1.46</v>
      </c>
      <c r="AG28" s="54"/>
      <c r="AH28" s="54" t="str">
        <f>IF(AH27=" ","",Liste!C52)</f>
        <v>1.1.47</v>
      </c>
      <c r="AI28" s="54"/>
      <c r="AJ28" s="54" t="str">
        <f>IF(AJ27=" ","",Liste!C53)</f>
        <v>1.1.48</v>
      </c>
      <c r="AK28" s="54"/>
      <c r="AL28" s="28"/>
      <c r="AM28" s="12"/>
    </row>
    <row r="29" spans="1:39" ht="9.9499999999999993" customHeight="1" x14ac:dyDescent="0.25">
      <c r="A29" s="12"/>
      <c r="B29" s="57"/>
      <c r="C29" s="12"/>
      <c r="D29" s="12"/>
      <c r="E29" s="12"/>
      <c r="F29" s="54" t="str">
        <f>IF(F27=" ","",Liste!H38)</f>
        <v>2OG.32</v>
      </c>
      <c r="G29" s="54"/>
      <c r="H29" s="54" t="str">
        <f>IF(H27=" ","",Liste!H39)</f>
        <v>2OG.33</v>
      </c>
      <c r="I29" s="54"/>
      <c r="J29" s="54" t="str">
        <f>IF(J27=" ","",Liste!H40)</f>
        <v>2OG.34</v>
      </c>
      <c r="K29" s="54"/>
      <c r="L29" s="54" t="str">
        <f>IF(L27=" ","",Liste!H41)</f>
        <v>2OG.35</v>
      </c>
      <c r="M29" s="54"/>
      <c r="N29" s="54" t="str">
        <f>IF(N27=" ","",Liste!H42)</f>
        <v>2OG.36</v>
      </c>
      <c r="O29" s="54"/>
      <c r="P29" s="54" t="str">
        <f>IF(P27=" ","",Liste!H43)</f>
        <v>2OG.37</v>
      </c>
      <c r="Q29" s="54"/>
      <c r="R29" s="54" t="str">
        <f>IF(R27=" ","",Liste!H44)</f>
        <v>2OG.38</v>
      </c>
      <c r="S29" s="54"/>
      <c r="T29" s="54" t="str">
        <f>IF(T27=" ","",Liste!H45)</f>
        <v>2OG.39</v>
      </c>
      <c r="U29" s="54"/>
      <c r="V29" s="54" t="str">
        <f>IF(V27=" ","",Liste!H46)</f>
        <v>2OG.40</v>
      </c>
      <c r="W29" s="54"/>
      <c r="X29" s="54" t="str">
        <f>IF(X27=" ","",Liste!H47)</f>
        <v>2OG.41</v>
      </c>
      <c r="Y29" s="54"/>
      <c r="Z29" s="54" t="str">
        <f>IF(Z27=" ","",Liste!H48)</f>
        <v>2OG.42</v>
      </c>
      <c r="AA29" s="54"/>
      <c r="AB29" s="54" t="str">
        <f>IF(AB27=" ","",Liste!H49)</f>
        <v>2OG.43</v>
      </c>
      <c r="AC29" s="54"/>
      <c r="AD29" s="54" t="str">
        <f>IF(AD27=" ","",Liste!H50)</f>
        <v>2OG.44</v>
      </c>
      <c r="AE29" s="54"/>
      <c r="AF29" s="54" t="str">
        <f>IF(AF27=" ","",Liste!H51)</f>
        <v>2OG.45</v>
      </c>
      <c r="AG29" s="54"/>
      <c r="AH29" s="54" t="str">
        <f>IF(AH27=" ","",Liste!H52)</f>
        <v>2OG.46</v>
      </c>
      <c r="AI29" s="54"/>
      <c r="AJ29" s="54" t="str">
        <f>IF(AJ27=" ","",Liste!H53)</f>
        <v>2OG.47</v>
      </c>
      <c r="AK29" s="54"/>
      <c r="AL29" s="29"/>
      <c r="AM29" s="12"/>
    </row>
    <row r="30" spans="1:39" ht="9.9499999999999993" customHeight="1" x14ac:dyDescent="0.25">
      <c r="A30" s="12"/>
      <c r="B30" s="57"/>
      <c r="C30" s="12"/>
      <c r="D30" s="12"/>
      <c r="E30" s="12"/>
      <c r="F30" s="54" t="str">
        <f>IF(F27=" ","",Tabelle3!Y38)</f>
        <v>10mA</v>
      </c>
      <c r="G30" s="54"/>
      <c r="H30" s="54" t="str">
        <f>IF(H27=" ","",Tabelle3!Y39)</f>
        <v>10mA</v>
      </c>
      <c r="I30" s="54"/>
      <c r="J30" s="54" t="str">
        <f>IF(J27=" ","",Tabelle3!Y40)</f>
        <v>10mA</v>
      </c>
      <c r="K30" s="54"/>
      <c r="L30" s="54" t="str">
        <f>IF(L27=" ","",Tabelle3!Y41)</f>
        <v>10mA</v>
      </c>
      <c r="M30" s="54"/>
      <c r="N30" s="54" t="str">
        <f>IF(N27=" ","",Tabelle3!Y42)</f>
        <v>10mA</v>
      </c>
      <c r="O30" s="54"/>
      <c r="P30" s="54" t="str">
        <f>IF(P27=" ","",Tabelle3!Y43)</f>
        <v>10mA</v>
      </c>
      <c r="Q30" s="54"/>
      <c r="R30" s="54" t="str">
        <f>IF(R27=" ","",Tabelle3!Y44)</f>
        <v>10mA</v>
      </c>
      <c r="S30" s="54"/>
      <c r="T30" s="54" t="str">
        <f>IF(T27=" ","",Tabelle3!Y45)</f>
        <v>10mA</v>
      </c>
      <c r="U30" s="54"/>
      <c r="V30" s="54" t="str">
        <f>IF(V27=" ","",Tabelle3!Y46)</f>
        <v>10mA</v>
      </c>
      <c r="W30" s="54"/>
      <c r="X30" s="54" t="str">
        <f>IF(X27=" ","",Tabelle3!Y47)</f>
        <v>10mA</v>
      </c>
      <c r="Y30" s="54"/>
      <c r="Z30" s="54" t="str">
        <f>IF(Z27=" ","",Tabelle3!Y48)</f>
        <v>10mA</v>
      </c>
      <c r="AA30" s="54"/>
      <c r="AB30" s="54" t="str">
        <f>IF(AB27=" ","",Tabelle3!Y49)</f>
        <v>10mA</v>
      </c>
      <c r="AC30" s="54"/>
      <c r="AD30" s="54" t="str">
        <f>IF(AD27=" ","",Tabelle3!Y50)</f>
        <v>10mA</v>
      </c>
      <c r="AE30" s="54"/>
      <c r="AF30" s="54" t="str">
        <f>IF(AF27=" ","",Tabelle3!Y51)</f>
        <v>10mA</v>
      </c>
      <c r="AG30" s="54"/>
      <c r="AH30" s="54" t="str">
        <f>IF(AH27=" ","",Tabelle3!Y52)</f>
        <v>10mA</v>
      </c>
      <c r="AI30" s="54"/>
      <c r="AJ30" s="54" t="str">
        <f>IF(AJ27=" ","",Tabelle3!Y53)</f>
        <v>10mA</v>
      </c>
      <c r="AK30" s="54"/>
      <c r="AL30" s="12"/>
      <c r="AM30" s="12"/>
    </row>
    <row r="31" spans="1:39" ht="9.9499999999999993" customHeight="1" x14ac:dyDescent="0.25">
      <c r="A31" s="12"/>
      <c r="B31" s="57"/>
      <c r="C31" s="12"/>
      <c r="D31" s="12"/>
      <c r="E31" s="12"/>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12"/>
      <c r="AM31" s="12"/>
    </row>
    <row r="32" spans="1:39" ht="9" customHeight="1" x14ac:dyDescent="0.25">
      <c r="A32" s="12"/>
      <c r="B32" s="57"/>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row>
    <row r="33" spans="1:39" ht="9" customHeight="1" x14ac:dyDescent="0.25">
      <c r="A33" s="12"/>
      <c r="B33" s="57"/>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row>
    <row r="34" spans="1:39" ht="17.45" customHeight="1" x14ac:dyDescent="0.25">
      <c r="A34" s="12"/>
      <c r="B34" s="57"/>
      <c r="C34" s="12"/>
      <c r="D34" s="12"/>
      <c r="E34" s="12"/>
      <c r="F34" s="55"/>
      <c r="G34" s="55"/>
      <c r="H34" s="55"/>
      <c r="I34" s="55"/>
      <c r="J34" s="55"/>
      <c r="K34" s="55"/>
      <c r="L34" s="55"/>
      <c r="M34" s="55"/>
      <c r="N34" s="55"/>
      <c r="O34" s="55"/>
      <c r="P34" s="55"/>
      <c r="Q34" s="55"/>
      <c r="R34" s="55"/>
      <c r="S34" s="55"/>
      <c r="T34" s="55"/>
      <c r="U34" s="55"/>
      <c r="V34" s="55"/>
      <c r="W34" s="55"/>
      <c r="X34" s="55"/>
      <c r="Y34" s="55"/>
      <c r="Z34" s="55"/>
      <c r="AA34" s="55"/>
      <c r="AB34" s="55"/>
      <c r="AC34" s="55"/>
      <c r="AD34" s="55"/>
      <c r="AE34" s="55"/>
      <c r="AF34" s="55"/>
      <c r="AG34" s="55"/>
      <c r="AH34" s="55"/>
      <c r="AI34" s="55"/>
      <c r="AJ34" s="55"/>
      <c r="AK34" s="55"/>
      <c r="AL34" s="12"/>
      <c r="AM34" s="12"/>
    </row>
    <row r="35" spans="1:39" ht="17.45" customHeight="1" x14ac:dyDescent="0.25">
      <c r="A35" s="12"/>
      <c r="B35" s="57"/>
      <c r="C35" s="12"/>
      <c r="D35" s="12"/>
      <c r="E35" s="12"/>
      <c r="F35" s="55"/>
      <c r="G35" s="55"/>
      <c r="H35" s="55"/>
      <c r="I35" s="55"/>
      <c r="J35" s="55"/>
      <c r="K35" s="55"/>
      <c r="L35" s="55"/>
      <c r="M35" s="55"/>
      <c r="N35" s="55"/>
      <c r="O35" s="55"/>
      <c r="P35" s="55"/>
      <c r="Q35" s="55"/>
      <c r="R35" s="55"/>
      <c r="S35" s="55"/>
      <c r="T35" s="55"/>
      <c r="U35" s="55"/>
      <c r="V35" s="55"/>
      <c r="W35" s="55"/>
      <c r="X35" s="55"/>
      <c r="Y35" s="55"/>
      <c r="Z35" s="55"/>
      <c r="AA35" s="55"/>
      <c r="AB35" s="55"/>
      <c r="AC35" s="55"/>
      <c r="AD35" s="55"/>
      <c r="AE35" s="55"/>
      <c r="AF35" s="55"/>
      <c r="AG35" s="55"/>
      <c r="AH35" s="55"/>
      <c r="AI35" s="55"/>
      <c r="AJ35" s="55"/>
      <c r="AK35" s="55"/>
      <c r="AL35" s="12"/>
      <c r="AM35" s="12"/>
    </row>
    <row r="36" spans="1:39" ht="9.9499999999999993" customHeight="1" x14ac:dyDescent="0.25">
      <c r="A36" s="12"/>
      <c r="B36" s="57"/>
      <c r="C36" s="12"/>
      <c r="D36" s="12"/>
      <c r="E36" s="12"/>
      <c r="F36" s="54" t="str">
        <f>Liste!B54</f>
        <v>PIR</v>
      </c>
      <c r="G36" s="54"/>
      <c r="H36" s="54" t="str">
        <f>Liste!B55</f>
        <v>PIR</v>
      </c>
      <c r="I36" s="54"/>
      <c r="J36" s="54" t="str">
        <f>Liste!B56</f>
        <v>PIR</v>
      </c>
      <c r="K36" s="54"/>
      <c r="L36" s="54" t="str">
        <f>Liste!B57</f>
        <v>PIR</v>
      </c>
      <c r="M36" s="54"/>
      <c r="N36" s="54" t="str">
        <f>Liste!B58</f>
        <v>PIR</v>
      </c>
      <c r="O36" s="54"/>
      <c r="P36" s="54" t="str">
        <f>Liste!B59</f>
        <v>PIR</v>
      </c>
      <c r="Q36" s="54"/>
      <c r="R36" s="54" t="str">
        <f>Liste!B60</f>
        <v>PIR</v>
      </c>
      <c r="S36" s="54"/>
      <c r="T36" s="54" t="str">
        <f>Liste!B61</f>
        <v>PIR</v>
      </c>
      <c r="U36" s="54"/>
      <c r="V36" s="54" t="str">
        <f>Liste!B62</f>
        <v>PIR</v>
      </c>
      <c r="W36" s="54"/>
      <c r="X36" s="54" t="str">
        <f>Liste!B63</f>
        <v>PIR</v>
      </c>
      <c r="Y36" s="54"/>
      <c r="Z36" s="54" t="str">
        <f>Liste!B64</f>
        <v>PIR</v>
      </c>
      <c r="AA36" s="54"/>
      <c r="AB36" s="54" t="str">
        <f>Liste!B65</f>
        <v>PIR</v>
      </c>
      <c r="AC36" s="54"/>
      <c r="AD36" s="54" t="str">
        <f>Liste!B66</f>
        <v>PIR</v>
      </c>
      <c r="AE36" s="54"/>
      <c r="AF36" s="54" t="str">
        <f>Liste!B67</f>
        <v>PIR</v>
      </c>
      <c r="AG36" s="54"/>
      <c r="AH36" s="54" t="str">
        <f>Liste!B68</f>
        <v>PIR</v>
      </c>
      <c r="AI36" s="54"/>
      <c r="AJ36" s="54"/>
      <c r="AK36" s="54"/>
      <c r="AL36" s="12"/>
      <c r="AM36" s="12"/>
    </row>
    <row r="37" spans="1:39" ht="9.9499999999999993" customHeight="1" x14ac:dyDescent="0.25">
      <c r="A37" s="12"/>
      <c r="B37" s="57"/>
      <c r="C37" s="12"/>
      <c r="D37" s="12"/>
      <c r="E37" s="12"/>
      <c r="F37" s="54" t="str">
        <f>IF(F36=" ","",Liste!C54)</f>
        <v>1.1.49</v>
      </c>
      <c r="G37" s="54"/>
      <c r="H37" s="54" t="str">
        <f>IF(H36=" ","",Liste!C55)</f>
        <v>1.1.50</v>
      </c>
      <c r="I37" s="54"/>
      <c r="J37" s="54" t="str">
        <f>IF(J36=" ","",Liste!C56)</f>
        <v>1.1.51</v>
      </c>
      <c r="K37" s="54"/>
      <c r="L37" s="54" t="str">
        <f>IF(L36=" ","",Liste!C57)</f>
        <v>1.1.52</v>
      </c>
      <c r="M37" s="54"/>
      <c r="N37" s="54" t="str">
        <f>IF(N36=" ","",Liste!C58)</f>
        <v>1.1.53</v>
      </c>
      <c r="O37" s="54"/>
      <c r="P37" s="54" t="str">
        <f>IF(P36=" ","",Liste!C59)</f>
        <v>1.1.54</v>
      </c>
      <c r="Q37" s="54"/>
      <c r="R37" s="54" t="str">
        <f>IF(R36=" ","",Liste!C60)</f>
        <v>1.1.55</v>
      </c>
      <c r="S37" s="54"/>
      <c r="T37" s="54" t="str">
        <f>IF(T36=" ","",Liste!C61)</f>
        <v>1.1.56</v>
      </c>
      <c r="U37" s="54"/>
      <c r="V37" s="54" t="str">
        <f>IF(V36=" ","",Liste!C62)</f>
        <v>1.1.57</v>
      </c>
      <c r="W37" s="54"/>
      <c r="X37" s="54" t="str">
        <f>IF(X36=" ","",Liste!C63)</f>
        <v>1.1.58</v>
      </c>
      <c r="Y37" s="54"/>
      <c r="Z37" s="54" t="str">
        <f>IF(Z36=" ","",Liste!C64)</f>
        <v>1.1.59</v>
      </c>
      <c r="AA37" s="54"/>
      <c r="AB37" s="54" t="str">
        <f>IF(AB36=" ","",Liste!C65)</f>
        <v>1.1.60</v>
      </c>
      <c r="AC37" s="54"/>
      <c r="AD37" s="54" t="str">
        <f>IF(AD36=" ","",Liste!C66)</f>
        <v>1.1.61</v>
      </c>
      <c r="AE37" s="54"/>
      <c r="AF37" s="54" t="str">
        <f>IF(AF36=" ","",Liste!C67)</f>
        <v>1.1.62</v>
      </c>
      <c r="AG37" s="54"/>
      <c r="AH37" s="54" t="str">
        <f>IF(AH36=" ","",Liste!C68)</f>
        <v>1.1.63</v>
      </c>
      <c r="AI37" s="54"/>
      <c r="AJ37" s="54"/>
      <c r="AK37" s="54"/>
      <c r="AL37" s="12"/>
      <c r="AM37" s="12"/>
    </row>
    <row r="38" spans="1:39" ht="9.9499999999999993" customHeight="1" x14ac:dyDescent="0.25">
      <c r="A38" s="12"/>
      <c r="B38" s="57"/>
      <c r="C38" s="12"/>
      <c r="D38" s="12"/>
      <c r="E38" s="12"/>
      <c r="F38" s="54" t="str">
        <f>IF(F36=" ","",Liste!H54)</f>
        <v>2OG.48</v>
      </c>
      <c r="G38" s="54"/>
      <c r="H38" s="54" t="str">
        <f>IF(H36=" ","",Liste!H55)</f>
        <v>2OG.49</v>
      </c>
      <c r="I38" s="54"/>
      <c r="J38" s="54" t="str">
        <f>IF(J36=" ","",Liste!H56)</f>
        <v>2OG.50</v>
      </c>
      <c r="K38" s="54"/>
      <c r="L38" s="54" t="str">
        <f>IF(L36=" ","",Liste!H57)</f>
        <v>2OG.51</v>
      </c>
      <c r="M38" s="54"/>
      <c r="N38" s="54" t="str">
        <f>IF(N36=" ","",Liste!H58)</f>
        <v>2OG.52</v>
      </c>
      <c r="O38" s="54"/>
      <c r="P38" s="54" t="str">
        <f>IF(P36=" ","",Liste!H59)</f>
        <v>2OG.53</v>
      </c>
      <c r="Q38" s="54"/>
      <c r="R38" s="54" t="str">
        <f>IF(R36=" ","",Liste!H60)</f>
        <v>2OG.54</v>
      </c>
      <c r="S38" s="54"/>
      <c r="T38" s="54" t="str">
        <f>IF(T36=" ","",Liste!H61)</f>
        <v>2OG.55</v>
      </c>
      <c r="U38" s="54"/>
      <c r="V38" s="54" t="str">
        <f>IF(V36=" ","",Liste!H62)</f>
        <v>2OG.56</v>
      </c>
      <c r="W38" s="54"/>
      <c r="X38" s="54" t="str">
        <f>IF(X36=" ","",Liste!H63)</f>
        <v>2OG.57</v>
      </c>
      <c r="Y38" s="54"/>
      <c r="Z38" s="54" t="str">
        <f>IF(Z36=" ","",Liste!H64)</f>
        <v>2OG.58</v>
      </c>
      <c r="AA38" s="54"/>
      <c r="AB38" s="54" t="str">
        <f>IF(AB36=" ","",Liste!H65)</f>
        <v>2OG.59</v>
      </c>
      <c r="AC38" s="54"/>
      <c r="AD38" s="54" t="str">
        <f>IF(AD36=" ","",Liste!H66)</f>
        <v>2OG.60</v>
      </c>
      <c r="AE38" s="54"/>
      <c r="AF38" s="54" t="str">
        <f>IF(AF36=" ","",Liste!H67)</f>
        <v>2OG.61</v>
      </c>
      <c r="AG38" s="54"/>
      <c r="AH38" s="54" t="str">
        <f>IF(AH36=" ","",Liste!H68)</f>
        <v>2OG.62</v>
      </c>
      <c r="AI38" s="54"/>
      <c r="AJ38" s="54"/>
      <c r="AK38" s="54"/>
      <c r="AL38" s="12"/>
      <c r="AM38" s="12"/>
    </row>
    <row r="39" spans="1:39" ht="9.9499999999999993" customHeight="1" x14ac:dyDescent="0.25">
      <c r="A39" s="12"/>
      <c r="B39" s="57"/>
      <c r="C39" s="12"/>
      <c r="D39" s="12"/>
      <c r="E39" s="12"/>
      <c r="F39" s="54" t="str">
        <f>IF(F36=" ","",Tabelle3!Y54)</f>
        <v>10mA</v>
      </c>
      <c r="G39" s="54"/>
      <c r="H39" s="54" t="str">
        <f>IF(H36=" ","",Tabelle3!Y55)</f>
        <v>10mA</v>
      </c>
      <c r="I39" s="54"/>
      <c r="J39" s="54" t="str">
        <f>IF(J36=" ","",Tabelle3!Y56)</f>
        <v>10mA</v>
      </c>
      <c r="K39" s="54"/>
      <c r="L39" s="54" t="str">
        <f>IF(L36=" ","",Tabelle3!Y57)</f>
        <v>10mA</v>
      </c>
      <c r="M39" s="54"/>
      <c r="N39" s="54" t="str">
        <f>IF(N36=" ","",Tabelle3!Y58)</f>
        <v>10mA</v>
      </c>
      <c r="O39" s="54"/>
      <c r="P39" s="54" t="str">
        <f>IF(P36=" ","",Tabelle3!Y59)</f>
        <v>10mA</v>
      </c>
      <c r="Q39" s="54"/>
      <c r="R39" s="54" t="str">
        <f>IF(R36=" ","",Tabelle3!Y60)</f>
        <v>10mA</v>
      </c>
      <c r="S39" s="54"/>
      <c r="T39" s="54" t="str">
        <f>IF(T36=" ","",Tabelle3!Y61)</f>
        <v>10mA</v>
      </c>
      <c r="U39" s="54"/>
      <c r="V39" s="54" t="str">
        <f>IF(V36=" ","",Tabelle3!Y62)</f>
        <v>10mA</v>
      </c>
      <c r="W39" s="54"/>
      <c r="X39" s="54" t="str">
        <f>IF(X36=" ","",Tabelle3!Y63)</f>
        <v>10mA</v>
      </c>
      <c r="Y39" s="54"/>
      <c r="Z39" s="54" t="str">
        <f>IF(Z36=" ","",Tabelle3!Y64)</f>
        <v>10mA</v>
      </c>
      <c r="AA39" s="54"/>
      <c r="AB39" s="54" t="str">
        <f>IF(AB36=" ","",Tabelle3!Y65)</f>
        <v>10mA</v>
      </c>
      <c r="AC39" s="54"/>
      <c r="AD39" s="54" t="str">
        <f>IF(AD36=" ","",Tabelle3!Y66)</f>
        <v>10mA</v>
      </c>
      <c r="AE39" s="54"/>
      <c r="AF39" s="54" t="str">
        <f>IF(AF36=" ","",Tabelle3!Y67)</f>
        <v>10mA</v>
      </c>
      <c r="AG39" s="54"/>
      <c r="AH39" s="54">
        <f>IF(AH36=" ","",Tabelle3!Y68)</f>
        <v>0</v>
      </c>
      <c r="AI39" s="54"/>
      <c r="AJ39" s="54"/>
      <c r="AK39" s="54"/>
      <c r="AL39" s="12"/>
      <c r="AM39" s="12"/>
    </row>
    <row r="40" spans="1:39" x14ac:dyDescent="0.25">
      <c r="B40" s="57"/>
    </row>
    <row r="41" spans="1:39" x14ac:dyDescent="0.25">
      <c r="B41" s="57"/>
    </row>
    <row r="42" spans="1:39" x14ac:dyDescent="0.25">
      <c r="B42" s="57"/>
    </row>
    <row r="43" spans="1:39" x14ac:dyDescent="0.25">
      <c r="B43" s="57"/>
    </row>
    <row r="44" spans="1:39" x14ac:dyDescent="0.25">
      <c r="B44" s="57"/>
    </row>
    <row r="45" spans="1:39" x14ac:dyDescent="0.25">
      <c r="B45" s="57"/>
    </row>
    <row r="46" spans="1:39" x14ac:dyDescent="0.25">
      <c r="B46" s="57"/>
    </row>
    <row r="47" spans="1:39" x14ac:dyDescent="0.25">
      <c r="B47" s="57"/>
    </row>
    <row r="48" spans="1:39" x14ac:dyDescent="0.25">
      <c r="B48" s="57"/>
    </row>
    <row r="49" spans="2:2" x14ac:dyDescent="0.25">
      <c r="B49" s="57"/>
    </row>
    <row r="50" spans="2:2" x14ac:dyDescent="0.25">
      <c r="B50" s="57"/>
    </row>
    <row r="51" spans="2:2" x14ac:dyDescent="0.25">
      <c r="B51" s="57"/>
    </row>
    <row r="52" spans="2:2" x14ac:dyDescent="0.25">
      <c r="B52" s="57"/>
    </row>
    <row r="53" spans="2:2" x14ac:dyDescent="0.25">
      <c r="B53" s="57"/>
    </row>
    <row r="54" spans="2:2" x14ac:dyDescent="0.25">
      <c r="B54" s="57"/>
    </row>
    <row r="55" spans="2:2" x14ac:dyDescent="0.25">
      <c r="B55" s="57"/>
    </row>
    <row r="56" spans="2:2" x14ac:dyDescent="0.25">
      <c r="B56" s="57"/>
    </row>
    <row r="57" spans="2:2" x14ac:dyDescent="0.25">
      <c r="B57" s="57"/>
    </row>
    <row r="58" spans="2:2" x14ac:dyDescent="0.25">
      <c r="B58" s="57"/>
    </row>
    <row r="59" spans="2:2" x14ac:dyDescent="0.25">
      <c r="B59" s="57"/>
    </row>
    <row r="60" spans="2:2" x14ac:dyDescent="0.25">
      <c r="B60" s="57"/>
    </row>
    <row r="61" spans="2:2" x14ac:dyDescent="0.25">
      <c r="B61" s="57"/>
    </row>
    <row r="62" spans="2:2" x14ac:dyDescent="0.25">
      <c r="B62" s="57"/>
    </row>
    <row r="63" spans="2:2" x14ac:dyDescent="0.25">
      <c r="B63" s="57"/>
    </row>
    <row r="64" spans="2:2" x14ac:dyDescent="0.25">
      <c r="B64" s="57"/>
    </row>
    <row r="65" spans="2:2" x14ac:dyDescent="0.25">
      <c r="B65" s="57"/>
    </row>
    <row r="66" spans="2:2" x14ac:dyDescent="0.25">
      <c r="B66" s="57"/>
    </row>
    <row r="67" spans="2:2" x14ac:dyDescent="0.25">
      <c r="B67" s="57"/>
    </row>
    <row r="68" spans="2:2" x14ac:dyDescent="0.25">
      <c r="B68" s="57"/>
    </row>
    <row r="69" spans="2:2" x14ac:dyDescent="0.25">
      <c r="B69" s="57"/>
    </row>
    <row r="70" spans="2:2" x14ac:dyDescent="0.25">
      <c r="B70" s="57"/>
    </row>
    <row r="71" spans="2:2" x14ac:dyDescent="0.25">
      <c r="B71" s="57"/>
    </row>
    <row r="72" spans="2:2" x14ac:dyDescent="0.25">
      <c r="B72" s="57"/>
    </row>
    <row r="73" spans="2:2" x14ac:dyDescent="0.25">
      <c r="B73" s="57"/>
    </row>
    <row r="74" spans="2:2" x14ac:dyDescent="0.25">
      <c r="B74" s="57"/>
    </row>
    <row r="75" spans="2:2" x14ac:dyDescent="0.25">
      <c r="B75" s="57"/>
    </row>
    <row r="76" spans="2:2" x14ac:dyDescent="0.25">
      <c r="B76" s="57"/>
    </row>
    <row r="77" spans="2:2" x14ac:dyDescent="0.25">
      <c r="B77" s="57"/>
    </row>
    <row r="78" spans="2:2" x14ac:dyDescent="0.25">
      <c r="B78" s="57"/>
    </row>
    <row r="79" spans="2:2" x14ac:dyDescent="0.25">
      <c r="B79" s="57"/>
    </row>
    <row r="80" spans="2:2" x14ac:dyDescent="0.25">
      <c r="B80" s="57"/>
    </row>
    <row r="81" spans="2:2" x14ac:dyDescent="0.25">
      <c r="B81" s="57"/>
    </row>
    <row r="82" spans="2:2" x14ac:dyDescent="0.25">
      <c r="B82" s="57"/>
    </row>
    <row r="83" spans="2:2" x14ac:dyDescent="0.25">
      <c r="B83" s="57"/>
    </row>
    <row r="84" spans="2:2" x14ac:dyDescent="0.25">
      <c r="B84" s="57"/>
    </row>
    <row r="85" spans="2:2" x14ac:dyDescent="0.25">
      <c r="B85" s="57"/>
    </row>
    <row r="86" spans="2:2" x14ac:dyDescent="0.25">
      <c r="B86" s="57"/>
    </row>
    <row r="87" spans="2:2" x14ac:dyDescent="0.25">
      <c r="B87" s="57"/>
    </row>
    <row r="88" spans="2:2" x14ac:dyDescent="0.25">
      <c r="B88" s="57"/>
    </row>
    <row r="89" spans="2:2" x14ac:dyDescent="0.25">
      <c r="B89" s="57"/>
    </row>
    <row r="90" spans="2:2" x14ac:dyDescent="0.25">
      <c r="B90" s="57"/>
    </row>
    <row r="91" spans="2:2" x14ac:dyDescent="0.25">
      <c r="B91" s="57"/>
    </row>
    <row r="92" spans="2:2" x14ac:dyDescent="0.25">
      <c r="B92" s="57"/>
    </row>
    <row r="93" spans="2:2" x14ac:dyDescent="0.25">
      <c r="B93" s="57"/>
    </row>
    <row r="94" spans="2:2" x14ac:dyDescent="0.25">
      <c r="B94" s="57"/>
    </row>
    <row r="95" spans="2:2" x14ac:dyDescent="0.25">
      <c r="B95" s="57"/>
    </row>
    <row r="96" spans="2:2" x14ac:dyDescent="0.25">
      <c r="B96" s="57"/>
    </row>
    <row r="97" spans="2:2" x14ac:dyDescent="0.25">
      <c r="B97" s="57"/>
    </row>
    <row r="98" spans="2:2" x14ac:dyDescent="0.25">
      <c r="B98" s="57"/>
    </row>
    <row r="99" spans="2:2" x14ac:dyDescent="0.25">
      <c r="B99" s="57"/>
    </row>
    <row r="100" spans="2:2" x14ac:dyDescent="0.25">
      <c r="B100" s="57"/>
    </row>
    <row r="101" spans="2:2" x14ac:dyDescent="0.25">
      <c r="B101" s="57"/>
    </row>
    <row r="102" spans="2:2" x14ac:dyDescent="0.25">
      <c r="B102" s="57"/>
    </row>
    <row r="103" spans="2:2" x14ac:dyDescent="0.25">
      <c r="B103" s="57"/>
    </row>
    <row r="104" spans="2:2" x14ac:dyDescent="0.25">
      <c r="B104" s="57"/>
    </row>
    <row r="105" spans="2:2" x14ac:dyDescent="0.25">
      <c r="B105" s="57"/>
    </row>
    <row r="106" spans="2:2" x14ac:dyDescent="0.25">
      <c r="B106" s="57"/>
    </row>
    <row r="107" spans="2:2" x14ac:dyDescent="0.25">
      <c r="B107" s="57"/>
    </row>
    <row r="108" spans="2:2" x14ac:dyDescent="0.25">
      <c r="B108" s="57"/>
    </row>
    <row r="109" spans="2:2" x14ac:dyDescent="0.25">
      <c r="B109" s="57"/>
    </row>
    <row r="110" spans="2:2" x14ac:dyDescent="0.25">
      <c r="B110" s="57"/>
    </row>
    <row r="111" spans="2:2" x14ac:dyDescent="0.25">
      <c r="B111" s="57"/>
    </row>
    <row r="112" spans="2:2" x14ac:dyDescent="0.25">
      <c r="B112" s="57"/>
    </row>
    <row r="113" spans="2:2" x14ac:dyDescent="0.25">
      <c r="B113" s="57"/>
    </row>
    <row r="114" spans="2:2" x14ac:dyDescent="0.25">
      <c r="B114" s="57"/>
    </row>
    <row r="115" spans="2:2" x14ac:dyDescent="0.25">
      <c r="B115" s="57"/>
    </row>
    <row r="116" spans="2:2" x14ac:dyDescent="0.25">
      <c r="B116" s="57"/>
    </row>
    <row r="117" spans="2:2" x14ac:dyDescent="0.25">
      <c r="B117" s="57"/>
    </row>
    <row r="118" spans="2:2" x14ac:dyDescent="0.25">
      <c r="B118" s="57"/>
    </row>
    <row r="119" spans="2:2" x14ac:dyDescent="0.25">
      <c r="B119" s="57"/>
    </row>
  </sheetData>
  <mergeCells count="328">
    <mergeCell ref="C3:C7"/>
    <mergeCell ref="B3:B119"/>
    <mergeCell ref="L39:M39"/>
    <mergeCell ref="N39:O39"/>
    <mergeCell ref="P39:Q39"/>
    <mergeCell ref="R39:S39"/>
    <mergeCell ref="T39:U39"/>
    <mergeCell ref="V39:W39"/>
    <mergeCell ref="X39:Y39"/>
    <mergeCell ref="F3:G3"/>
    <mergeCell ref="H3:I3"/>
    <mergeCell ref="F9:G9"/>
    <mergeCell ref="H9:I9"/>
    <mergeCell ref="J3:K3"/>
    <mergeCell ref="J7:K8"/>
    <mergeCell ref="J9:K9"/>
    <mergeCell ref="F11:G11"/>
    <mergeCell ref="H7:I8"/>
    <mergeCell ref="H10:I10"/>
    <mergeCell ref="H11:I11"/>
    <mergeCell ref="F7:G8"/>
    <mergeCell ref="F10:G10"/>
    <mergeCell ref="P3:Q3"/>
    <mergeCell ref="P7:Q8"/>
    <mergeCell ref="Z39:AA39"/>
    <mergeCell ref="AB39:AC39"/>
    <mergeCell ref="AJ30:AK30"/>
    <mergeCell ref="F38:G38"/>
    <mergeCell ref="F39:G39"/>
    <mergeCell ref="H38:I38"/>
    <mergeCell ref="J38:K38"/>
    <mergeCell ref="L38:M38"/>
    <mergeCell ref="N38:O38"/>
    <mergeCell ref="P38:Q38"/>
    <mergeCell ref="R38:S38"/>
    <mergeCell ref="T38:U38"/>
    <mergeCell ref="V38:W38"/>
    <mergeCell ref="X38:Y38"/>
    <mergeCell ref="Z38:AA38"/>
    <mergeCell ref="AB38:AC38"/>
    <mergeCell ref="AD38:AE38"/>
    <mergeCell ref="AF38:AG38"/>
    <mergeCell ref="AH38:AI38"/>
    <mergeCell ref="AJ38:AK38"/>
    <mergeCell ref="H39:I39"/>
    <mergeCell ref="J39:K39"/>
    <mergeCell ref="AD39:AE39"/>
    <mergeCell ref="AF39:AG39"/>
    <mergeCell ref="AH39:AI39"/>
    <mergeCell ref="AJ39:AK39"/>
    <mergeCell ref="AJ11:AK11"/>
    <mergeCell ref="R12:S12"/>
    <mergeCell ref="T12:U12"/>
    <mergeCell ref="V12:W12"/>
    <mergeCell ref="X12:Y12"/>
    <mergeCell ref="Z12:AA12"/>
    <mergeCell ref="AB12:AC12"/>
    <mergeCell ref="AD12:AE12"/>
    <mergeCell ref="AF12:AG12"/>
    <mergeCell ref="AH12:AI12"/>
    <mergeCell ref="AJ12:AK12"/>
    <mergeCell ref="AJ16:AK17"/>
    <mergeCell ref="AJ20:AK20"/>
    <mergeCell ref="AH21:AI21"/>
    <mergeCell ref="AJ21:AK21"/>
    <mergeCell ref="AB29:AC29"/>
    <mergeCell ref="AD29:AE29"/>
    <mergeCell ref="AF29:AG29"/>
    <mergeCell ref="AH29:AI29"/>
    <mergeCell ref="AJ29:AK29"/>
    <mergeCell ref="AH18:AI18"/>
    <mergeCell ref="AD20:AE20"/>
    <mergeCell ref="L3:M3"/>
    <mergeCell ref="L10:M10"/>
    <mergeCell ref="L11:M11"/>
    <mergeCell ref="L12:M12"/>
    <mergeCell ref="N3:O3"/>
    <mergeCell ref="N10:O10"/>
    <mergeCell ref="N11:O11"/>
    <mergeCell ref="N12:O12"/>
    <mergeCell ref="L7:M8"/>
    <mergeCell ref="L9:M9"/>
    <mergeCell ref="N7:O8"/>
    <mergeCell ref="N9:O9"/>
    <mergeCell ref="AJ7:AK8"/>
    <mergeCell ref="Z7:AA8"/>
    <mergeCell ref="AB7:AC8"/>
    <mergeCell ref="AD7:AE8"/>
    <mergeCell ref="AF7:AG8"/>
    <mergeCell ref="AH7:AI8"/>
    <mergeCell ref="P12:Q12"/>
    <mergeCell ref="R7:S8"/>
    <mergeCell ref="T7:U8"/>
    <mergeCell ref="V7:W8"/>
    <mergeCell ref="X7:Y8"/>
    <mergeCell ref="R9:S9"/>
    <mergeCell ref="T9:U9"/>
    <mergeCell ref="V9:W9"/>
    <mergeCell ref="X9:Y9"/>
    <mergeCell ref="R11:S11"/>
    <mergeCell ref="T11:U11"/>
    <mergeCell ref="V11:W11"/>
    <mergeCell ref="X11:Y11"/>
    <mergeCell ref="Z11:AA11"/>
    <mergeCell ref="AB11:AC11"/>
    <mergeCell ref="AD11:AE11"/>
    <mergeCell ref="AF11:AG11"/>
    <mergeCell ref="AJ9:AK9"/>
    <mergeCell ref="F29:G29"/>
    <mergeCell ref="F30:G30"/>
    <mergeCell ref="H29:I29"/>
    <mergeCell ref="J29:K29"/>
    <mergeCell ref="L29:M29"/>
    <mergeCell ref="N29:O29"/>
    <mergeCell ref="P29:Q29"/>
    <mergeCell ref="R29:S29"/>
    <mergeCell ref="T29:U29"/>
    <mergeCell ref="AF20:AG20"/>
    <mergeCell ref="AH20:AI20"/>
    <mergeCell ref="AB21:AC21"/>
    <mergeCell ref="AD21:AE21"/>
    <mergeCell ref="AF21:AG21"/>
    <mergeCell ref="AJ27:AK27"/>
    <mergeCell ref="AJ19:AK19"/>
    <mergeCell ref="AJ28:AK28"/>
    <mergeCell ref="AJ25:AK26"/>
    <mergeCell ref="AH25:AI26"/>
    <mergeCell ref="AF25:AG26"/>
    <mergeCell ref="AD25:AE26"/>
    <mergeCell ref="AB34:AC35"/>
    <mergeCell ref="AD34:AE35"/>
    <mergeCell ref="AF34:AG35"/>
    <mergeCell ref="AH34:AI35"/>
    <mergeCell ref="AB20:AC20"/>
    <mergeCell ref="AH9:AI9"/>
    <mergeCell ref="F16:G17"/>
    <mergeCell ref="P16:Q17"/>
    <mergeCell ref="N16:O17"/>
    <mergeCell ref="Z27:AA27"/>
    <mergeCell ref="AB27:AC27"/>
    <mergeCell ref="AD27:AE27"/>
    <mergeCell ref="AF27:AG27"/>
    <mergeCell ref="AH27:AI27"/>
    <mergeCell ref="P27:Q27"/>
    <mergeCell ref="R27:S27"/>
    <mergeCell ref="T27:U27"/>
    <mergeCell ref="V27:W27"/>
    <mergeCell ref="X27:Y27"/>
    <mergeCell ref="X19:Y19"/>
    <mergeCell ref="F19:G19"/>
    <mergeCell ref="H19:I19"/>
    <mergeCell ref="J19:K19"/>
    <mergeCell ref="L19:M19"/>
    <mergeCell ref="F18:G18"/>
    <mergeCell ref="H18:I18"/>
    <mergeCell ref="J18:K18"/>
    <mergeCell ref="L18:M18"/>
    <mergeCell ref="AB9:AC9"/>
    <mergeCell ref="AD9:AE9"/>
    <mergeCell ref="AF9:AG9"/>
    <mergeCell ref="N18:O18"/>
    <mergeCell ref="P18:Q18"/>
    <mergeCell ref="R18:S18"/>
    <mergeCell ref="T18:U18"/>
    <mergeCell ref="V18:W18"/>
    <mergeCell ref="L16:M17"/>
    <mergeCell ref="Z16:AA17"/>
    <mergeCell ref="X16:Y17"/>
    <mergeCell ref="V16:W17"/>
    <mergeCell ref="T16:U17"/>
    <mergeCell ref="R16:S17"/>
    <mergeCell ref="X18:Y18"/>
    <mergeCell ref="Z18:AA18"/>
    <mergeCell ref="AB18:AC18"/>
    <mergeCell ref="AD18:AE18"/>
    <mergeCell ref="AF18:AG18"/>
    <mergeCell ref="V10:W10"/>
    <mergeCell ref="X10:Y10"/>
    <mergeCell ref="Z10:AA10"/>
    <mergeCell ref="Z9:AA9"/>
    <mergeCell ref="J16:K17"/>
    <mergeCell ref="H16:I17"/>
    <mergeCell ref="X34:Y35"/>
    <mergeCell ref="Z34:AA35"/>
    <mergeCell ref="J10:K10"/>
    <mergeCell ref="J11:K11"/>
    <mergeCell ref="J12:K12"/>
    <mergeCell ref="H25:I26"/>
    <mergeCell ref="N19:O19"/>
    <mergeCell ref="X20:Y20"/>
    <mergeCell ref="Z20:AA20"/>
    <mergeCell ref="P19:Q19"/>
    <mergeCell ref="R19:S19"/>
    <mergeCell ref="T19:U19"/>
    <mergeCell ref="V19:W19"/>
    <mergeCell ref="P9:Q9"/>
    <mergeCell ref="P10:Q10"/>
    <mergeCell ref="P11:Q11"/>
    <mergeCell ref="F12:G12"/>
    <mergeCell ref="H12:I12"/>
    <mergeCell ref="L20:M20"/>
    <mergeCell ref="N20:O20"/>
    <mergeCell ref="V29:W29"/>
    <mergeCell ref="X29:Y29"/>
    <mergeCell ref="Z29:AA29"/>
    <mergeCell ref="H30:I30"/>
    <mergeCell ref="J30:K30"/>
    <mergeCell ref="L30:M30"/>
    <mergeCell ref="N30:O30"/>
    <mergeCell ref="P30:Q30"/>
    <mergeCell ref="R30:S30"/>
    <mergeCell ref="T30:U30"/>
    <mergeCell ref="V30:W30"/>
    <mergeCell ref="X30:Y30"/>
    <mergeCell ref="F27:G27"/>
    <mergeCell ref="H27:I27"/>
    <mergeCell ref="J27:K27"/>
    <mergeCell ref="L27:M27"/>
    <mergeCell ref="N27:O27"/>
    <mergeCell ref="N25:O26"/>
    <mergeCell ref="L25:M26"/>
    <mergeCell ref="J25:K26"/>
    <mergeCell ref="AJ10:AK10"/>
    <mergeCell ref="Z19:AA19"/>
    <mergeCell ref="AB19:AC19"/>
    <mergeCell ref="AD19:AE19"/>
    <mergeCell ref="AF19:AG19"/>
    <mergeCell ref="AH19:AI19"/>
    <mergeCell ref="Z36:AA36"/>
    <mergeCell ref="AB36:AC36"/>
    <mergeCell ref="Z28:AA28"/>
    <mergeCell ref="AB28:AC28"/>
    <mergeCell ref="AD28:AE28"/>
    <mergeCell ref="AF28:AG28"/>
    <mergeCell ref="AH28:AI28"/>
    <mergeCell ref="AD36:AE36"/>
    <mergeCell ref="AF36:AG36"/>
    <mergeCell ref="AH36:AI36"/>
    <mergeCell ref="AB25:AC26"/>
    <mergeCell ref="Z25:AA26"/>
    <mergeCell ref="AJ34:AK35"/>
    <mergeCell ref="AH16:AI17"/>
    <mergeCell ref="AF16:AG17"/>
    <mergeCell ref="AD16:AE17"/>
    <mergeCell ref="AB16:AC17"/>
    <mergeCell ref="AJ18:AK18"/>
    <mergeCell ref="AB10:AC10"/>
    <mergeCell ref="AD10:AE10"/>
    <mergeCell ref="AF10:AG10"/>
    <mergeCell ref="AH10:AI10"/>
    <mergeCell ref="P28:Q28"/>
    <mergeCell ref="R28:S28"/>
    <mergeCell ref="X28:Y28"/>
    <mergeCell ref="X25:Y26"/>
    <mergeCell ref="V25:W26"/>
    <mergeCell ref="T25:U26"/>
    <mergeCell ref="R25:S26"/>
    <mergeCell ref="AH11:AI11"/>
    <mergeCell ref="P21:Q21"/>
    <mergeCell ref="R21:S21"/>
    <mergeCell ref="T21:U21"/>
    <mergeCell ref="V21:W21"/>
    <mergeCell ref="X21:Y21"/>
    <mergeCell ref="Z21:AA21"/>
    <mergeCell ref="P20:Q20"/>
    <mergeCell ref="R20:S20"/>
    <mergeCell ref="T20:U20"/>
    <mergeCell ref="P25:Q26"/>
    <mergeCell ref="R10:S10"/>
    <mergeCell ref="T10:U10"/>
    <mergeCell ref="F25:G26"/>
    <mergeCell ref="F20:G20"/>
    <mergeCell ref="F21:G21"/>
    <mergeCell ref="H20:I20"/>
    <mergeCell ref="J20:K20"/>
    <mergeCell ref="V20:W20"/>
    <mergeCell ref="H21:I21"/>
    <mergeCell ref="J21:K21"/>
    <mergeCell ref="L21:M21"/>
    <mergeCell ref="N21:O21"/>
    <mergeCell ref="AJ36:AK36"/>
    <mergeCell ref="T28:U28"/>
    <mergeCell ref="V28:W28"/>
    <mergeCell ref="AJ37:AK37"/>
    <mergeCell ref="F37:G37"/>
    <mergeCell ref="H37:I37"/>
    <mergeCell ref="J37:K37"/>
    <mergeCell ref="L37:M37"/>
    <mergeCell ref="N37:O37"/>
    <mergeCell ref="P37:Q37"/>
    <mergeCell ref="R37:S37"/>
    <mergeCell ref="T37:U37"/>
    <mergeCell ref="V37:W37"/>
    <mergeCell ref="X37:Y37"/>
    <mergeCell ref="Z37:AA37"/>
    <mergeCell ref="AB37:AC37"/>
    <mergeCell ref="AD37:AE37"/>
    <mergeCell ref="AF37:AG37"/>
    <mergeCell ref="AH37:AI37"/>
    <mergeCell ref="Z30:AA30"/>
    <mergeCell ref="AB30:AC30"/>
    <mergeCell ref="AD30:AE30"/>
    <mergeCell ref="AF30:AG30"/>
    <mergeCell ref="AH30:AI30"/>
    <mergeCell ref="P36:Q36"/>
    <mergeCell ref="R36:S36"/>
    <mergeCell ref="T36:U36"/>
    <mergeCell ref="V36:W36"/>
    <mergeCell ref="X36:Y36"/>
    <mergeCell ref="F28:G28"/>
    <mergeCell ref="H28:I28"/>
    <mergeCell ref="J28:K28"/>
    <mergeCell ref="L28:M28"/>
    <mergeCell ref="N28:O28"/>
    <mergeCell ref="F36:G36"/>
    <mergeCell ref="H36:I36"/>
    <mergeCell ref="J36:K36"/>
    <mergeCell ref="L36:M36"/>
    <mergeCell ref="N36:O36"/>
    <mergeCell ref="F34:G35"/>
    <mergeCell ref="H34:I35"/>
    <mergeCell ref="J34:K35"/>
    <mergeCell ref="L34:M35"/>
    <mergeCell ref="N34:O35"/>
    <mergeCell ref="P34:Q35"/>
    <mergeCell ref="R34:S35"/>
    <mergeCell ref="T34:U35"/>
    <mergeCell ref="V34:W35"/>
  </mergeCells>
  <phoneticPr fontId="2" type="noConversion"/>
  <conditionalFormatting sqref="F4">
    <cfRule type="expression" dxfId="159" priority="1">
      <formula>AND($F$9&lt;&gt;" ", $E$7&lt;&gt;" ")</formula>
    </cfRule>
  </conditionalFormatting>
  <conditionalFormatting sqref="F6">
    <cfRule type="expression" dxfId="158" priority="169">
      <formula>$F$9&lt;&gt;" "</formula>
    </cfRule>
  </conditionalFormatting>
  <conditionalFormatting sqref="F14">
    <cfRule type="expression" dxfId="157" priority="134">
      <formula>F18&lt;&gt;" "</formula>
    </cfRule>
  </conditionalFormatting>
  <conditionalFormatting sqref="F15">
    <cfRule type="expression" dxfId="156" priority="135">
      <formula>F18&lt;&gt;" "</formula>
    </cfRule>
  </conditionalFormatting>
  <conditionalFormatting sqref="F23">
    <cfRule type="expression" dxfId="155" priority="79">
      <formula>$F$27&lt;&gt;" "</formula>
    </cfRule>
  </conditionalFormatting>
  <conditionalFormatting sqref="F24">
    <cfRule type="expression" dxfId="154" priority="81">
      <formula>$F$27&lt;&gt;" "</formula>
    </cfRule>
  </conditionalFormatting>
  <conditionalFormatting sqref="F32">
    <cfRule type="expression" dxfId="153" priority="38">
      <formula>$F$36&lt;&gt;" "</formula>
    </cfRule>
  </conditionalFormatting>
  <conditionalFormatting sqref="F33">
    <cfRule type="expression" dxfId="152" priority="37">
      <formula>$F$36&lt;&gt;" "</formula>
    </cfRule>
  </conditionalFormatting>
  <conditionalFormatting sqref="G6">
    <cfRule type="expression" dxfId="151" priority="173">
      <formula>H9&lt;&gt;" "</formula>
    </cfRule>
  </conditionalFormatting>
  <conditionalFormatting sqref="G15">
    <cfRule type="expression" dxfId="150" priority="119">
      <formula>H18&lt;&gt;" "</formula>
    </cfRule>
  </conditionalFormatting>
  <conditionalFormatting sqref="G24">
    <cfRule type="expression" dxfId="149" priority="77">
      <formula>H27&lt;&gt;" "</formula>
    </cfRule>
  </conditionalFormatting>
  <conditionalFormatting sqref="G33">
    <cfRule type="expression" dxfId="148" priority="36">
      <formula>H36&lt;&gt;" "</formula>
    </cfRule>
  </conditionalFormatting>
  <conditionalFormatting sqref="G14:AK14">
    <cfRule type="expression" dxfId="147" priority="133">
      <formula>$F$18&lt;&gt;" "</formula>
    </cfRule>
  </conditionalFormatting>
  <conditionalFormatting sqref="G23:AK23">
    <cfRule type="expression" dxfId="146" priority="78">
      <formula>$F$27&lt;&gt;" "</formula>
    </cfRule>
  </conditionalFormatting>
  <conditionalFormatting sqref="G32:AK32">
    <cfRule type="expression" dxfId="145" priority="39">
      <formula>$F$36&lt;&gt;" "</formula>
    </cfRule>
  </conditionalFormatting>
  <conditionalFormatting sqref="H6">
    <cfRule type="expression" dxfId="144" priority="172">
      <formula>H9&lt;&gt;" "</formula>
    </cfRule>
  </conditionalFormatting>
  <conditionalFormatting sqref="H15">
    <cfRule type="expression" dxfId="143" priority="104">
      <formula>H18&lt;&gt;" "</formula>
    </cfRule>
  </conditionalFormatting>
  <conditionalFormatting sqref="H24">
    <cfRule type="expression" dxfId="142" priority="76">
      <formula>H27&lt;&gt;" "</formula>
    </cfRule>
  </conditionalFormatting>
  <conditionalFormatting sqref="H33">
    <cfRule type="expression" dxfId="141" priority="22">
      <formula>H36&lt;&gt;" "</formula>
    </cfRule>
  </conditionalFormatting>
  <conditionalFormatting sqref="I6">
    <cfRule type="expression" dxfId="140" priority="163">
      <formula>J9&lt;&gt;" "</formula>
    </cfRule>
  </conditionalFormatting>
  <conditionalFormatting sqref="I15">
    <cfRule type="expression" dxfId="139" priority="118">
      <formula>J18&lt;&gt;" "</formula>
    </cfRule>
  </conditionalFormatting>
  <conditionalFormatting sqref="I24">
    <cfRule type="expression" dxfId="138" priority="75">
      <formula>J27&lt;&gt;" "</formula>
    </cfRule>
  </conditionalFormatting>
  <conditionalFormatting sqref="I33">
    <cfRule type="expression" dxfId="137" priority="35">
      <formula>J36&lt;&gt;" "</formula>
    </cfRule>
  </conditionalFormatting>
  <conditionalFormatting sqref="J6">
    <cfRule type="expression" dxfId="136" priority="149">
      <formula>J9&lt;&gt;" "</formula>
    </cfRule>
  </conditionalFormatting>
  <conditionalFormatting sqref="J15">
    <cfRule type="expression" dxfId="135" priority="103">
      <formula>J18&lt;&gt;" "</formula>
    </cfRule>
  </conditionalFormatting>
  <conditionalFormatting sqref="J24">
    <cfRule type="expression" dxfId="134" priority="61">
      <formula>J27&lt;&gt;" "</formula>
    </cfRule>
  </conditionalFormatting>
  <conditionalFormatting sqref="J33">
    <cfRule type="expression" dxfId="133" priority="21">
      <formula>J36&lt;&gt;" "</formula>
    </cfRule>
  </conditionalFormatting>
  <conditionalFormatting sqref="K6">
    <cfRule type="expression" dxfId="132" priority="162">
      <formula>L9&lt;&gt;" "</formula>
    </cfRule>
  </conditionalFormatting>
  <conditionalFormatting sqref="K15">
    <cfRule type="expression" dxfId="131" priority="117">
      <formula>L18&lt;&gt;" "</formula>
    </cfRule>
  </conditionalFormatting>
  <conditionalFormatting sqref="K24">
    <cfRule type="expression" dxfId="130" priority="74">
      <formula>L27&lt;&gt;" "</formula>
    </cfRule>
  </conditionalFormatting>
  <conditionalFormatting sqref="K33">
    <cfRule type="expression" dxfId="129" priority="34">
      <formula>L36&lt;&gt;" "</formula>
    </cfRule>
  </conditionalFormatting>
  <conditionalFormatting sqref="L6">
    <cfRule type="expression" dxfId="128" priority="148">
      <formula>L9&lt;&gt;" "</formula>
    </cfRule>
  </conditionalFormatting>
  <conditionalFormatting sqref="L15">
    <cfRule type="expression" dxfId="127" priority="102">
      <formula>L18&lt;&gt;" "</formula>
    </cfRule>
  </conditionalFormatting>
  <conditionalFormatting sqref="L24">
    <cfRule type="expression" dxfId="126" priority="60">
      <formula>L27&lt;&gt;" "</formula>
    </cfRule>
  </conditionalFormatting>
  <conditionalFormatting sqref="L33">
    <cfRule type="expression" dxfId="125" priority="20">
      <formula>L36&lt;&gt;" "</formula>
    </cfRule>
  </conditionalFormatting>
  <conditionalFormatting sqref="M6">
    <cfRule type="expression" dxfId="124" priority="161">
      <formula>N9&lt;&gt;" "</formula>
    </cfRule>
  </conditionalFormatting>
  <conditionalFormatting sqref="M15">
    <cfRule type="expression" dxfId="123" priority="116">
      <formula>N18&lt;&gt;" "</formula>
    </cfRule>
  </conditionalFormatting>
  <conditionalFormatting sqref="M24">
    <cfRule type="expression" dxfId="122" priority="73">
      <formula>N27&lt;&gt;" "</formula>
    </cfRule>
  </conditionalFormatting>
  <conditionalFormatting sqref="M33">
    <cfRule type="expression" dxfId="121" priority="33">
      <formula>N36&lt;&gt;" "</formula>
    </cfRule>
  </conditionalFormatting>
  <conditionalFormatting sqref="N6">
    <cfRule type="expression" dxfId="120" priority="147">
      <formula>N9&lt;&gt;" "</formula>
    </cfRule>
  </conditionalFormatting>
  <conditionalFormatting sqref="N15">
    <cfRule type="expression" dxfId="119" priority="101">
      <formula>N18&lt;&gt;" "</formula>
    </cfRule>
  </conditionalFormatting>
  <conditionalFormatting sqref="N24">
    <cfRule type="expression" dxfId="118" priority="59">
      <formula>N27&lt;&gt;" "</formula>
    </cfRule>
  </conditionalFormatting>
  <conditionalFormatting sqref="N33">
    <cfRule type="expression" dxfId="117" priority="19">
      <formula>N36&lt;&gt;" "</formula>
    </cfRule>
  </conditionalFormatting>
  <conditionalFormatting sqref="O6">
    <cfRule type="expression" dxfId="116" priority="160">
      <formula>P9&lt;&gt;" "</formula>
    </cfRule>
  </conditionalFormatting>
  <conditionalFormatting sqref="O15">
    <cfRule type="expression" dxfId="115" priority="115">
      <formula>P18&lt;&gt;" "</formula>
    </cfRule>
  </conditionalFormatting>
  <conditionalFormatting sqref="O24">
    <cfRule type="expression" dxfId="114" priority="72">
      <formula>P27&lt;&gt;" "</formula>
    </cfRule>
  </conditionalFormatting>
  <conditionalFormatting sqref="O33">
    <cfRule type="expression" dxfId="113" priority="32">
      <formula>P36&lt;&gt;" "</formula>
    </cfRule>
  </conditionalFormatting>
  <conditionalFormatting sqref="P6">
    <cfRule type="expression" dxfId="112" priority="146">
      <formula>P9&lt;&gt;" "</formula>
    </cfRule>
  </conditionalFormatting>
  <conditionalFormatting sqref="P15">
    <cfRule type="expression" dxfId="111" priority="100">
      <formula>P18&lt;&gt;" "</formula>
    </cfRule>
  </conditionalFormatting>
  <conditionalFormatting sqref="P24">
    <cfRule type="expression" dxfId="110" priority="58">
      <formula>P27&lt;&gt;" "</formula>
    </cfRule>
  </conditionalFormatting>
  <conditionalFormatting sqref="P33">
    <cfRule type="expression" dxfId="109" priority="18">
      <formula>P36&lt;&gt;" "</formula>
    </cfRule>
  </conditionalFormatting>
  <conditionalFormatting sqref="Q6">
    <cfRule type="expression" dxfId="108" priority="159">
      <formula>R9&lt;&gt;" "</formula>
    </cfRule>
  </conditionalFormatting>
  <conditionalFormatting sqref="Q15">
    <cfRule type="expression" dxfId="107" priority="114">
      <formula>R18&lt;&gt;" "</formula>
    </cfRule>
  </conditionalFormatting>
  <conditionalFormatting sqref="Q24">
    <cfRule type="expression" dxfId="106" priority="71">
      <formula>R27&lt;&gt;" "</formula>
    </cfRule>
  </conditionalFormatting>
  <conditionalFormatting sqref="Q33">
    <cfRule type="expression" dxfId="105" priority="31">
      <formula>R36&lt;&gt;" "</formula>
    </cfRule>
  </conditionalFormatting>
  <conditionalFormatting sqref="R6">
    <cfRule type="expression" dxfId="104" priority="145">
      <formula>R9&lt;&gt;" "</formula>
    </cfRule>
  </conditionalFormatting>
  <conditionalFormatting sqref="R15">
    <cfRule type="expression" dxfId="103" priority="99">
      <formula>R18&lt;&gt;" "</formula>
    </cfRule>
  </conditionalFormatting>
  <conditionalFormatting sqref="R24">
    <cfRule type="expression" dxfId="102" priority="57">
      <formula>R27&lt;&gt;" "</formula>
    </cfRule>
  </conditionalFormatting>
  <conditionalFormatting sqref="R33">
    <cfRule type="expression" dxfId="101" priority="17">
      <formula>R36&lt;&gt;" "</formula>
    </cfRule>
  </conditionalFormatting>
  <conditionalFormatting sqref="S6">
    <cfRule type="expression" dxfId="100" priority="158">
      <formula>T9&lt;&gt;" "</formula>
    </cfRule>
  </conditionalFormatting>
  <conditionalFormatting sqref="S15">
    <cfRule type="expression" dxfId="99" priority="113">
      <formula>T18&lt;&gt;" "</formula>
    </cfRule>
  </conditionalFormatting>
  <conditionalFormatting sqref="S24">
    <cfRule type="expression" dxfId="98" priority="70">
      <formula>T27&lt;&gt;" "</formula>
    </cfRule>
  </conditionalFormatting>
  <conditionalFormatting sqref="S33">
    <cfRule type="expression" dxfId="97" priority="30">
      <formula>T36&lt;&gt;" "</formula>
    </cfRule>
  </conditionalFormatting>
  <conditionalFormatting sqref="T6">
    <cfRule type="expression" dxfId="96" priority="144">
      <formula>T9&lt;&gt;" "</formula>
    </cfRule>
  </conditionalFormatting>
  <conditionalFormatting sqref="T15">
    <cfRule type="expression" dxfId="95" priority="98">
      <formula>T18&lt;&gt;" "</formula>
    </cfRule>
  </conditionalFormatting>
  <conditionalFormatting sqref="T24">
    <cfRule type="expression" dxfId="94" priority="56">
      <formula>T27&lt;&gt;" "</formula>
    </cfRule>
  </conditionalFormatting>
  <conditionalFormatting sqref="T33">
    <cfRule type="expression" dxfId="93" priority="16">
      <formula>T36&lt;&gt;" "</formula>
    </cfRule>
  </conditionalFormatting>
  <conditionalFormatting sqref="U6">
    <cfRule type="expression" dxfId="92" priority="157">
      <formula>V9&lt;&gt;" "</formula>
    </cfRule>
  </conditionalFormatting>
  <conditionalFormatting sqref="U15">
    <cfRule type="expression" dxfId="91" priority="112">
      <formula>V18&lt;&gt;" "</formula>
    </cfRule>
  </conditionalFormatting>
  <conditionalFormatting sqref="U24">
    <cfRule type="expression" dxfId="90" priority="69">
      <formula>V27&lt;&gt;" "</formula>
    </cfRule>
  </conditionalFormatting>
  <conditionalFormatting sqref="U33">
    <cfRule type="expression" dxfId="89" priority="29">
      <formula>V36&lt;&gt;" "</formula>
    </cfRule>
  </conditionalFormatting>
  <conditionalFormatting sqref="V6">
    <cfRule type="expression" dxfId="88" priority="143">
      <formula>V9&lt;&gt;" "</formula>
    </cfRule>
  </conditionalFormatting>
  <conditionalFormatting sqref="V15">
    <cfRule type="expression" dxfId="87" priority="97">
      <formula>V18&lt;&gt;" "</formula>
    </cfRule>
  </conditionalFormatting>
  <conditionalFormatting sqref="V24">
    <cfRule type="expression" dxfId="86" priority="55">
      <formula>V27&lt;&gt;" "</formula>
    </cfRule>
  </conditionalFormatting>
  <conditionalFormatting sqref="V33">
    <cfRule type="expression" dxfId="85" priority="15">
      <formula>V36&lt;&gt;" "</formula>
    </cfRule>
  </conditionalFormatting>
  <conditionalFormatting sqref="W6">
    <cfRule type="expression" dxfId="84" priority="156">
      <formula>X9&lt;&gt;" "</formula>
    </cfRule>
  </conditionalFormatting>
  <conditionalFormatting sqref="W15">
    <cfRule type="expression" dxfId="83" priority="111">
      <formula>X18&lt;&gt;" "</formula>
    </cfRule>
  </conditionalFormatting>
  <conditionalFormatting sqref="W24">
    <cfRule type="expression" dxfId="82" priority="68">
      <formula>X27&lt;&gt;" "</formula>
    </cfRule>
  </conditionalFormatting>
  <conditionalFormatting sqref="W33">
    <cfRule type="expression" dxfId="81" priority="28">
      <formula>X36&lt;&gt;" "</formula>
    </cfRule>
  </conditionalFormatting>
  <conditionalFormatting sqref="X6">
    <cfRule type="expression" dxfId="80" priority="142">
      <formula>X9&lt;&gt;" "</formula>
    </cfRule>
  </conditionalFormatting>
  <conditionalFormatting sqref="X15">
    <cfRule type="expression" dxfId="79" priority="96">
      <formula>X18&lt;&gt;" "</formula>
    </cfRule>
  </conditionalFormatting>
  <conditionalFormatting sqref="X24">
    <cfRule type="expression" dxfId="78" priority="54">
      <formula>X27&lt;&gt;" "</formula>
    </cfRule>
  </conditionalFormatting>
  <conditionalFormatting sqref="X33">
    <cfRule type="expression" dxfId="77" priority="14">
      <formula>X36&lt;&gt;" "</formula>
    </cfRule>
  </conditionalFormatting>
  <conditionalFormatting sqref="Y6">
    <cfRule type="expression" dxfId="76" priority="155">
      <formula>Z9&lt;&gt;" "</formula>
    </cfRule>
  </conditionalFormatting>
  <conditionalFormatting sqref="Y15">
    <cfRule type="expression" dxfId="75" priority="110">
      <formula>Z18&lt;&gt;" "</formula>
    </cfRule>
  </conditionalFormatting>
  <conditionalFormatting sqref="Y24">
    <cfRule type="expression" dxfId="74" priority="67">
      <formula>Z27&lt;&gt;" "</formula>
    </cfRule>
  </conditionalFormatting>
  <conditionalFormatting sqref="Y33">
    <cfRule type="expression" dxfId="73" priority="27">
      <formula>Z36&lt;&gt;" "</formula>
    </cfRule>
  </conditionalFormatting>
  <conditionalFormatting sqref="Z6">
    <cfRule type="expression" dxfId="72" priority="141">
      <formula>Z9&lt;&gt;" "</formula>
    </cfRule>
  </conditionalFormatting>
  <conditionalFormatting sqref="Z15">
    <cfRule type="expression" dxfId="71" priority="95">
      <formula>Z18&lt;&gt;" "</formula>
    </cfRule>
  </conditionalFormatting>
  <conditionalFormatting sqref="Z24">
    <cfRule type="expression" dxfId="70" priority="53">
      <formula>Z27&lt;&gt;" "</formula>
    </cfRule>
  </conditionalFormatting>
  <conditionalFormatting sqref="Z33">
    <cfRule type="expression" dxfId="69" priority="13">
      <formula>Z36&lt;&gt;" "</formula>
    </cfRule>
  </conditionalFormatting>
  <conditionalFormatting sqref="AA6">
    <cfRule type="expression" dxfId="68" priority="154">
      <formula>AB9&lt;&gt;" "</formula>
    </cfRule>
  </conditionalFormatting>
  <conditionalFormatting sqref="AA15">
    <cfRule type="expression" dxfId="67" priority="109">
      <formula>AB18&lt;&gt;" "</formula>
    </cfRule>
  </conditionalFormatting>
  <conditionalFormatting sqref="AA24">
    <cfRule type="expression" dxfId="66" priority="66">
      <formula>AB27&lt;&gt;" "</formula>
    </cfRule>
  </conditionalFormatting>
  <conditionalFormatting sqref="AA33">
    <cfRule type="expression" dxfId="65" priority="26">
      <formula>AB36&lt;&gt;" "</formula>
    </cfRule>
  </conditionalFormatting>
  <conditionalFormatting sqref="AB6">
    <cfRule type="expression" dxfId="64" priority="140">
      <formula>AB9&lt;&gt;" "</formula>
    </cfRule>
  </conditionalFormatting>
  <conditionalFormatting sqref="AB15">
    <cfRule type="expression" dxfId="63" priority="94">
      <formula>AB18&lt;&gt;" "</formula>
    </cfRule>
  </conditionalFormatting>
  <conditionalFormatting sqref="AB24">
    <cfRule type="expression" dxfId="62" priority="52">
      <formula>AB27&lt;&gt;" "</formula>
    </cfRule>
  </conditionalFormatting>
  <conditionalFormatting sqref="AB33">
    <cfRule type="expression" dxfId="61" priority="12">
      <formula>AB36&lt;&gt;" "</formula>
    </cfRule>
  </conditionalFormatting>
  <conditionalFormatting sqref="AC6">
    <cfRule type="expression" dxfId="60" priority="153">
      <formula>AD9&lt;&gt;" "</formula>
    </cfRule>
  </conditionalFormatting>
  <conditionalFormatting sqref="AC15">
    <cfRule type="expression" dxfId="59" priority="108">
      <formula>AD18&lt;&gt;" "</formula>
    </cfRule>
  </conditionalFormatting>
  <conditionalFormatting sqref="AC24">
    <cfRule type="expression" dxfId="58" priority="65">
      <formula>AD27&lt;&gt;" "</formula>
    </cfRule>
  </conditionalFormatting>
  <conditionalFormatting sqref="AC33">
    <cfRule type="expression" dxfId="57" priority="25">
      <formula>AD36&lt;&gt;" "</formula>
    </cfRule>
  </conditionalFormatting>
  <conditionalFormatting sqref="AD6">
    <cfRule type="expression" dxfId="56" priority="139">
      <formula>AD9&lt;&gt;" "</formula>
    </cfRule>
  </conditionalFormatting>
  <conditionalFormatting sqref="AD15">
    <cfRule type="expression" dxfId="55" priority="93">
      <formula>AD18&lt;&gt;" "</formula>
    </cfRule>
  </conditionalFormatting>
  <conditionalFormatting sqref="AD24">
    <cfRule type="expression" dxfId="54" priority="51">
      <formula>AD27&lt;&gt;" "</formula>
    </cfRule>
  </conditionalFormatting>
  <conditionalFormatting sqref="AD33">
    <cfRule type="expression" dxfId="53" priority="11">
      <formula>AD36&lt;&gt;" "</formula>
    </cfRule>
  </conditionalFormatting>
  <conditionalFormatting sqref="AE6">
    <cfRule type="expression" dxfId="52" priority="152">
      <formula>AF9&lt;&gt;" "</formula>
    </cfRule>
  </conditionalFormatting>
  <conditionalFormatting sqref="AE15">
    <cfRule type="expression" dxfId="51" priority="107">
      <formula>AF18&lt;&gt;" "</formula>
    </cfRule>
  </conditionalFormatting>
  <conditionalFormatting sqref="AE24">
    <cfRule type="expression" dxfId="50" priority="64">
      <formula>AF27&lt;&gt;" "</formula>
    </cfRule>
  </conditionalFormatting>
  <conditionalFormatting sqref="AE33">
    <cfRule type="expression" dxfId="49" priority="24">
      <formula>AF36&lt;&gt;" "</formula>
    </cfRule>
  </conditionalFormatting>
  <conditionalFormatting sqref="AF6">
    <cfRule type="expression" dxfId="48" priority="138">
      <formula>AF9&lt;&gt;" "</formula>
    </cfRule>
  </conditionalFormatting>
  <conditionalFormatting sqref="AF15">
    <cfRule type="expression" dxfId="47" priority="92">
      <formula>AF18&lt;&gt;" "</formula>
    </cfRule>
  </conditionalFormatting>
  <conditionalFormatting sqref="AF24">
    <cfRule type="expression" dxfId="46" priority="50">
      <formula>AF27&lt;&gt;" "</formula>
    </cfRule>
  </conditionalFormatting>
  <conditionalFormatting sqref="AF33">
    <cfRule type="expression" dxfId="45" priority="10">
      <formula>AF36&lt;&gt;" "</formula>
    </cfRule>
  </conditionalFormatting>
  <conditionalFormatting sqref="AG6">
    <cfRule type="expression" dxfId="44" priority="151">
      <formula>AH9&lt;&gt;" "</formula>
    </cfRule>
  </conditionalFormatting>
  <conditionalFormatting sqref="AG15">
    <cfRule type="expression" dxfId="43" priority="106">
      <formula>AH18&lt;&gt;" "</formula>
    </cfRule>
  </conditionalFormatting>
  <conditionalFormatting sqref="AG24">
    <cfRule type="expression" dxfId="42" priority="63">
      <formula>AH27&lt;&gt;" "</formula>
    </cfRule>
  </conditionalFormatting>
  <conditionalFormatting sqref="AG33">
    <cfRule type="expression" dxfId="41" priority="23">
      <formula>AH36&lt;&gt;" "</formula>
    </cfRule>
  </conditionalFormatting>
  <conditionalFormatting sqref="AH6">
    <cfRule type="expression" dxfId="40" priority="137">
      <formula>AH9&lt;&gt;" "</formula>
    </cfRule>
  </conditionalFormatting>
  <conditionalFormatting sqref="AH15">
    <cfRule type="expression" dxfId="39" priority="91">
      <formula>AH18&lt;&gt;" "</formula>
    </cfRule>
  </conditionalFormatting>
  <conditionalFormatting sqref="AH24">
    <cfRule type="expression" dxfId="38" priority="49">
      <formula>AH27&lt;&gt;" "</formula>
    </cfRule>
  </conditionalFormatting>
  <conditionalFormatting sqref="AH33">
    <cfRule type="expression" dxfId="37" priority="9">
      <formula>AH36&lt;&gt;" "</formula>
    </cfRule>
  </conditionalFormatting>
  <conditionalFormatting sqref="AI6">
    <cfRule type="expression" dxfId="36" priority="150">
      <formula>AJ9&lt;&gt;" "</formula>
    </cfRule>
  </conditionalFormatting>
  <conditionalFormatting sqref="AI15">
    <cfRule type="expression" dxfId="35" priority="105">
      <formula>AJ18&lt;&gt;" "</formula>
    </cfRule>
  </conditionalFormatting>
  <conditionalFormatting sqref="AI24">
    <cfRule type="expression" dxfId="34" priority="62">
      <formula>AJ27&lt;&gt;" "</formula>
    </cfRule>
  </conditionalFormatting>
  <conditionalFormatting sqref="AJ6">
    <cfRule type="expression" dxfId="33" priority="136">
      <formula>AJ9&lt;&gt;" "</formula>
    </cfRule>
  </conditionalFormatting>
  <conditionalFormatting sqref="AJ15">
    <cfRule type="expression" dxfId="32" priority="90">
      <formula>AJ18&lt;&gt;" "</formula>
    </cfRule>
  </conditionalFormatting>
  <conditionalFormatting sqref="AJ24">
    <cfRule type="expression" dxfId="31" priority="48">
      <formula>AJ27&lt;&gt;" "</formula>
    </cfRule>
  </conditionalFormatting>
  <conditionalFormatting sqref="AK6">
    <cfRule type="expression" dxfId="30" priority="122">
      <formula>F18&lt;&gt;" "</formula>
    </cfRule>
  </conditionalFormatting>
  <conditionalFormatting sqref="AK15">
    <cfRule type="expression" dxfId="29" priority="80">
      <formula>$F$27&lt;&gt;" "</formula>
    </cfRule>
  </conditionalFormatting>
  <conditionalFormatting sqref="AK24">
    <cfRule type="expression" dxfId="28" priority="40">
      <formula>$F$36&lt;&gt;" "</formula>
    </cfRule>
  </conditionalFormatting>
  <conditionalFormatting sqref="AL6">
    <cfRule type="expression" dxfId="27" priority="123">
      <formula>F18&lt;&gt;" "</formula>
    </cfRule>
  </conditionalFormatting>
  <conditionalFormatting sqref="AL7">
    <cfRule type="expression" dxfId="26" priority="124">
      <formula>F18&lt;&gt;" "</formula>
    </cfRule>
  </conditionalFormatting>
  <conditionalFormatting sqref="AL8">
    <cfRule type="expression" dxfId="25" priority="125">
      <formula>F18&lt;&gt;" "</formula>
    </cfRule>
  </conditionalFormatting>
  <conditionalFormatting sqref="AL9">
    <cfRule type="expression" dxfId="24" priority="126">
      <formula>F18&lt;&gt;" "</formula>
    </cfRule>
  </conditionalFormatting>
  <conditionalFormatting sqref="AL10">
    <cfRule type="expression" dxfId="23" priority="127">
      <formula>F18&lt;&gt;" "</formula>
    </cfRule>
  </conditionalFormatting>
  <conditionalFormatting sqref="AL11">
    <cfRule type="expression" dxfId="22" priority="120">
      <formula>F18&lt;&gt;" "</formula>
    </cfRule>
  </conditionalFormatting>
  <conditionalFormatting sqref="AL12">
    <cfRule type="expression" dxfId="21" priority="4">
      <formula>F18&lt;&gt;" "</formula>
    </cfRule>
  </conditionalFormatting>
  <conditionalFormatting sqref="AL13">
    <cfRule type="expression" dxfId="20" priority="3">
      <formula>F18&lt;&gt;" "</formula>
    </cfRule>
  </conditionalFormatting>
  <conditionalFormatting sqref="AL15">
    <cfRule type="expression" dxfId="19" priority="85">
      <formula>F27&lt;&gt;" "</formula>
    </cfRule>
  </conditionalFormatting>
  <conditionalFormatting sqref="AL16">
    <cfRule type="expression" dxfId="18" priority="86">
      <formula>F27&lt;&gt;" "</formula>
    </cfRule>
  </conditionalFormatting>
  <conditionalFormatting sqref="AL17">
    <cfRule type="expression" dxfId="17" priority="87">
      <formula>F27&lt;&gt;" "</formula>
    </cfRule>
  </conditionalFormatting>
  <conditionalFormatting sqref="AL18">
    <cfRule type="expression" dxfId="16" priority="88">
      <formula>F27&lt;&gt;" "</formula>
    </cfRule>
  </conditionalFormatting>
  <conditionalFormatting sqref="AL19">
    <cfRule type="expression" dxfId="15" priority="89">
      <formula>F27&lt;&gt;" "</formula>
    </cfRule>
  </conditionalFormatting>
  <conditionalFormatting sqref="AL20">
    <cfRule type="expression" dxfId="14" priority="83">
      <formula>F27&lt;&gt;" "</formula>
    </cfRule>
  </conditionalFormatting>
  <conditionalFormatting sqref="AL21">
    <cfRule type="expression" dxfId="13" priority="6">
      <formula>F27&lt;&gt;" "</formula>
    </cfRule>
  </conditionalFormatting>
  <conditionalFormatting sqref="AL22">
    <cfRule type="expression" dxfId="12" priority="5">
      <formula>F27&lt;&gt;" "</formula>
    </cfRule>
  </conditionalFormatting>
  <conditionalFormatting sqref="AL24">
    <cfRule type="expression" dxfId="11" priority="43">
      <formula>F36&lt;&gt;" "</formula>
    </cfRule>
  </conditionalFormatting>
  <conditionalFormatting sqref="AL25">
    <cfRule type="expression" dxfId="10" priority="44">
      <formula>F36&lt;&gt;" "</formula>
    </cfRule>
  </conditionalFormatting>
  <conditionalFormatting sqref="AL26">
    <cfRule type="expression" dxfId="9" priority="45">
      <formula>F36&lt;&gt;" "</formula>
    </cfRule>
  </conditionalFormatting>
  <conditionalFormatting sqref="AL27">
    <cfRule type="expression" dxfId="8" priority="46">
      <formula>F36&lt;&gt;" "</formula>
    </cfRule>
  </conditionalFormatting>
  <conditionalFormatting sqref="AL28">
    <cfRule type="expression" dxfId="7" priority="47">
      <formula>F36&lt;&gt;" "</formula>
    </cfRule>
  </conditionalFormatting>
  <conditionalFormatting sqref="AL29">
    <cfRule type="expression" dxfId="6" priority="41">
      <formula>F36&lt;&gt;" "</formula>
    </cfRule>
  </conditionalFormatting>
  <conditionalFormatting sqref="AL30">
    <cfRule type="expression" dxfId="5" priority="8">
      <formula>F36&lt;&gt;" "</formula>
    </cfRule>
  </conditionalFormatting>
  <conditionalFormatting sqref="AL31">
    <cfRule type="expression" dxfId="4" priority="7">
      <formula>F36&lt;&gt;" "</formula>
    </cfRule>
  </conditionalFormatting>
  <printOptions horizontalCentered="1" verticalCentered="1"/>
  <pageMargins left="0.19685039370078741" right="0.19685039370078741" top="0.19685039370078741" bottom="0.19685039370078741" header="0.31496062992125984" footer="0.31496062992125984"/>
  <pageSetup paperSize="9" scale="75"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BFA4C-9193-4554-8180-7BDD0795FB00}">
  <dimension ref="A1:R260"/>
  <sheetViews>
    <sheetView tabSelected="1" workbookViewId="0">
      <selection activeCell="I61" sqref="I61"/>
    </sheetView>
  </sheetViews>
  <sheetFormatPr baseColWidth="10" defaultRowHeight="15" x14ac:dyDescent="0.25"/>
  <cols>
    <col min="1" max="1" width="12.140625" bestFit="1" customWidth="1"/>
    <col min="2" max="2" width="21.42578125" customWidth="1"/>
    <col min="3" max="3" width="12.5703125" style="9" customWidth="1"/>
    <col min="4" max="4" width="13.28515625" style="9" customWidth="1"/>
    <col min="5" max="7" width="5.7109375" style="53" customWidth="1"/>
    <col min="8" max="8" width="18.28515625" customWidth="1"/>
    <col min="11" max="11" width="7.85546875" customWidth="1"/>
    <col min="12" max="12" width="6.140625" customWidth="1"/>
    <col min="14" max="14" width="22.85546875" customWidth="1"/>
    <col min="16" max="16" width="11.85546875" customWidth="1"/>
    <col min="17" max="17" width="22.85546875" customWidth="1"/>
  </cols>
  <sheetData>
    <row r="1" spans="1:18" x14ac:dyDescent="0.25">
      <c r="E1" s="9"/>
      <c r="F1" s="9"/>
      <c r="G1" s="9"/>
    </row>
    <row r="2" spans="1:18" ht="45" x14ac:dyDescent="0.25">
      <c r="C2" s="38"/>
      <c r="D2" s="44" t="s">
        <v>249</v>
      </c>
      <c r="E2" s="71" t="s">
        <v>259</v>
      </c>
      <c r="F2" s="71"/>
      <c r="G2" s="71"/>
      <c r="K2" s="58" t="s">
        <v>206</v>
      </c>
      <c r="L2" s="59"/>
    </row>
    <row r="3" spans="1:18" x14ac:dyDescent="0.25">
      <c r="B3" s="65" t="s">
        <v>3</v>
      </c>
      <c r="C3" s="67" t="str">
        <f>E3</f>
        <v>Adresse</v>
      </c>
      <c r="D3" s="69" t="s">
        <v>248</v>
      </c>
      <c r="E3" s="62" t="s">
        <v>4</v>
      </c>
      <c r="F3" s="63"/>
      <c r="G3" s="64"/>
      <c r="H3" s="46" t="s">
        <v>101</v>
      </c>
      <c r="I3" s="46" t="s">
        <v>102</v>
      </c>
      <c r="K3" s="60"/>
      <c r="L3" s="61"/>
      <c r="N3" s="15" t="s">
        <v>175</v>
      </c>
      <c r="P3" s="36" t="s">
        <v>243</v>
      </c>
      <c r="Q3" s="36" t="s">
        <v>244</v>
      </c>
      <c r="R3" s="36" t="s">
        <v>245</v>
      </c>
    </row>
    <row r="4" spans="1:18" x14ac:dyDescent="0.25">
      <c r="B4" s="66"/>
      <c r="C4" s="68"/>
      <c r="D4" s="70"/>
      <c r="E4" s="47" t="s">
        <v>250</v>
      </c>
      <c r="F4" s="51" t="s">
        <v>257</v>
      </c>
      <c r="G4" s="47" t="s">
        <v>258</v>
      </c>
      <c r="H4" s="50"/>
      <c r="I4" s="50"/>
      <c r="K4" s="48"/>
      <c r="L4" s="49"/>
      <c r="N4" s="15"/>
      <c r="P4" s="36"/>
      <c r="Q4" s="36"/>
      <c r="R4" s="36"/>
    </row>
    <row r="5" spans="1:18" x14ac:dyDescent="0.25">
      <c r="A5" s="1" t="s">
        <v>174</v>
      </c>
      <c r="B5" s="39" t="s">
        <v>103</v>
      </c>
      <c r="C5" s="42" t="str">
        <f>IF(E5="","",IF($C$3="Adresse",IF(ISNUMBER(E5),_xlfn.CONCAT(E5,".",F5,".",G5),E5),"SG"&amp;IF(D5=" ","",D5)&amp;" "&amp;E5))</f>
        <v>1.1.1</v>
      </c>
      <c r="D5" s="45" t="s">
        <v>9</v>
      </c>
      <c r="E5" s="41">
        <v>1</v>
      </c>
      <c r="F5" s="41">
        <v>1</v>
      </c>
      <c r="G5" s="41">
        <v>1</v>
      </c>
      <c r="H5" s="40" t="s">
        <v>255</v>
      </c>
      <c r="I5" s="41">
        <v>10</v>
      </c>
      <c r="K5" s="32">
        <f>I6-Tabelle3!Z68</f>
        <v>30</v>
      </c>
      <c r="L5" s="33" t="s">
        <v>205</v>
      </c>
      <c r="N5" s="13" t="s">
        <v>176</v>
      </c>
      <c r="P5" s="36" t="s">
        <v>174</v>
      </c>
      <c r="Q5" s="37" t="str">
        <f>B5</f>
        <v>TP1 Klemme</v>
      </c>
      <c r="R5" s="35">
        <f>IF(B5="Keins", 0, 1)</f>
        <v>1</v>
      </c>
    </row>
    <row r="6" spans="1:18" x14ac:dyDescent="0.25">
      <c r="A6" s="1" t="s">
        <v>207</v>
      </c>
      <c r="B6" s="13" t="s">
        <v>8</v>
      </c>
      <c r="C6" s="42" t="str">
        <f>IF(E6="","",IF($C$3="Adresse",IF(ISNUMBER(E6),_xlfn.CONCAT(E6,".",F6,".",G6),E6),"SG"&amp;IF(D6=" ","",D6)&amp;" "&amp;E6))</f>
        <v>-</v>
      </c>
      <c r="D6" s="45" t="s">
        <v>9</v>
      </c>
      <c r="E6" s="52" t="s">
        <v>254</v>
      </c>
      <c r="F6" s="52"/>
      <c r="G6" s="52"/>
      <c r="H6" s="40" t="s">
        <v>255</v>
      </c>
      <c r="I6" s="13">
        <v>640</v>
      </c>
      <c r="N6" s="35" t="s">
        <v>242</v>
      </c>
      <c r="P6" s="36" t="s">
        <v>8</v>
      </c>
      <c r="Q6" s="36" t="s">
        <v>1</v>
      </c>
      <c r="R6" s="35">
        <f>COUNTIF($B$5:$B$68,P6)</f>
        <v>1</v>
      </c>
    </row>
    <row r="7" spans="1:18" x14ac:dyDescent="0.25">
      <c r="A7">
        <v>2</v>
      </c>
      <c r="B7" s="13" t="s">
        <v>5</v>
      </c>
      <c r="C7" s="42" t="str">
        <f t="shared" ref="C7:C68" si="0">IF(E7="","",IF($C$3="Adresse",IF(ISNUMBER(E7),_xlfn.CONCAT(E7,".",F7,".",G7),E7),"SG"&amp;IF(D7=" ","",D7)&amp;" "&amp;E7))</f>
        <v>1.1.2</v>
      </c>
      <c r="D7" s="45" t="s">
        <v>9</v>
      </c>
      <c r="E7" s="15">
        <v>1</v>
      </c>
      <c r="F7" s="15">
        <v>1</v>
      </c>
      <c r="G7" s="15">
        <v>2</v>
      </c>
      <c r="H7" s="14" t="s">
        <v>256</v>
      </c>
      <c r="I7" s="15">
        <v>10</v>
      </c>
      <c r="P7" s="36" t="s">
        <v>5</v>
      </c>
      <c r="Q7" s="36" t="s">
        <v>0</v>
      </c>
      <c r="R7" s="35">
        <f t="shared" ref="R7:R61" si="1">COUNTIF($B$5:$B$68,P7)</f>
        <v>62</v>
      </c>
    </row>
    <row r="8" spans="1:18" x14ac:dyDescent="0.25">
      <c r="A8">
        <v>3</v>
      </c>
      <c r="B8" s="13" t="s">
        <v>5</v>
      </c>
      <c r="C8" s="42" t="str">
        <f t="shared" ref="C8" si="2">IF(E8="","",IF($C$3="Adresse",IF(ISNUMBER(E8),_xlfn.CONCAT(E8,".",F8,".",G8),E8),"SG"&amp;IF(D8=" ","",D8)&amp;" "&amp;E8))</f>
        <v>1.1.3</v>
      </c>
      <c r="D8" s="45" t="s">
        <v>9</v>
      </c>
      <c r="E8" s="15">
        <v>1</v>
      </c>
      <c r="F8" s="15">
        <v>1</v>
      </c>
      <c r="G8" s="15">
        <v>3</v>
      </c>
      <c r="H8" s="14" t="s">
        <v>261</v>
      </c>
      <c r="I8" s="15">
        <v>10</v>
      </c>
      <c r="P8" s="36" t="s">
        <v>6</v>
      </c>
      <c r="Q8" s="36" t="s">
        <v>144</v>
      </c>
      <c r="R8" s="35">
        <f t="shared" si="1"/>
        <v>0</v>
      </c>
    </row>
    <row r="9" spans="1:18" x14ac:dyDescent="0.25">
      <c r="A9">
        <v>4</v>
      </c>
      <c r="B9" s="13" t="s">
        <v>5</v>
      </c>
      <c r="C9" s="42" t="str">
        <f t="shared" si="0"/>
        <v>1.1.4</v>
      </c>
      <c r="D9" s="45" t="s">
        <v>9</v>
      </c>
      <c r="E9" s="15">
        <v>1</v>
      </c>
      <c r="F9" s="15">
        <v>1</v>
      </c>
      <c r="G9" s="15">
        <v>4</v>
      </c>
      <c r="H9" s="14" t="s">
        <v>262</v>
      </c>
      <c r="I9" s="15">
        <v>10</v>
      </c>
      <c r="P9" s="36" t="s">
        <v>106</v>
      </c>
      <c r="Q9" s="36" t="s">
        <v>124</v>
      </c>
      <c r="R9" s="35">
        <f t="shared" si="1"/>
        <v>0</v>
      </c>
    </row>
    <row r="10" spans="1:18" x14ac:dyDescent="0.25">
      <c r="A10">
        <v>5</v>
      </c>
      <c r="B10" s="13" t="s">
        <v>5</v>
      </c>
      <c r="C10" s="42" t="str">
        <f t="shared" si="0"/>
        <v>1.1.5</v>
      </c>
      <c r="D10" s="45" t="s">
        <v>9</v>
      </c>
      <c r="E10" s="15">
        <v>1</v>
      </c>
      <c r="F10" s="15">
        <v>1</v>
      </c>
      <c r="G10" s="15">
        <v>5</v>
      </c>
      <c r="H10" s="14" t="s">
        <v>263</v>
      </c>
      <c r="I10" s="15">
        <v>10</v>
      </c>
      <c r="P10" s="36" t="s">
        <v>107</v>
      </c>
      <c r="Q10" s="36" t="s">
        <v>125</v>
      </c>
      <c r="R10" s="35">
        <f t="shared" si="1"/>
        <v>0</v>
      </c>
    </row>
    <row r="11" spans="1:18" x14ac:dyDescent="0.25">
      <c r="A11">
        <v>6</v>
      </c>
      <c r="B11" s="13" t="s">
        <v>5</v>
      </c>
      <c r="C11" s="42" t="str">
        <f t="shared" si="0"/>
        <v>1.1.6</v>
      </c>
      <c r="D11" s="45" t="s">
        <v>9</v>
      </c>
      <c r="E11" s="15">
        <v>1</v>
      </c>
      <c r="F11" s="15">
        <v>1</v>
      </c>
      <c r="G11" s="15">
        <v>6</v>
      </c>
      <c r="H11" s="14" t="s">
        <v>264</v>
      </c>
      <c r="I11" s="15">
        <v>10</v>
      </c>
      <c r="P11" s="36" t="s">
        <v>126</v>
      </c>
      <c r="Q11" s="36" t="s">
        <v>127</v>
      </c>
      <c r="R11" s="35">
        <f t="shared" si="1"/>
        <v>0</v>
      </c>
    </row>
    <row r="12" spans="1:18" x14ac:dyDescent="0.25">
      <c r="A12">
        <v>7</v>
      </c>
      <c r="B12" s="13" t="s">
        <v>5</v>
      </c>
      <c r="C12" s="42" t="str">
        <f t="shared" si="0"/>
        <v>1.1.7</v>
      </c>
      <c r="D12" s="45" t="s">
        <v>9</v>
      </c>
      <c r="E12" s="15">
        <v>1</v>
      </c>
      <c r="F12" s="15">
        <v>1</v>
      </c>
      <c r="G12" s="15">
        <v>7</v>
      </c>
      <c r="H12" s="14" t="s">
        <v>265</v>
      </c>
      <c r="I12" s="15">
        <v>10</v>
      </c>
      <c r="P12" s="36" t="s">
        <v>128</v>
      </c>
      <c r="Q12" s="36" t="s">
        <v>129</v>
      </c>
      <c r="R12" s="35">
        <f t="shared" si="1"/>
        <v>0</v>
      </c>
    </row>
    <row r="13" spans="1:18" x14ac:dyDescent="0.25">
      <c r="A13">
        <v>8</v>
      </c>
      <c r="B13" s="13" t="s">
        <v>5</v>
      </c>
      <c r="C13" s="42" t="str">
        <f t="shared" si="0"/>
        <v>1.1.8</v>
      </c>
      <c r="D13" s="45" t="s">
        <v>9</v>
      </c>
      <c r="E13" s="15">
        <v>1</v>
      </c>
      <c r="F13" s="15">
        <v>1</v>
      </c>
      <c r="G13" s="15">
        <v>8</v>
      </c>
      <c r="H13" s="14" t="s">
        <v>266</v>
      </c>
      <c r="I13" s="15">
        <v>10</v>
      </c>
      <c r="P13" s="36" t="s">
        <v>130</v>
      </c>
      <c r="Q13" s="36" t="s">
        <v>131</v>
      </c>
      <c r="R13" s="35">
        <f t="shared" si="1"/>
        <v>0</v>
      </c>
    </row>
    <row r="14" spans="1:18" x14ac:dyDescent="0.25">
      <c r="A14">
        <v>9</v>
      </c>
      <c r="B14" s="13" t="s">
        <v>5</v>
      </c>
      <c r="C14" s="42" t="str">
        <f t="shared" si="0"/>
        <v>1.1.9</v>
      </c>
      <c r="D14" s="45" t="s">
        <v>9</v>
      </c>
      <c r="E14" s="15">
        <v>1</v>
      </c>
      <c r="F14" s="15">
        <v>1</v>
      </c>
      <c r="G14" s="15">
        <v>9</v>
      </c>
      <c r="H14" s="14" t="s">
        <v>267</v>
      </c>
      <c r="I14" s="15">
        <v>10</v>
      </c>
      <c r="P14" s="36" t="s">
        <v>132</v>
      </c>
      <c r="Q14" s="36" t="s">
        <v>133</v>
      </c>
      <c r="R14" s="35">
        <f t="shared" si="1"/>
        <v>0</v>
      </c>
    </row>
    <row r="15" spans="1:18" x14ac:dyDescent="0.25">
      <c r="A15">
        <v>10</v>
      </c>
      <c r="B15" s="13" t="s">
        <v>5</v>
      </c>
      <c r="C15" s="42" t="str">
        <f t="shared" si="0"/>
        <v>1.1.10</v>
      </c>
      <c r="D15" s="45" t="s">
        <v>9</v>
      </c>
      <c r="E15" s="15">
        <v>1</v>
      </c>
      <c r="F15" s="15">
        <v>1</v>
      </c>
      <c r="G15" s="15">
        <v>10</v>
      </c>
      <c r="H15" s="14" t="s">
        <v>268</v>
      </c>
      <c r="I15" s="15">
        <v>10</v>
      </c>
      <c r="P15" s="36" t="s">
        <v>134</v>
      </c>
      <c r="Q15" s="36" t="s">
        <v>135</v>
      </c>
      <c r="R15" s="35">
        <f t="shared" si="1"/>
        <v>0</v>
      </c>
    </row>
    <row r="16" spans="1:18" x14ac:dyDescent="0.25">
      <c r="A16">
        <v>11</v>
      </c>
      <c r="B16" s="13" t="s">
        <v>5</v>
      </c>
      <c r="C16" s="42" t="str">
        <f t="shared" si="0"/>
        <v>1.1.11</v>
      </c>
      <c r="D16" s="45" t="s">
        <v>9</v>
      </c>
      <c r="E16" s="15">
        <v>1</v>
      </c>
      <c r="F16" s="15">
        <v>1</v>
      </c>
      <c r="G16" s="15">
        <v>11</v>
      </c>
      <c r="H16" s="14" t="s">
        <v>269</v>
      </c>
      <c r="I16" s="15">
        <v>10</v>
      </c>
      <c r="P16" s="36" t="s">
        <v>136</v>
      </c>
      <c r="Q16" s="36" t="s">
        <v>137</v>
      </c>
      <c r="R16" s="35">
        <f t="shared" si="1"/>
        <v>0</v>
      </c>
    </row>
    <row r="17" spans="1:18" x14ac:dyDescent="0.25">
      <c r="A17">
        <v>12</v>
      </c>
      <c r="B17" s="13" t="s">
        <v>5</v>
      </c>
      <c r="C17" s="42" t="str">
        <f t="shared" si="0"/>
        <v>1.1.12</v>
      </c>
      <c r="D17" s="45" t="s">
        <v>9</v>
      </c>
      <c r="E17" s="15">
        <v>1</v>
      </c>
      <c r="F17" s="15">
        <v>1</v>
      </c>
      <c r="G17" s="15">
        <v>12</v>
      </c>
      <c r="H17" s="14" t="s">
        <v>270</v>
      </c>
      <c r="I17" s="15">
        <v>10</v>
      </c>
      <c r="P17" s="36" t="s">
        <v>138</v>
      </c>
      <c r="Q17" s="36" t="s">
        <v>139</v>
      </c>
      <c r="R17" s="35">
        <f t="shared" si="1"/>
        <v>0</v>
      </c>
    </row>
    <row r="18" spans="1:18" x14ac:dyDescent="0.25">
      <c r="A18">
        <v>13</v>
      </c>
      <c r="B18" s="13" t="s">
        <v>5</v>
      </c>
      <c r="C18" s="42" t="str">
        <f t="shared" si="0"/>
        <v>1.1.13</v>
      </c>
      <c r="D18" s="45" t="s">
        <v>9</v>
      </c>
      <c r="E18" s="15">
        <v>1</v>
      </c>
      <c r="F18" s="15">
        <v>1</v>
      </c>
      <c r="G18" s="15">
        <v>13</v>
      </c>
      <c r="H18" s="14" t="s">
        <v>271</v>
      </c>
      <c r="I18" s="15">
        <v>10</v>
      </c>
      <c r="P18" s="36" t="s">
        <v>140</v>
      </c>
      <c r="Q18" s="36" t="s">
        <v>141</v>
      </c>
      <c r="R18" s="35">
        <f t="shared" si="1"/>
        <v>0</v>
      </c>
    </row>
    <row r="19" spans="1:18" x14ac:dyDescent="0.25">
      <c r="A19">
        <v>14</v>
      </c>
      <c r="B19" s="13" t="s">
        <v>5</v>
      </c>
      <c r="C19" s="42" t="str">
        <f t="shared" si="0"/>
        <v>1.1.14</v>
      </c>
      <c r="D19" s="45" t="s">
        <v>9</v>
      </c>
      <c r="E19" s="15">
        <v>1</v>
      </c>
      <c r="F19" s="15">
        <v>1</v>
      </c>
      <c r="G19" s="15">
        <v>14</v>
      </c>
      <c r="H19" s="14" t="s">
        <v>272</v>
      </c>
      <c r="I19" s="15">
        <v>10</v>
      </c>
      <c r="P19" s="36" t="s">
        <v>142</v>
      </c>
      <c r="Q19" s="36" t="s">
        <v>143</v>
      </c>
      <c r="R19" s="35">
        <f t="shared" si="1"/>
        <v>0</v>
      </c>
    </row>
    <row r="20" spans="1:18" x14ac:dyDescent="0.25">
      <c r="A20">
        <v>15</v>
      </c>
      <c r="B20" s="13" t="s">
        <v>5</v>
      </c>
      <c r="C20" s="42" t="str">
        <f t="shared" si="0"/>
        <v>1.1.15</v>
      </c>
      <c r="D20" s="45" t="s">
        <v>9</v>
      </c>
      <c r="E20" s="15">
        <v>1</v>
      </c>
      <c r="F20" s="15">
        <v>1</v>
      </c>
      <c r="G20" s="15">
        <v>15</v>
      </c>
      <c r="H20" s="14" t="s">
        <v>273</v>
      </c>
      <c r="I20" s="15">
        <v>10</v>
      </c>
      <c r="P20" s="36" t="s">
        <v>7</v>
      </c>
      <c r="Q20" s="36" t="s">
        <v>2</v>
      </c>
      <c r="R20" s="35">
        <f t="shared" si="1"/>
        <v>0</v>
      </c>
    </row>
    <row r="21" spans="1:18" x14ac:dyDescent="0.25">
      <c r="A21">
        <v>16</v>
      </c>
      <c r="B21" s="13" t="s">
        <v>5</v>
      </c>
      <c r="C21" s="42" t="str">
        <f t="shared" si="0"/>
        <v>1.1.16</v>
      </c>
      <c r="D21" s="45" t="s">
        <v>9</v>
      </c>
      <c r="E21" s="15">
        <v>1</v>
      </c>
      <c r="F21" s="15">
        <v>1</v>
      </c>
      <c r="G21" s="15">
        <v>16</v>
      </c>
      <c r="H21" s="14" t="s">
        <v>274</v>
      </c>
      <c r="I21" s="15">
        <v>10</v>
      </c>
      <c r="P21" s="36" t="s">
        <v>145</v>
      </c>
      <c r="Q21" s="36" t="s">
        <v>146</v>
      </c>
      <c r="R21" s="35">
        <f t="shared" si="1"/>
        <v>0</v>
      </c>
    </row>
    <row r="22" spans="1:18" x14ac:dyDescent="0.25">
      <c r="A22">
        <v>17</v>
      </c>
      <c r="B22" s="13" t="s">
        <v>5</v>
      </c>
      <c r="C22" s="42" t="str">
        <f t="shared" si="0"/>
        <v>1.1.17</v>
      </c>
      <c r="D22" s="45" t="s">
        <v>9</v>
      </c>
      <c r="E22" s="15">
        <v>1</v>
      </c>
      <c r="F22" s="15">
        <v>1</v>
      </c>
      <c r="G22" s="15">
        <v>17</v>
      </c>
      <c r="H22" s="14" t="s">
        <v>275</v>
      </c>
      <c r="I22" s="15">
        <v>10</v>
      </c>
      <c r="P22" s="36" t="s">
        <v>227</v>
      </c>
      <c r="Q22" s="36" t="s">
        <v>173</v>
      </c>
      <c r="R22" s="35">
        <f t="shared" si="1"/>
        <v>0</v>
      </c>
    </row>
    <row r="23" spans="1:18" x14ac:dyDescent="0.25">
      <c r="A23">
        <v>18</v>
      </c>
      <c r="B23" s="13" t="s">
        <v>5</v>
      </c>
      <c r="C23" s="42" t="str">
        <f t="shared" si="0"/>
        <v>1.1.18</v>
      </c>
      <c r="D23" s="45" t="s">
        <v>9</v>
      </c>
      <c r="E23" s="15">
        <v>1</v>
      </c>
      <c r="F23" s="15">
        <v>1</v>
      </c>
      <c r="G23" s="15">
        <v>18</v>
      </c>
      <c r="H23" s="14" t="s">
        <v>276</v>
      </c>
      <c r="I23" s="15">
        <v>10</v>
      </c>
      <c r="P23" s="36" t="s">
        <v>228</v>
      </c>
      <c r="Q23" s="36" t="s">
        <v>239</v>
      </c>
      <c r="R23" s="35">
        <f t="shared" si="1"/>
        <v>0</v>
      </c>
    </row>
    <row r="24" spans="1:18" x14ac:dyDescent="0.25">
      <c r="A24">
        <v>19</v>
      </c>
      <c r="B24" s="13" t="s">
        <v>5</v>
      </c>
      <c r="C24" s="42" t="str">
        <f t="shared" si="0"/>
        <v>1.1.19</v>
      </c>
      <c r="D24" s="45" t="s">
        <v>9</v>
      </c>
      <c r="E24" s="15">
        <v>1</v>
      </c>
      <c r="F24" s="15">
        <v>1</v>
      </c>
      <c r="G24" s="15">
        <v>19</v>
      </c>
      <c r="H24" s="14" t="s">
        <v>277</v>
      </c>
      <c r="I24" s="15">
        <v>10</v>
      </c>
      <c r="P24" s="36" t="s">
        <v>229</v>
      </c>
      <c r="Q24" s="36" t="s">
        <v>238</v>
      </c>
      <c r="R24" s="35">
        <f t="shared" si="1"/>
        <v>0</v>
      </c>
    </row>
    <row r="25" spans="1:18" x14ac:dyDescent="0.25">
      <c r="A25">
        <v>20</v>
      </c>
      <c r="B25" s="13" t="s">
        <v>5</v>
      </c>
      <c r="C25" s="42" t="str">
        <f t="shared" si="0"/>
        <v>1.1.20</v>
      </c>
      <c r="D25" s="45" t="s">
        <v>9</v>
      </c>
      <c r="E25" s="15">
        <v>1</v>
      </c>
      <c r="F25" s="15">
        <v>1</v>
      </c>
      <c r="G25" s="15">
        <v>20</v>
      </c>
      <c r="H25" s="14" t="s">
        <v>278</v>
      </c>
      <c r="I25" s="15">
        <v>10</v>
      </c>
      <c r="P25" s="36" t="s">
        <v>230</v>
      </c>
      <c r="Q25" s="36" t="s">
        <v>237</v>
      </c>
      <c r="R25" s="35">
        <f t="shared" si="1"/>
        <v>0</v>
      </c>
    </row>
    <row r="26" spans="1:18" x14ac:dyDescent="0.25">
      <c r="A26">
        <v>21</v>
      </c>
      <c r="B26" s="13" t="s">
        <v>5</v>
      </c>
      <c r="C26" s="42" t="str">
        <f t="shared" si="0"/>
        <v>1.1.21</v>
      </c>
      <c r="D26" s="45" t="s">
        <v>9</v>
      </c>
      <c r="E26" s="15">
        <v>1</v>
      </c>
      <c r="F26" s="15">
        <v>1</v>
      </c>
      <c r="G26" s="15">
        <v>21</v>
      </c>
      <c r="H26" s="14" t="s">
        <v>279</v>
      </c>
      <c r="I26" s="15">
        <v>10</v>
      </c>
      <c r="P26" s="36" t="s">
        <v>231</v>
      </c>
      <c r="Q26" s="36" t="s">
        <v>236</v>
      </c>
      <c r="R26" s="35">
        <f t="shared" si="1"/>
        <v>0</v>
      </c>
    </row>
    <row r="27" spans="1:18" x14ac:dyDescent="0.25">
      <c r="A27">
        <v>22</v>
      </c>
      <c r="B27" s="13" t="s">
        <v>5</v>
      </c>
      <c r="C27" s="42" t="str">
        <f t="shared" si="0"/>
        <v>1.1.22</v>
      </c>
      <c r="D27" s="45" t="s">
        <v>9</v>
      </c>
      <c r="E27" s="15">
        <v>1</v>
      </c>
      <c r="F27" s="15">
        <v>1</v>
      </c>
      <c r="G27" s="15">
        <v>22</v>
      </c>
      <c r="H27" s="14" t="s">
        <v>280</v>
      </c>
      <c r="I27" s="15">
        <v>10</v>
      </c>
      <c r="P27" s="36" t="s">
        <v>232</v>
      </c>
      <c r="Q27" s="36" t="s">
        <v>235</v>
      </c>
      <c r="R27" s="35">
        <f t="shared" si="1"/>
        <v>0</v>
      </c>
    </row>
    <row r="28" spans="1:18" x14ac:dyDescent="0.25">
      <c r="A28">
        <v>23</v>
      </c>
      <c r="B28" s="13" t="s">
        <v>5</v>
      </c>
      <c r="C28" s="42" t="str">
        <f t="shared" si="0"/>
        <v>1.1.23</v>
      </c>
      <c r="D28" s="45" t="s">
        <v>9</v>
      </c>
      <c r="E28" s="15">
        <v>1</v>
      </c>
      <c r="F28" s="15">
        <v>1</v>
      </c>
      <c r="G28" s="15">
        <v>23</v>
      </c>
      <c r="H28" s="14" t="s">
        <v>281</v>
      </c>
      <c r="I28" s="15">
        <v>10</v>
      </c>
      <c r="P28" s="36" t="s">
        <v>233</v>
      </c>
      <c r="Q28" s="36" t="s">
        <v>234</v>
      </c>
      <c r="R28" s="35">
        <f t="shared" si="1"/>
        <v>0</v>
      </c>
    </row>
    <row r="29" spans="1:18" x14ac:dyDescent="0.25">
      <c r="A29">
        <v>24</v>
      </c>
      <c r="B29" s="13" t="s">
        <v>5</v>
      </c>
      <c r="C29" s="42" t="str">
        <f t="shared" si="0"/>
        <v>1.1.24</v>
      </c>
      <c r="D29" s="45" t="s">
        <v>9</v>
      </c>
      <c r="E29" s="15">
        <v>1</v>
      </c>
      <c r="F29" s="15">
        <v>1</v>
      </c>
      <c r="G29" s="15">
        <v>24</v>
      </c>
      <c r="H29" s="14" t="s">
        <v>255</v>
      </c>
      <c r="I29" s="15">
        <v>10</v>
      </c>
      <c r="P29" s="36" t="s">
        <v>108</v>
      </c>
      <c r="Q29" s="36" t="s">
        <v>109</v>
      </c>
      <c r="R29" s="35">
        <f t="shared" si="1"/>
        <v>0</v>
      </c>
    </row>
    <row r="30" spans="1:18" x14ac:dyDescent="0.25">
      <c r="A30">
        <v>25</v>
      </c>
      <c r="B30" s="13" t="s">
        <v>5</v>
      </c>
      <c r="C30" s="42" t="str">
        <f t="shared" si="0"/>
        <v>1.1.25</v>
      </c>
      <c r="D30" s="45" t="s">
        <v>9</v>
      </c>
      <c r="E30" s="15">
        <v>1</v>
      </c>
      <c r="F30" s="15">
        <v>1</v>
      </c>
      <c r="G30" s="15">
        <v>25</v>
      </c>
      <c r="H30" s="14" t="s">
        <v>282</v>
      </c>
      <c r="I30" s="15">
        <v>10</v>
      </c>
      <c r="P30" s="36" t="s">
        <v>114</v>
      </c>
      <c r="Q30" s="36" t="s">
        <v>110</v>
      </c>
      <c r="R30" s="35">
        <f t="shared" si="1"/>
        <v>0</v>
      </c>
    </row>
    <row r="31" spans="1:18" x14ac:dyDescent="0.25">
      <c r="A31">
        <v>26</v>
      </c>
      <c r="B31" s="13" t="s">
        <v>5</v>
      </c>
      <c r="C31" s="42" t="str">
        <f t="shared" si="0"/>
        <v>1.1.26</v>
      </c>
      <c r="D31" s="45" t="s">
        <v>9</v>
      </c>
      <c r="E31" s="15">
        <v>1</v>
      </c>
      <c r="F31" s="15">
        <v>1</v>
      </c>
      <c r="G31" s="15">
        <v>26</v>
      </c>
      <c r="H31" s="14" t="s">
        <v>283</v>
      </c>
      <c r="I31" s="15">
        <v>10</v>
      </c>
      <c r="P31" s="36" t="s">
        <v>116</v>
      </c>
      <c r="Q31" s="36" t="s">
        <v>111</v>
      </c>
      <c r="R31" s="35">
        <f t="shared" si="1"/>
        <v>0</v>
      </c>
    </row>
    <row r="32" spans="1:18" x14ac:dyDescent="0.25">
      <c r="A32">
        <v>27</v>
      </c>
      <c r="B32" s="13" t="s">
        <v>5</v>
      </c>
      <c r="C32" s="42" t="str">
        <f t="shared" si="0"/>
        <v>1.1.27</v>
      </c>
      <c r="D32" s="45" t="s">
        <v>9</v>
      </c>
      <c r="E32" s="15">
        <v>1</v>
      </c>
      <c r="F32" s="15">
        <v>1</v>
      </c>
      <c r="G32" s="15">
        <v>27</v>
      </c>
      <c r="H32" s="14" t="s">
        <v>284</v>
      </c>
      <c r="I32" s="15">
        <v>10</v>
      </c>
      <c r="P32" s="36" t="s">
        <v>115</v>
      </c>
      <c r="Q32" s="36" t="s">
        <v>112</v>
      </c>
      <c r="R32" s="35">
        <f t="shared" si="1"/>
        <v>0</v>
      </c>
    </row>
    <row r="33" spans="1:18" x14ac:dyDescent="0.25">
      <c r="A33">
        <v>28</v>
      </c>
      <c r="B33" s="13" t="s">
        <v>5</v>
      </c>
      <c r="C33" s="42" t="str">
        <f t="shared" si="0"/>
        <v>1.1.28</v>
      </c>
      <c r="D33" s="45" t="s">
        <v>9</v>
      </c>
      <c r="E33" s="15">
        <v>1</v>
      </c>
      <c r="F33" s="15">
        <v>1</v>
      </c>
      <c r="G33" s="15">
        <v>28</v>
      </c>
      <c r="H33" s="14" t="s">
        <v>285</v>
      </c>
      <c r="I33" s="15">
        <v>10</v>
      </c>
      <c r="P33" s="36" t="s">
        <v>117</v>
      </c>
      <c r="Q33" s="36" t="s">
        <v>202</v>
      </c>
      <c r="R33" s="35">
        <f t="shared" si="1"/>
        <v>0</v>
      </c>
    </row>
    <row r="34" spans="1:18" x14ac:dyDescent="0.25">
      <c r="A34">
        <v>29</v>
      </c>
      <c r="B34" s="13" t="s">
        <v>5</v>
      </c>
      <c r="C34" s="42" t="str">
        <f t="shared" si="0"/>
        <v>1.1.29</v>
      </c>
      <c r="D34" s="45" t="s">
        <v>9</v>
      </c>
      <c r="E34" s="15">
        <v>1</v>
      </c>
      <c r="F34" s="15">
        <v>1</v>
      </c>
      <c r="G34" s="15">
        <v>29</v>
      </c>
      <c r="H34" s="14" t="s">
        <v>286</v>
      </c>
      <c r="I34" s="15">
        <v>10</v>
      </c>
      <c r="P34" s="36" t="s">
        <v>201</v>
      </c>
      <c r="Q34" s="36" t="s">
        <v>113</v>
      </c>
      <c r="R34" s="35">
        <f t="shared" si="1"/>
        <v>0</v>
      </c>
    </row>
    <row r="35" spans="1:18" x14ac:dyDescent="0.25">
      <c r="A35">
        <v>30</v>
      </c>
      <c r="B35" s="13" t="s">
        <v>5</v>
      </c>
      <c r="C35" s="42" t="str">
        <f t="shared" si="0"/>
        <v>1.1.30</v>
      </c>
      <c r="D35" s="45" t="s">
        <v>9</v>
      </c>
      <c r="E35" s="15">
        <v>1</v>
      </c>
      <c r="F35" s="15">
        <v>1</v>
      </c>
      <c r="G35" s="15">
        <v>30</v>
      </c>
      <c r="H35" s="14" t="s">
        <v>287</v>
      </c>
      <c r="I35" s="15">
        <v>10</v>
      </c>
      <c r="P35" s="36" t="s">
        <v>147</v>
      </c>
      <c r="Q35" s="36" t="s">
        <v>148</v>
      </c>
      <c r="R35" s="35">
        <f t="shared" si="1"/>
        <v>0</v>
      </c>
    </row>
    <row r="36" spans="1:18" x14ac:dyDescent="0.25">
      <c r="A36">
        <v>31</v>
      </c>
      <c r="B36" s="13" t="s">
        <v>5</v>
      </c>
      <c r="C36" s="42" t="str">
        <f t="shared" si="0"/>
        <v>1.1.31</v>
      </c>
      <c r="D36" s="45" t="s">
        <v>9</v>
      </c>
      <c r="E36" s="15">
        <v>1</v>
      </c>
      <c r="F36" s="15">
        <v>1</v>
      </c>
      <c r="G36" s="15">
        <v>31</v>
      </c>
      <c r="H36" s="14" t="s">
        <v>288</v>
      </c>
      <c r="I36" s="15">
        <v>10</v>
      </c>
      <c r="P36" s="36" t="s">
        <v>149</v>
      </c>
      <c r="Q36" s="36" t="s">
        <v>150</v>
      </c>
      <c r="R36" s="35">
        <f t="shared" si="1"/>
        <v>0</v>
      </c>
    </row>
    <row r="37" spans="1:18" x14ac:dyDescent="0.25">
      <c r="A37">
        <v>32</v>
      </c>
      <c r="B37" s="13" t="s">
        <v>5</v>
      </c>
      <c r="C37" s="42" t="str">
        <f t="shared" si="0"/>
        <v>1.1.32</v>
      </c>
      <c r="D37" s="45" t="s">
        <v>9</v>
      </c>
      <c r="E37" s="15">
        <v>1</v>
      </c>
      <c r="F37" s="15">
        <v>1</v>
      </c>
      <c r="G37" s="15">
        <v>32</v>
      </c>
      <c r="H37" s="14" t="s">
        <v>289</v>
      </c>
      <c r="I37" s="15">
        <v>10</v>
      </c>
      <c r="P37" s="36" t="s">
        <v>151</v>
      </c>
      <c r="Q37" s="36" t="s">
        <v>152</v>
      </c>
      <c r="R37" s="35">
        <f t="shared" si="1"/>
        <v>0</v>
      </c>
    </row>
    <row r="38" spans="1:18" x14ac:dyDescent="0.25">
      <c r="A38">
        <v>33</v>
      </c>
      <c r="B38" s="13" t="s">
        <v>5</v>
      </c>
      <c r="C38" s="42" t="str">
        <f t="shared" si="0"/>
        <v>1.1.33</v>
      </c>
      <c r="D38" s="45" t="s">
        <v>9</v>
      </c>
      <c r="E38" s="15">
        <v>1</v>
      </c>
      <c r="F38" s="15">
        <v>1</v>
      </c>
      <c r="G38" s="15">
        <v>33</v>
      </c>
      <c r="H38" s="14" t="s">
        <v>290</v>
      </c>
      <c r="I38" s="15">
        <v>10</v>
      </c>
      <c r="P38" s="36" t="s">
        <v>153</v>
      </c>
      <c r="Q38" s="36" t="s">
        <v>241</v>
      </c>
      <c r="R38" s="35">
        <f t="shared" si="1"/>
        <v>0</v>
      </c>
    </row>
    <row r="39" spans="1:18" x14ac:dyDescent="0.25">
      <c r="A39">
        <v>34</v>
      </c>
      <c r="B39" s="13" t="s">
        <v>5</v>
      </c>
      <c r="C39" s="42" t="str">
        <f t="shared" si="0"/>
        <v>1.1.34</v>
      </c>
      <c r="D39" s="45" t="s">
        <v>9</v>
      </c>
      <c r="E39" s="15">
        <v>1</v>
      </c>
      <c r="F39" s="15">
        <v>1</v>
      </c>
      <c r="G39" s="15">
        <v>34</v>
      </c>
      <c r="H39" s="14" t="s">
        <v>291</v>
      </c>
      <c r="I39" s="15">
        <v>10</v>
      </c>
      <c r="P39" s="36" t="s">
        <v>155</v>
      </c>
      <c r="Q39" s="36" t="s">
        <v>154</v>
      </c>
      <c r="R39" s="35">
        <f t="shared" si="1"/>
        <v>0</v>
      </c>
    </row>
    <row r="40" spans="1:18" x14ac:dyDescent="0.25">
      <c r="A40">
        <v>35</v>
      </c>
      <c r="B40" s="13" t="s">
        <v>5</v>
      </c>
      <c r="C40" s="42" t="str">
        <f t="shared" si="0"/>
        <v>1.1.35</v>
      </c>
      <c r="D40" s="45" t="s">
        <v>9</v>
      </c>
      <c r="E40" s="15">
        <v>1</v>
      </c>
      <c r="F40" s="15">
        <v>1</v>
      </c>
      <c r="G40" s="15">
        <v>35</v>
      </c>
      <c r="H40" s="14" t="s">
        <v>292</v>
      </c>
      <c r="I40" s="15">
        <v>10</v>
      </c>
      <c r="P40" s="36" t="s">
        <v>199</v>
      </c>
      <c r="Q40" s="36" t="s">
        <v>200</v>
      </c>
      <c r="R40" s="35">
        <f t="shared" si="1"/>
        <v>0</v>
      </c>
    </row>
    <row r="41" spans="1:18" x14ac:dyDescent="0.25">
      <c r="A41">
        <v>36</v>
      </c>
      <c r="B41" s="13" t="s">
        <v>5</v>
      </c>
      <c r="C41" s="42" t="str">
        <f t="shared" si="0"/>
        <v>1.1.36</v>
      </c>
      <c r="D41" s="45" t="s">
        <v>9</v>
      </c>
      <c r="E41" s="15">
        <v>1</v>
      </c>
      <c r="F41" s="15">
        <v>1</v>
      </c>
      <c r="G41" s="15">
        <v>36</v>
      </c>
      <c r="H41" s="14" t="s">
        <v>293</v>
      </c>
      <c r="I41" s="15">
        <v>10</v>
      </c>
      <c r="P41" s="36" t="s">
        <v>240</v>
      </c>
      <c r="Q41" s="36" t="s">
        <v>156</v>
      </c>
      <c r="R41" s="35">
        <f t="shared" si="1"/>
        <v>0</v>
      </c>
    </row>
    <row r="42" spans="1:18" x14ac:dyDescent="0.25">
      <c r="A42">
        <v>37</v>
      </c>
      <c r="B42" s="13" t="s">
        <v>5</v>
      </c>
      <c r="C42" s="42" t="str">
        <f t="shared" si="0"/>
        <v>1.1.37</v>
      </c>
      <c r="D42" s="45" t="s">
        <v>9</v>
      </c>
      <c r="E42" s="15">
        <v>1</v>
      </c>
      <c r="F42" s="15">
        <v>1</v>
      </c>
      <c r="G42" s="15">
        <v>37</v>
      </c>
      <c r="H42" s="14" t="s">
        <v>294</v>
      </c>
      <c r="I42" s="15">
        <v>10</v>
      </c>
      <c r="P42" s="36" t="s">
        <v>157</v>
      </c>
      <c r="Q42" s="36" t="s">
        <v>158</v>
      </c>
      <c r="R42" s="35">
        <f t="shared" si="1"/>
        <v>0</v>
      </c>
    </row>
    <row r="43" spans="1:18" x14ac:dyDescent="0.25">
      <c r="A43">
        <v>38</v>
      </c>
      <c r="B43" s="13" t="s">
        <v>5</v>
      </c>
      <c r="C43" s="42" t="str">
        <f t="shared" si="0"/>
        <v>1.1.38</v>
      </c>
      <c r="D43" s="45" t="s">
        <v>9</v>
      </c>
      <c r="E43" s="15">
        <v>1</v>
      </c>
      <c r="F43" s="15">
        <v>1</v>
      </c>
      <c r="G43" s="15">
        <v>38</v>
      </c>
      <c r="H43" s="14" t="s">
        <v>295</v>
      </c>
      <c r="I43" s="15">
        <v>10</v>
      </c>
      <c r="P43" s="36" t="s">
        <v>159</v>
      </c>
      <c r="Q43" s="36" t="s">
        <v>160</v>
      </c>
      <c r="R43" s="35">
        <f t="shared" si="1"/>
        <v>0</v>
      </c>
    </row>
    <row r="44" spans="1:18" x14ac:dyDescent="0.25">
      <c r="A44">
        <v>39</v>
      </c>
      <c r="B44" s="13" t="s">
        <v>5</v>
      </c>
      <c r="C44" s="42" t="str">
        <f t="shared" si="0"/>
        <v>1.1.39</v>
      </c>
      <c r="D44" s="45" t="s">
        <v>9</v>
      </c>
      <c r="E44" s="15">
        <v>1</v>
      </c>
      <c r="F44" s="15">
        <v>1</v>
      </c>
      <c r="G44" s="15">
        <v>39</v>
      </c>
      <c r="H44" s="14" t="s">
        <v>296</v>
      </c>
      <c r="I44" s="15">
        <v>10</v>
      </c>
      <c r="P44" s="36" t="s">
        <v>161</v>
      </c>
      <c r="Q44" s="36" t="s">
        <v>162</v>
      </c>
      <c r="R44" s="35">
        <f t="shared" si="1"/>
        <v>0</v>
      </c>
    </row>
    <row r="45" spans="1:18" x14ac:dyDescent="0.25">
      <c r="A45">
        <v>40</v>
      </c>
      <c r="B45" s="13" t="s">
        <v>5</v>
      </c>
      <c r="C45" s="42" t="str">
        <f t="shared" si="0"/>
        <v>1.1.40</v>
      </c>
      <c r="D45" s="45" t="s">
        <v>9</v>
      </c>
      <c r="E45" s="15">
        <v>1</v>
      </c>
      <c r="F45" s="15">
        <v>1</v>
      </c>
      <c r="G45" s="15">
        <v>40</v>
      </c>
      <c r="H45" s="14" t="s">
        <v>297</v>
      </c>
      <c r="I45" s="15">
        <v>10</v>
      </c>
      <c r="P45" s="36" t="s">
        <v>163</v>
      </c>
      <c r="Q45" s="36" t="s">
        <v>164</v>
      </c>
      <c r="R45" s="35">
        <f t="shared" si="1"/>
        <v>0</v>
      </c>
    </row>
    <row r="46" spans="1:18" x14ac:dyDescent="0.25">
      <c r="A46">
        <v>41</v>
      </c>
      <c r="B46" s="13" t="s">
        <v>5</v>
      </c>
      <c r="C46" s="42" t="str">
        <f t="shared" si="0"/>
        <v>1.1.41</v>
      </c>
      <c r="D46" s="45" t="s">
        <v>9</v>
      </c>
      <c r="E46" s="15">
        <v>1</v>
      </c>
      <c r="F46" s="15">
        <v>1</v>
      </c>
      <c r="G46" s="15">
        <v>41</v>
      </c>
      <c r="H46" s="14" t="s">
        <v>298</v>
      </c>
      <c r="I46" s="15">
        <v>10</v>
      </c>
      <c r="P46" s="36" t="s">
        <v>165</v>
      </c>
      <c r="Q46" s="36" t="s">
        <v>166</v>
      </c>
      <c r="R46" s="35">
        <f t="shared" si="1"/>
        <v>0</v>
      </c>
    </row>
    <row r="47" spans="1:18" x14ac:dyDescent="0.25">
      <c r="A47">
        <v>42</v>
      </c>
      <c r="B47" s="13" t="s">
        <v>5</v>
      </c>
      <c r="C47" s="42" t="str">
        <f t="shared" si="0"/>
        <v>1.1.42</v>
      </c>
      <c r="D47" s="45" t="s">
        <v>9</v>
      </c>
      <c r="E47" s="15">
        <v>1</v>
      </c>
      <c r="F47" s="15">
        <v>1</v>
      </c>
      <c r="G47" s="15">
        <v>42</v>
      </c>
      <c r="H47" s="14" t="s">
        <v>299</v>
      </c>
      <c r="I47" s="15">
        <v>10</v>
      </c>
      <c r="P47" s="36" t="s">
        <v>167</v>
      </c>
      <c r="Q47" s="36" t="s">
        <v>220</v>
      </c>
      <c r="R47" s="35">
        <f t="shared" si="1"/>
        <v>0</v>
      </c>
    </row>
    <row r="48" spans="1:18" x14ac:dyDescent="0.25">
      <c r="A48">
        <v>43</v>
      </c>
      <c r="B48" s="13" t="s">
        <v>5</v>
      </c>
      <c r="C48" s="42" t="str">
        <f t="shared" si="0"/>
        <v>1.1.43</v>
      </c>
      <c r="D48" s="45" t="s">
        <v>9</v>
      </c>
      <c r="E48" s="15">
        <v>1</v>
      </c>
      <c r="F48" s="15">
        <v>1</v>
      </c>
      <c r="G48" s="15">
        <v>43</v>
      </c>
      <c r="H48" s="14" t="s">
        <v>300</v>
      </c>
      <c r="I48" s="15">
        <v>10</v>
      </c>
      <c r="P48" s="36" t="s">
        <v>213</v>
      </c>
      <c r="Q48" s="36" t="s">
        <v>168</v>
      </c>
      <c r="R48" s="35">
        <f t="shared" si="1"/>
        <v>0</v>
      </c>
    </row>
    <row r="49" spans="1:18" x14ac:dyDescent="0.25">
      <c r="A49">
        <v>44</v>
      </c>
      <c r="B49" s="13" t="s">
        <v>5</v>
      </c>
      <c r="C49" s="42" t="str">
        <f t="shared" si="0"/>
        <v>1.1.44</v>
      </c>
      <c r="D49" s="45" t="s">
        <v>9</v>
      </c>
      <c r="E49" s="15">
        <v>1</v>
      </c>
      <c r="F49" s="15">
        <v>1</v>
      </c>
      <c r="G49" s="15">
        <v>44</v>
      </c>
      <c r="H49" s="14" t="s">
        <v>301</v>
      </c>
      <c r="I49" s="15">
        <v>10</v>
      </c>
      <c r="P49" s="36" t="s">
        <v>214</v>
      </c>
      <c r="Q49" s="36" t="s">
        <v>221</v>
      </c>
      <c r="R49" s="35">
        <f t="shared" si="1"/>
        <v>0</v>
      </c>
    </row>
    <row r="50" spans="1:18" x14ac:dyDescent="0.25">
      <c r="A50">
        <v>45</v>
      </c>
      <c r="B50" s="13" t="s">
        <v>5</v>
      </c>
      <c r="C50" s="42" t="str">
        <f t="shared" si="0"/>
        <v>1.1.45</v>
      </c>
      <c r="D50" s="45" t="s">
        <v>9</v>
      </c>
      <c r="E50" s="15">
        <v>1</v>
      </c>
      <c r="F50" s="15">
        <v>1</v>
      </c>
      <c r="G50" s="15">
        <v>45</v>
      </c>
      <c r="H50" s="14" t="s">
        <v>302</v>
      </c>
      <c r="I50" s="15">
        <v>10</v>
      </c>
      <c r="P50" s="36" t="s">
        <v>215</v>
      </c>
      <c r="Q50" s="36" t="s">
        <v>222</v>
      </c>
      <c r="R50" s="35">
        <f t="shared" si="1"/>
        <v>0</v>
      </c>
    </row>
    <row r="51" spans="1:18" x14ac:dyDescent="0.25">
      <c r="A51">
        <v>46</v>
      </c>
      <c r="B51" s="13" t="s">
        <v>5</v>
      </c>
      <c r="C51" s="42" t="str">
        <f t="shared" si="0"/>
        <v>1.1.46</v>
      </c>
      <c r="D51" s="45" t="s">
        <v>9</v>
      </c>
      <c r="E51" s="15">
        <v>1</v>
      </c>
      <c r="F51" s="15">
        <v>1</v>
      </c>
      <c r="G51" s="15">
        <v>46</v>
      </c>
      <c r="H51" s="14" t="s">
        <v>303</v>
      </c>
      <c r="I51" s="15">
        <v>10</v>
      </c>
      <c r="P51" s="36" t="s">
        <v>216</v>
      </c>
      <c r="Q51" s="36" t="s">
        <v>223</v>
      </c>
      <c r="R51" s="35">
        <f t="shared" si="1"/>
        <v>0</v>
      </c>
    </row>
    <row r="52" spans="1:18" x14ac:dyDescent="0.25">
      <c r="A52">
        <v>47</v>
      </c>
      <c r="B52" s="13" t="s">
        <v>5</v>
      </c>
      <c r="C52" s="42" t="str">
        <f t="shared" si="0"/>
        <v>1.1.47</v>
      </c>
      <c r="D52" s="45" t="s">
        <v>9</v>
      </c>
      <c r="E52" s="15">
        <v>1</v>
      </c>
      <c r="F52" s="15">
        <v>1</v>
      </c>
      <c r="G52" s="15">
        <v>47</v>
      </c>
      <c r="H52" s="14" t="s">
        <v>304</v>
      </c>
      <c r="I52" s="15">
        <v>10</v>
      </c>
      <c r="P52" s="36" t="s">
        <v>217</v>
      </c>
      <c r="Q52" s="36" t="s">
        <v>224</v>
      </c>
      <c r="R52" s="35">
        <f t="shared" si="1"/>
        <v>0</v>
      </c>
    </row>
    <row r="53" spans="1:18" x14ac:dyDescent="0.25">
      <c r="A53">
        <v>48</v>
      </c>
      <c r="B53" s="13" t="s">
        <v>5</v>
      </c>
      <c r="C53" s="42" t="str">
        <f t="shared" si="0"/>
        <v>1.1.48</v>
      </c>
      <c r="D53" s="45" t="s">
        <v>9</v>
      </c>
      <c r="E53" s="15">
        <v>1</v>
      </c>
      <c r="F53" s="15">
        <v>1</v>
      </c>
      <c r="G53" s="15">
        <v>48</v>
      </c>
      <c r="H53" s="14" t="s">
        <v>305</v>
      </c>
      <c r="I53" s="15">
        <v>10</v>
      </c>
      <c r="P53" s="36" t="s">
        <v>218</v>
      </c>
      <c r="Q53" s="36" t="s">
        <v>225</v>
      </c>
      <c r="R53" s="35">
        <f t="shared" si="1"/>
        <v>0</v>
      </c>
    </row>
    <row r="54" spans="1:18" x14ac:dyDescent="0.25">
      <c r="A54">
        <v>49</v>
      </c>
      <c r="B54" s="13" t="s">
        <v>5</v>
      </c>
      <c r="C54" s="42" t="str">
        <f t="shared" si="0"/>
        <v>1.1.49</v>
      </c>
      <c r="D54" s="45" t="s">
        <v>9</v>
      </c>
      <c r="E54" s="15">
        <v>1</v>
      </c>
      <c r="F54" s="15">
        <v>1</v>
      </c>
      <c r="G54" s="15">
        <v>49</v>
      </c>
      <c r="H54" s="14" t="s">
        <v>306</v>
      </c>
      <c r="I54" s="15">
        <v>10</v>
      </c>
      <c r="P54" s="36" t="s">
        <v>219</v>
      </c>
      <c r="Q54" s="36" t="s">
        <v>226</v>
      </c>
      <c r="R54" s="35">
        <f t="shared" si="1"/>
        <v>0</v>
      </c>
    </row>
    <row r="55" spans="1:18" x14ac:dyDescent="0.25">
      <c r="A55">
        <v>50</v>
      </c>
      <c r="B55" s="13" t="s">
        <v>5</v>
      </c>
      <c r="C55" s="42" t="str">
        <f t="shared" si="0"/>
        <v>1.1.50</v>
      </c>
      <c r="D55" s="45" t="s">
        <v>9</v>
      </c>
      <c r="E55" s="15">
        <v>1</v>
      </c>
      <c r="F55" s="15">
        <v>1</v>
      </c>
      <c r="G55" s="15">
        <v>50</v>
      </c>
      <c r="H55" s="14" t="s">
        <v>307</v>
      </c>
      <c r="I55" s="15">
        <v>10</v>
      </c>
      <c r="P55" s="36" t="s">
        <v>203</v>
      </c>
      <c r="Q55" s="36" t="s">
        <v>204</v>
      </c>
      <c r="R55" s="35">
        <f t="shared" si="1"/>
        <v>0</v>
      </c>
    </row>
    <row r="56" spans="1:18" x14ac:dyDescent="0.25">
      <c r="A56">
        <v>51</v>
      </c>
      <c r="B56" s="13" t="s">
        <v>5</v>
      </c>
      <c r="C56" s="42" t="str">
        <f t="shared" si="0"/>
        <v>1.1.51</v>
      </c>
      <c r="D56" s="45" t="s">
        <v>9</v>
      </c>
      <c r="E56" s="15">
        <v>1</v>
      </c>
      <c r="F56" s="15">
        <v>1</v>
      </c>
      <c r="G56" s="15">
        <v>51</v>
      </c>
      <c r="H56" s="14" t="s">
        <v>308</v>
      </c>
      <c r="I56" s="15">
        <v>10</v>
      </c>
      <c r="P56" s="36" t="s">
        <v>210</v>
      </c>
      <c r="Q56" s="36" t="s">
        <v>211</v>
      </c>
      <c r="R56" s="35">
        <f t="shared" si="1"/>
        <v>0</v>
      </c>
    </row>
    <row r="57" spans="1:18" x14ac:dyDescent="0.25">
      <c r="A57">
        <v>52</v>
      </c>
      <c r="B57" s="13" t="s">
        <v>5</v>
      </c>
      <c r="C57" s="42" t="str">
        <f t="shared" si="0"/>
        <v>1.1.52</v>
      </c>
      <c r="D57" s="45" t="s">
        <v>9</v>
      </c>
      <c r="E57" s="15">
        <v>1</v>
      </c>
      <c r="F57" s="15">
        <v>1</v>
      </c>
      <c r="G57" s="15">
        <v>52</v>
      </c>
      <c r="H57" s="14" t="s">
        <v>309</v>
      </c>
      <c r="I57" s="15">
        <v>10</v>
      </c>
      <c r="P57" s="36" t="s">
        <v>119</v>
      </c>
      <c r="Q57" s="36" t="s">
        <v>118</v>
      </c>
      <c r="R57" s="35">
        <f t="shared" si="1"/>
        <v>0</v>
      </c>
    </row>
    <row r="58" spans="1:18" x14ac:dyDescent="0.25">
      <c r="A58">
        <v>53</v>
      </c>
      <c r="B58" s="13" t="s">
        <v>5</v>
      </c>
      <c r="C58" s="42" t="str">
        <f t="shared" si="0"/>
        <v>1.1.53</v>
      </c>
      <c r="D58" s="45" t="s">
        <v>9</v>
      </c>
      <c r="E58" s="15">
        <v>1</v>
      </c>
      <c r="F58" s="15">
        <v>1</v>
      </c>
      <c r="G58" s="15">
        <v>53</v>
      </c>
      <c r="H58" s="14" t="s">
        <v>310</v>
      </c>
      <c r="I58" s="15">
        <v>10</v>
      </c>
      <c r="P58" s="36" t="s">
        <v>169</v>
      </c>
      <c r="Q58" s="36" t="s">
        <v>170</v>
      </c>
      <c r="R58" s="35">
        <f t="shared" si="1"/>
        <v>0</v>
      </c>
    </row>
    <row r="59" spans="1:18" x14ac:dyDescent="0.25">
      <c r="A59">
        <v>54</v>
      </c>
      <c r="B59" s="13" t="s">
        <v>5</v>
      </c>
      <c r="C59" s="42" t="str">
        <f t="shared" si="0"/>
        <v>1.1.54</v>
      </c>
      <c r="D59" s="45" t="s">
        <v>9</v>
      </c>
      <c r="E59" s="15">
        <v>1</v>
      </c>
      <c r="F59" s="15">
        <v>1</v>
      </c>
      <c r="G59" s="15">
        <v>54</v>
      </c>
      <c r="H59" s="14" t="s">
        <v>311</v>
      </c>
      <c r="I59" s="15">
        <v>10</v>
      </c>
      <c r="P59" s="36" t="s">
        <v>120</v>
      </c>
      <c r="Q59" s="36" t="s">
        <v>121</v>
      </c>
      <c r="R59" s="35">
        <f t="shared" si="1"/>
        <v>0</v>
      </c>
    </row>
    <row r="60" spans="1:18" x14ac:dyDescent="0.25">
      <c r="A60">
        <v>55</v>
      </c>
      <c r="B60" s="13" t="s">
        <v>5</v>
      </c>
      <c r="C60" s="42" t="str">
        <f t="shared" si="0"/>
        <v>1.1.55</v>
      </c>
      <c r="D60" s="45" t="s">
        <v>9</v>
      </c>
      <c r="E60" s="15">
        <v>1</v>
      </c>
      <c r="F60" s="15">
        <v>1</v>
      </c>
      <c r="G60" s="15">
        <v>55</v>
      </c>
      <c r="H60" s="14" t="s">
        <v>312</v>
      </c>
      <c r="I60" s="15">
        <v>10</v>
      </c>
      <c r="P60" s="36" t="s">
        <v>123</v>
      </c>
      <c r="Q60" s="36" t="s">
        <v>122</v>
      </c>
      <c r="R60" s="35">
        <f t="shared" si="1"/>
        <v>0</v>
      </c>
    </row>
    <row r="61" spans="1:18" x14ac:dyDescent="0.25">
      <c r="A61">
        <v>56</v>
      </c>
      <c r="B61" s="13" t="s">
        <v>5</v>
      </c>
      <c r="C61" s="42" t="str">
        <f t="shared" si="0"/>
        <v>1.1.56</v>
      </c>
      <c r="D61" s="45" t="s">
        <v>9</v>
      </c>
      <c r="E61" s="15">
        <v>1</v>
      </c>
      <c r="F61" s="15">
        <v>1</v>
      </c>
      <c r="G61" s="15">
        <v>56</v>
      </c>
      <c r="H61" s="14" t="s">
        <v>313</v>
      </c>
      <c r="I61" s="15">
        <v>10</v>
      </c>
      <c r="P61" s="36" t="s">
        <v>171</v>
      </c>
      <c r="Q61" s="36" t="s">
        <v>172</v>
      </c>
      <c r="R61" s="35">
        <f t="shared" si="1"/>
        <v>0</v>
      </c>
    </row>
    <row r="62" spans="1:18" x14ac:dyDescent="0.25">
      <c r="A62">
        <v>57</v>
      </c>
      <c r="B62" s="13" t="s">
        <v>5</v>
      </c>
      <c r="C62" s="42" t="str">
        <f t="shared" si="0"/>
        <v>1.1.57</v>
      </c>
      <c r="D62" s="45" t="s">
        <v>9</v>
      </c>
      <c r="E62" s="15">
        <v>1</v>
      </c>
      <c r="F62" s="15">
        <v>1</v>
      </c>
      <c r="G62" s="15">
        <v>57</v>
      </c>
      <c r="H62" s="14" t="s">
        <v>314</v>
      </c>
      <c r="I62" s="15">
        <v>10</v>
      </c>
    </row>
    <row r="63" spans="1:18" x14ac:dyDescent="0.25">
      <c r="A63">
        <v>58</v>
      </c>
      <c r="B63" s="13" t="s">
        <v>5</v>
      </c>
      <c r="C63" s="42" t="str">
        <f t="shared" si="0"/>
        <v>1.1.58</v>
      </c>
      <c r="D63" s="45" t="s">
        <v>9</v>
      </c>
      <c r="E63" s="15">
        <v>1</v>
      </c>
      <c r="F63" s="15">
        <v>1</v>
      </c>
      <c r="G63" s="15">
        <v>58</v>
      </c>
      <c r="H63" s="14" t="s">
        <v>315</v>
      </c>
      <c r="I63" s="15">
        <v>10</v>
      </c>
    </row>
    <row r="64" spans="1:18" x14ac:dyDescent="0.25">
      <c r="A64">
        <v>59</v>
      </c>
      <c r="B64" s="13" t="s">
        <v>5</v>
      </c>
      <c r="C64" s="42" t="str">
        <f t="shared" si="0"/>
        <v>1.1.59</v>
      </c>
      <c r="D64" s="45" t="s">
        <v>9</v>
      </c>
      <c r="E64" s="15">
        <v>1</v>
      </c>
      <c r="F64" s="15">
        <v>1</v>
      </c>
      <c r="G64" s="15">
        <v>59</v>
      </c>
      <c r="H64" s="14" t="s">
        <v>316</v>
      </c>
      <c r="I64" s="15">
        <v>10</v>
      </c>
    </row>
    <row r="65" spans="1:9" x14ac:dyDescent="0.25">
      <c r="A65">
        <v>60</v>
      </c>
      <c r="B65" s="13" t="s">
        <v>5</v>
      </c>
      <c r="C65" s="42" t="str">
        <f t="shared" si="0"/>
        <v>1.1.60</v>
      </c>
      <c r="D65" s="45" t="s">
        <v>9</v>
      </c>
      <c r="E65" s="15">
        <v>1</v>
      </c>
      <c r="F65" s="15">
        <v>1</v>
      </c>
      <c r="G65" s="15">
        <v>60</v>
      </c>
      <c r="H65" s="14" t="s">
        <v>317</v>
      </c>
      <c r="I65" s="15">
        <v>10</v>
      </c>
    </row>
    <row r="66" spans="1:9" x14ac:dyDescent="0.25">
      <c r="A66">
        <v>61</v>
      </c>
      <c r="B66" s="13" t="s">
        <v>5</v>
      </c>
      <c r="C66" s="42" t="str">
        <f t="shared" si="0"/>
        <v>1.1.61</v>
      </c>
      <c r="D66" s="45" t="s">
        <v>9</v>
      </c>
      <c r="E66" s="15">
        <v>1</v>
      </c>
      <c r="F66" s="15">
        <v>1</v>
      </c>
      <c r="G66" s="15">
        <v>61</v>
      </c>
      <c r="H66" s="14" t="s">
        <v>318</v>
      </c>
      <c r="I66" s="15">
        <v>10</v>
      </c>
    </row>
    <row r="67" spans="1:9" x14ac:dyDescent="0.25">
      <c r="A67">
        <v>62</v>
      </c>
      <c r="B67" s="13" t="s">
        <v>5</v>
      </c>
      <c r="C67" s="42" t="str">
        <f t="shared" si="0"/>
        <v>1.1.62</v>
      </c>
      <c r="D67" s="45" t="s">
        <v>9</v>
      </c>
      <c r="E67" s="15">
        <v>1</v>
      </c>
      <c r="F67" s="15">
        <v>1</v>
      </c>
      <c r="G67" s="15">
        <v>62</v>
      </c>
      <c r="H67" s="14" t="s">
        <v>319</v>
      </c>
      <c r="I67" s="15">
        <v>10</v>
      </c>
    </row>
    <row r="68" spans="1:9" x14ac:dyDescent="0.25">
      <c r="A68">
        <v>63</v>
      </c>
      <c r="B68" s="13" t="s">
        <v>5</v>
      </c>
      <c r="C68" s="42" t="str">
        <f t="shared" si="0"/>
        <v>1.1.63</v>
      </c>
      <c r="D68" s="45" t="s">
        <v>9</v>
      </c>
      <c r="E68" s="15">
        <v>1</v>
      </c>
      <c r="F68" s="15">
        <v>1</v>
      </c>
      <c r="G68" s="15">
        <v>63</v>
      </c>
      <c r="H68" s="14" t="s">
        <v>320</v>
      </c>
      <c r="I68" s="15">
        <v>10</v>
      </c>
    </row>
    <row r="69" spans="1:9" x14ac:dyDescent="0.25">
      <c r="A69">
        <v>64</v>
      </c>
    </row>
    <row r="70" spans="1:9" x14ac:dyDescent="0.25">
      <c r="A70">
        <v>65</v>
      </c>
    </row>
    <row r="71" spans="1:9" x14ac:dyDescent="0.25">
      <c r="A71">
        <v>66</v>
      </c>
    </row>
    <row r="72" spans="1:9" x14ac:dyDescent="0.25">
      <c r="A72">
        <v>67</v>
      </c>
    </row>
    <row r="73" spans="1:9" x14ac:dyDescent="0.25">
      <c r="A73">
        <v>68</v>
      </c>
    </row>
    <row r="74" spans="1:9" x14ac:dyDescent="0.25">
      <c r="A74">
        <v>69</v>
      </c>
    </row>
    <row r="75" spans="1:9" x14ac:dyDescent="0.25">
      <c r="A75">
        <v>70</v>
      </c>
    </row>
    <row r="76" spans="1:9" x14ac:dyDescent="0.25">
      <c r="A76">
        <v>71</v>
      </c>
    </row>
    <row r="77" spans="1:9" x14ac:dyDescent="0.25">
      <c r="A77">
        <v>72</v>
      </c>
    </row>
    <row r="78" spans="1:9" x14ac:dyDescent="0.25">
      <c r="A78">
        <v>73</v>
      </c>
    </row>
    <row r="79" spans="1:9" x14ac:dyDescent="0.25">
      <c r="A79">
        <v>74</v>
      </c>
    </row>
    <row r="80" spans="1:9" x14ac:dyDescent="0.25">
      <c r="A80">
        <v>75</v>
      </c>
    </row>
    <row r="81" spans="1:1" x14ac:dyDescent="0.25">
      <c r="A81">
        <v>76</v>
      </c>
    </row>
    <row r="82" spans="1:1" x14ac:dyDescent="0.25">
      <c r="A82">
        <v>77</v>
      </c>
    </row>
    <row r="83" spans="1:1" x14ac:dyDescent="0.25">
      <c r="A83">
        <v>78</v>
      </c>
    </row>
    <row r="84" spans="1:1" x14ac:dyDescent="0.25">
      <c r="A84">
        <v>79</v>
      </c>
    </row>
    <row r="85" spans="1:1" x14ac:dyDescent="0.25">
      <c r="A85">
        <v>80</v>
      </c>
    </row>
    <row r="86" spans="1:1" x14ac:dyDescent="0.25">
      <c r="A86">
        <v>81</v>
      </c>
    </row>
    <row r="87" spans="1:1" x14ac:dyDescent="0.25">
      <c r="A87">
        <v>82</v>
      </c>
    </row>
    <row r="88" spans="1:1" x14ac:dyDescent="0.25">
      <c r="A88">
        <v>83</v>
      </c>
    </row>
    <row r="89" spans="1:1" x14ac:dyDescent="0.25">
      <c r="A89">
        <v>84</v>
      </c>
    </row>
    <row r="90" spans="1:1" x14ac:dyDescent="0.25">
      <c r="A90">
        <v>85</v>
      </c>
    </row>
    <row r="91" spans="1:1" x14ac:dyDescent="0.25">
      <c r="A91">
        <v>86</v>
      </c>
    </row>
    <row r="92" spans="1:1" x14ac:dyDescent="0.25">
      <c r="A92">
        <v>87</v>
      </c>
    </row>
    <row r="93" spans="1:1" x14ac:dyDescent="0.25">
      <c r="A93">
        <v>88</v>
      </c>
    </row>
    <row r="94" spans="1:1" x14ac:dyDescent="0.25">
      <c r="A94">
        <v>89</v>
      </c>
    </row>
    <row r="95" spans="1:1" x14ac:dyDescent="0.25">
      <c r="A95">
        <v>90</v>
      </c>
    </row>
    <row r="96" spans="1:1" x14ac:dyDescent="0.25">
      <c r="A96">
        <v>91</v>
      </c>
    </row>
    <row r="97" spans="1:1" x14ac:dyDescent="0.25">
      <c r="A97">
        <v>92</v>
      </c>
    </row>
    <row r="98" spans="1:1" x14ac:dyDescent="0.25">
      <c r="A98">
        <v>93</v>
      </c>
    </row>
    <row r="99" spans="1:1" x14ac:dyDescent="0.25">
      <c r="A99">
        <v>94</v>
      </c>
    </row>
    <row r="100" spans="1:1" x14ac:dyDescent="0.25">
      <c r="A100">
        <v>95</v>
      </c>
    </row>
    <row r="101" spans="1:1" x14ac:dyDescent="0.25">
      <c r="A101">
        <v>96</v>
      </c>
    </row>
    <row r="102" spans="1:1" x14ac:dyDescent="0.25">
      <c r="A102">
        <v>97</v>
      </c>
    </row>
    <row r="103" spans="1:1" x14ac:dyDescent="0.25">
      <c r="A103">
        <v>98</v>
      </c>
    </row>
    <row r="104" spans="1:1" x14ac:dyDescent="0.25">
      <c r="A104">
        <v>99</v>
      </c>
    </row>
    <row r="105" spans="1:1" x14ac:dyDescent="0.25">
      <c r="A105">
        <v>100</v>
      </c>
    </row>
    <row r="106" spans="1:1" x14ac:dyDescent="0.25">
      <c r="A106">
        <v>101</v>
      </c>
    </row>
    <row r="107" spans="1:1" x14ac:dyDescent="0.25">
      <c r="A107">
        <v>102</v>
      </c>
    </row>
    <row r="108" spans="1:1" x14ac:dyDescent="0.25">
      <c r="A108">
        <v>103</v>
      </c>
    </row>
    <row r="109" spans="1:1" x14ac:dyDescent="0.25">
      <c r="A109">
        <v>104</v>
      </c>
    </row>
    <row r="110" spans="1:1" x14ac:dyDescent="0.25">
      <c r="A110">
        <v>105</v>
      </c>
    </row>
    <row r="111" spans="1:1" x14ac:dyDescent="0.25">
      <c r="A111">
        <v>106</v>
      </c>
    </row>
    <row r="112" spans="1:1" x14ac:dyDescent="0.25">
      <c r="A112">
        <v>107</v>
      </c>
    </row>
    <row r="113" spans="1:1" x14ac:dyDescent="0.25">
      <c r="A113">
        <v>108</v>
      </c>
    </row>
    <row r="114" spans="1:1" x14ac:dyDescent="0.25">
      <c r="A114">
        <v>109</v>
      </c>
    </row>
    <row r="115" spans="1:1" x14ac:dyDescent="0.25">
      <c r="A115">
        <v>110</v>
      </c>
    </row>
    <row r="116" spans="1:1" x14ac:dyDescent="0.25">
      <c r="A116">
        <v>111</v>
      </c>
    </row>
    <row r="117" spans="1:1" x14ac:dyDescent="0.25">
      <c r="A117">
        <v>112</v>
      </c>
    </row>
    <row r="118" spans="1:1" x14ac:dyDescent="0.25">
      <c r="A118">
        <v>113</v>
      </c>
    </row>
    <row r="119" spans="1:1" x14ac:dyDescent="0.25">
      <c r="A119">
        <v>114</v>
      </c>
    </row>
    <row r="120" spans="1:1" x14ac:dyDescent="0.25">
      <c r="A120">
        <v>115</v>
      </c>
    </row>
    <row r="121" spans="1:1" x14ac:dyDescent="0.25">
      <c r="A121">
        <v>116</v>
      </c>
    </row>
    <row r="122" spans="1:1" x14ac:dyDescent="0.25">
      <c r="A122">
        <v>117</v>
      </c>
    </row>
    <row r="123" spans="1:1" x14ac:dyDescent="0.25">
      <c r="A123">
        <v>118</v>
      </c>
    </row>
    <row r="124" spans="1:1" x14ac:dyDescent="0.25">
      <c r="A124">
        <v>119</v>
      </c>
    </row>
    <row r="125" spans="1:1" x14ac:dyDescent="0.25">
      <c r="A125">
        <v>120</v>
      </c>
    </row>
    <row r="126" spans="1:1" x14ac:dyDescent="0.25">
      <c r="A126">
        <v>121</v>
      </c>
    </row>
    <row r="127" spans="1:1" x14ac:dyDescent="0.25">
      <c r="A127">
        <v>122</v>
      </c>
    </row>
    <row r="128" spans="1:1" x14ac:dyDescent="0.25">
      <c r="A128">
        <v>123</v>
      </c>
    </row>
    <row r="129" spans="1:1" x14ac:dyDescent="0.25">
      <c r="A129">
        <v>124</v>
      </c>
    </row>
    <row r="130" spans="1:1" x14ac:dyDescent="0.25">
      <c r="A130">
        <v>125</v>
      </c>
    </row>
    <row r="131" spans="1:1" x14ac:dyDescent="0.25">
      <c r="A131">
        <v>126</v>
      </c>
    </row>
    <row r="132" spans="1:1" x14ac:dyDescent="0.25">
      <c r="A132">
        <v>127</v>
      </c>
    </row>
    <row r="133" spans="1:1" x14ac:dyDescent="0.25">
      <c r="A133">
        <v>128</v>
      </c>
    </row>
    <row r="134" spans="1:1" x14ac:dyDescent="0.25">
      <c r="A134">
        <v>129</v>
      </c>
    </row>
    <row r="135" spans="1:1" x14ac:dyDescent="0.25">
      <c r="A135">
        <v>130</v>
      </c>
    </row>
    <row r="136" spans="1:1" x14ac:dyDescent="0.25">
      <c r="A136">
        <v>131</v>
      </c>
    </row>
    <row r="137" spans="1:1" x14ac:dyDescent="0.25">
      <c r="A137">
        <v>132</v>
      </c>
    </row>
    <row r="138" spans="1:1" x14ac:dyDescent="0.25">
      <c r="A138">
        <v>133</v>
      </c>
    </row>
    <row r="139" spans="1:1" x14ac:dyDescent="0.25">
      <c r="A139">
        <v>134</v>
      </c>
    </row>
    <row r="140" spans="1:1" x14ac:dyDescent="0.25">
      <c r="A140">
        <v>135</v>
      </c>
    </row>
    <row r="141" spans="1:1" x14ac:dyDescent="0.25">
      <c r="A141">
        <v>136</v>
      </c>
    </row>
    <row r="142" spans="1:1" x14ac:dyDescent="0.25">
      <c r="A142">
        <v>137</v>
      </c>
    </row>
    <row r="143" spans="1:1" x14ac:dyDescent="0.25">
      <c r="A143">
        <v>138</v>
      </c>
    </row>
    <row r="144" spans="1:1" x14ac:dyDescent="0.25">
      <c r="A144">
        <v>139</v>
      </c>
    </row>
    <row r="145" spans="1:1" x14ac:dyDescent="0.25">
      <c r="A145">
        <v>140</v>
      </c>
    </row>
    <row r="146" spans="1:1" x14ac:dyDescent="0.25">
      <c r="A146">
        <v>141</v>
      </c>
    </row>
    <row r="147" spans="1:1" x14ac:dyDescent="0.25">
      <c r="A147">
        <v>142</v>
      </c>
    </row>
    <row r="148" spans="1:1" x14ac:dyDescent="0.25">
      <c r="A148">
        <v>143</v>
      </c>
    </row>
    <row r="149" spans="1:1" x14ac:dyDescent="0.25">
      <c r="A149">
        <v>144</v>
      </c>
    </row>
    <row r="150" spans="1:1" x14ac:dyDescent="0.25">
      <c r="A150">
        <v>145</v>
      </c>
    </row>
    <row r="151" spans="1:1" x14ac:dyDescent="0.25">
      <c r="A151">
        <v>146</v>
      </c>
    </row>
    <row r="152" spans="1:1" x14ac:dyDescent="0.25">
      <c r="A152">
        <v>147</v>
      </c>
    </row>
    <row r="153" spans="1:1" x14ac:dyDescent="0.25">
      <c r="A153">
        <v>148</v>
      </c>
    </row>
    <row r="154" spans="1:1" x14ac:dyDescent="0.25">
      <c r="A154">
        <v>149</v>
      </c>
    </row>
    <row r="155" spans="1:1" x14ac:dyDescent="0.25">
      <c r="A155">
        <v>150</v>
      </c>
    </row>
    <row r="156" spans="1:1" x14ac:dyDescent="0.25">
      <c r="A156">
        <v>151</v>
      </c>
    </row>
    <row r="157" spans="1:1" x14ac:dyDescent="0.25">
      <c r="A157">
        <v>152</v>
      </c>
    </row>
    <row r="158" spans="1:1" x14ac:dyDescent="0.25">
      <c r="A158">
        <v>153</v>
      </c>
    </row>
    <row r="159" spans="1:1" x14ac:dyDescent="0.25">
      <c r="A159">
        <v>154</v>
      </c>
    </row>
    <row r="160" spans="1:1" x14ac:dyDescent="0.25">
      <c r="A160">
        <v>155</v>
      </c>
    </row>
    <row r="161" spans="1:1" x14ac:dyDescent="0.25">
      <c r="A161">
        <v>156</v>
      </c>
    </row>
    <row r="162" spans="1:1" x14ac:dyDescent="0.25">
      <c r="A162">
        <v>157</v>
      </c>
    </row>
    <row r="163" spans="1:1" x14ac:dyDescent="0.25">
      <c r="A163">
        <v>158</v>
      </c>
    </row>
    <row r="164" spans="1:1" x14ac:dyDescent="0.25">
      <c r="A164">
        <v>159</v>
      </c>
    </row>
    <row r="165" spans="1:1" x14ac:dyDescent="0.25">
      <c r="A165">
        <v>160</v>
      </c>
    </row>
    <row r="166" spans="1:1" x14ac:dyDescent="0.25">
      <c r="A166">
        <v>161</v>
      </c>
    </row>
    <row r="167" spans="1:1" x14ac:dyDescent="0.25">
      <c r="A167">
        <v>162</v>
      </c>
    </row>
    <row r="168" spans="1:1" x14ac:dyDescent="0.25">
      <c r="A168">
        <v>163</v>
      </c>
    </row>
    <row r="169" spans="1:1" x14ac:dyDescent="0.25">
      <c r="A169">
        <v>164</v>
      </c>
    </row>
    <row r="170" spans="1:1" x14ac:dyDescent="0.25">
      <c r="A170">
        <v>165</v>
      </c>
    </row>
    <row r="171" spans="1:1" x14ac:dyDescent="0.25">
      <c r="A171">
        <v>166</v>
      </c>
    </row>
    <row r="172" spans="1:1" x14ac:dyDescent="0.25">
      <c r="A172">
        <v>167</v>
      </c>
    </row>
    <row r="173" spans="1:1" x14ac:dyDescent="0.25">
      <c r="A173">
        <v>168</v>
      </c>
    </row>
    <row r="174" spans="1:1" x14ac:dyDescent="0.25">
      <c r="A174">
        <v>169</v>
      </c>
    </row>
    <row r="175" spans="1:1" x14ac:dyDescent="0.25">
      <c r="A175">
        <v>170</v>
      </c>
    </row>
    <row r="176" spans="1:1" x14ac:dyDescent="0.25">
      <c r="A176">
        <v>171</v>
      </c>
    </row>
    <row r="177" spans="1:1" x14ac:dyDescent="0.25">
      <c r="A177">
        <v>172</v>
      </c>
    </row>
    <row r="178" spans="1:1" x14ac:dyDescent="0.25">
      <c r="A178">
        <v>173</v>
      </c>
    </row>
    <row r="179" spans="1:1" x14ac:dyDescent="0.25">
      <c r="A179">
        <v>174</v>
      </c>
    </row>
    <row r="180" spans="1:1" x14ac:dyDescent="0.25">
      <c r="A180">
        <v>175</v>
      </c>
    </row>
    <row r="181" spans="1:1" x14ac:dyDescent="0.25">
      <c r="A181">
        <v>176</v>
      </c>
    </row>
    <row r="182" spans="1:1" x14ac:dyDescent="0.25">
      <c r="A182">
        <v>177</v>
      </c>
    </row>
    <row r="183" spans="1:1" x14ac:dyDescent="0.25">
      <c r="A183">
        <v>178</v>
      </c>
    </row>
    <row r="184" spans="1:1" x14ac:dyDescent="0.25">
      <c r="A184">
        <v>179</v>
      </c>
    </row>
    <row r="185" spans="1:1" x14ac:dyDescent="0.25">
      <c r="A185">
        <v>180</v>
      </c>
    </row>
    <row r="186" spans="1:1" x14ac:dyDescent="0.25">
      <c r="A186">
        <v>181</v>
      </c>
    </row>
    <row r="187" spans="1:1" x14ac:dyDescent="0.25">
      <c r="A187">
        <v>182</v>
      </c>
    </row>
    <row r="188" spans="1:1" x14ac:dyDescent="0.25">
      <c r="A188">
        <v>183</v>
      </c>
    </row>
    <row r="189" spans="1:1" x14ac:dyDescent="0.25">
      <c r="A189">
        <v>184</v>
      </c>
    </row>
    <row r="190" spans="1:1" x14ac:dyDescent="0.25">
      <c r="A190">
        <v>185</v>
      </c>
    </row>
    <row r="191" spans="1:1" x14ac:dyDescent="0.25">
      <c r="A191">
        <v>186</v>
      </c>
    </row>
    <row r="192" spans="1:1" x14ac:dyDescent="0.25">
      <c r="A192">
        <v>187</v>
      </c>
    </row>
    <row r="193" spans="1:1" x14ac:dyDescent="0.25">
      <c r="A193">
        <v>188</v>
      </c>
    </row>
    <row r="194" spans="1:1" x14ac:dyDescent="0.25">
      <c r="A194">
        <v>189</v>
      </c>
    </row>
    <row r="195" spans="1:1" x14ac:dyDescent="0.25">
      <c r="A195">
        <v>190</v>
      </c>
    </row>
    <row r="196" spans="1:1" x14ac:dyDescent="0.25">
      <c r="A196">
        <v>191</v>
      </c>
    </row>
    <row r="197" spans="1:1" x14ac:dyDescent="0.25">
      <c r="A197">
        <v>192</v>
      </c>
    </row>
    <row r="198" spans="1:1" x14ac:dyDescent="0.25">
      <c r="A198">
        <v>193</v>
      </c>
    </row>
    <row r="199" spans="1:1" x14ac:dyDescent="0.25">
      <c r="A199">
        <v>194</v>
      </c>
    </row>
    <row r="200" spans="1:1" x14ac:dyDescent="0.25">
      <c r="A200">
        <v>195</v>
      </c>
    </row>
    <row r="201" spans="1:1" x14ac:dyDescent="0.25">
      <c r="A201">
        <v>196</v>
      </c>
    </row>
    <row r="202" spans="1:1" x14ac:dyDescent="0.25">
      <c r="A202">
        <v>197</v>
      </c>
    </row>
    <row r="203" spans="1:1" x14ac:dyDescent="0.25">
      <c r="A203">
        <v>198</v>
      </c>
    </row>
    <row r="204" spans="1:1" x14ac:dyDescent="0.25">
      <c r="A204">
        <v>199</v>
      </c>
    </row>
    <row r="205" spans="1:1" x14ac:dyDescent="0.25">
      <c r="A205">
        <v>200</v>
      </c>
    </row>
    <row r="206" spans="1:1" x14ac:dyDescent="0.25">
      <c r="A206">
        <v>201</v>
      </c>
    </row>
    <row r="207" spans="1:1" x14ac:dyDescent="0.25">
      <c r="A207">
        <v>202</v>
      </c>
    </row>
    <row r="208" spans="1:1" x14ac:dyDescent="0.25">
      <c r="A208">
        <v>203</v>
      </c>
    </row>
    <row r="209" spans="1:1" x14ac:dyDescent="0.25">
      <c r="A209">
        <v>204</v>
      </c>
    </row>
    <row r="210" spans="1:1" x14ac:dyDescent="0.25">
      <c r="A210">
        <v>205</v>
      </c>
    </row>
    <row r="211" spans="1:1" x14ac:dyDescent="0.25">
      <c r="A211">
        <v>206</v>
      </c>
    </row>
    <row r="212" spans="1:1" x14ac:dyDescent="0.25">
      <c r="A212">
        <v>207</v>
      </c>
    </row>
    <row r="213" spans="1:1" x14ac:dyDescent="0.25">
      <c r="A213">
        <v>208</v>
      </c>
    </row>
    <row r="214" spans="1:1" x14ac:dyDescent="0.25">
      <c r="A214">
        <v>209</v>
      </c>
    </row>
    <row r="215" spans="1:1" x14ac:dyDescent="0.25">
      <c r="A215">
        <v>210</v>
      </c>
    </row>
    <row r="216" spans="1:1" x14ac:dyDescent="0.25">
      <c r="A216">
        <v>211</v>
      </c>
    </row>
    <row r="217" spans="1:1" x14ac:dyDescent="0.25">
      <c r="A217">
        <v>212</v>
      </c>
    </row>
    <row r="218" spans="1:1" x14ac:dyDescent="0.25">
      <c r="A218">
        <v>213</v>
      </c>
    </row>
    <row r="219" spans="1:1" x14ac:dyDescent="0.25">
      <c r="A219">
        <v>214</v>
      </c>
    </row>
    <row r="220" spans="1:1" x14ac:dyDescent="0.25">
      <c r="A220">
        <v>215</v>
      </c>
    </row>
    <row r="221" spans="1:1" x14ac:dyDescent="0.25">
      <c r="A221">
        <v>216</v>
      </c>
    </row>
    <row r="222" spans="1:1" x14ac:dyDescent="0.25">
      <c r="A222">
        <v>217</v>
      </c>
    </row>
    <row r="223" spans="1:1" x14ac:dyDescent="0.25">
      <c r="A223">
        <v>218</v>
      </c>
    </row>
    <row r="224" spans="1:1" x14ac:dyDescent="0.25">
      <c r="A224">
        <v>219</v>
      </c>
    </row>
    <row r="225" spans="1:1" x14ac:dyDescent="0.25">
      <c r="A225">
        <v>220</v>
      </c>
    </row>
    <row r="226" spans="1:1" x14ac:dyDescent="0.25">
      <c r="A226">
        <v>221</v>
      </c>
    </row>
    <row r="227" spans="1:1" x14ac:dyDescent="0.25">
      <c r="A227">
        <v>222</v>
      </c>
    </row>
    <row r="228" spans="1:1" x14ac:dyDescent="0.25">
      <c r="A228">
        <v>223</v>
      </c>
    </row>
    <row r="229" spans="1:1" x14ac:dyDescent="0.25">
      <c r="A229">
        <v>224</v>
      </c>
    </row>
    <row r="230" spans="1:1" x14ac:dyDescent="0.25">
      <c r="A230">
        <v>225</v>
      </c>
    </row>
    <row r="231" spans="1:1" x14ac:dyDescent="0.25">
      <c r="A231">
        <v>226</v>
      </c>
    </row>
    <row r="232" spans="1:1" x14ac:dyDescent="0.25">
      <c r="A232">
        <v>227</v>
      </c>
    </row>
    <row r="233" spans="1:1" x14ac:dyDescent="0.25">
      <c r="A233">
        <v>228</v>
      </c>
    </row>
    <row r="234" spans="1:1" x14ac:dyDescent="0.25">
      <c r="A234">
        <v>229</v>
      </c>
    </row>
    <row r="235" spans="1:1" x14ac:dyDescent="0.25">
      <c r="A235">
        <v>230</v>
      </c>
    </row>
    <row r="236" spans="1:1" x14ac:dyDescent="0.25">
      <c r="A236">
        <v>231</v>
      </c>
    </row>
    <row r="237" spans="1:1" x14ac:dyDescent="0.25">
      <c r="A237">
        <v>232</v>
      </c>
    </row>
    <row r="238" spans="1:1" x14ac:dyDescent="0.25">
      <c r="A238">
        <v>233</v>
      </c>
    </row>
    <row r="239" spans="1:1" x14ac:dyDescent="0.25">
      <c r="A239">
        <v>234</v>
      </c>
    </row>
    <row r="240" spans="1:1" x14ac:dyDescent="0.25">
      <c r="A240">
        <v>235</v>
      </c>
    </row>
    <row r="241" spans="1:1" x14ac:dyDescent="0.25">
      <c r="A241">
        <v>236</v>
      </c>
    </row>
    <row r="242" spans="1:1" x14ac:dyDescent="0.25">
      <c r="A242">
        <v>237</v>
      </c>
    </row>
    <row r="243" spans="1:1" x14ac:dyDescent="0.25">
      <c r="A243">
        <v>238</v>
      </c>
    </row>
    <row r="244" spans="1:1" x14ac:dyDescent="0.25">
      <c r="A244">
        <v>239</v>
      </c>
    </row>
    <row r="245" spans="1:1" x14ac:dyDescent="0.25">
      <c r="A245">
        <v>240</v>
      </c>
    </row>
    <row r="246" spans="1:1" x14ac:dyDescent="0.25">
      <c r="A246">
        <v>241</v>
      </c>
    </row>
    <row r="247" spans="1:1" x14ac:dyDescent="0.25">
      <c r="A247">
        <v>242</v>
      </c>
    </row>
    <row r="248" spans="1:1" x14ac:dyDescent="0.25">
      <c r="A248">
        <v>243</v>
      </c>
    </row>
    <row r="249" spans="1:1" x14ac:dyDescent="0.25">
      <c r="A249">
        <v>244</v>
      </c>
    </row>
    <row r="250" spans="1:1" x14ac:dyDescent="0.25">
      <c r="A250">
        <v>245</v>
      </c>
    </row>
    <row r="251" spans="1:1" x14ac:dyDescent="0.25">
      <c r="A251">
        <v>246</v>
      </c>
    </row>
    <row r="252" spans="1:1" x14ac:dyDescent="0.25">
      <c r="A252">
        <v>247</v>
      </c>
    </row>
    <row r="253" spans="1:1" x14ac:dyDescent="0.25">
      <c r="A253">
        <v>248</v>
      </c>
    </row>
    <row r="254" spans="1:1" x14ac:dyDescent="0.25">
      <c r="A254">
        <v>249</v>
      </c>
    </row>
    <row r="255" spans="1:1" x14ac:dyDescent="0.25">
      <c r="A255">
        <v>250</v>
      </c>
    </row>
    <row r="256" spans="1:1" x14ac:dyDescent="0.25">
      <c r="A256">
        <v>251</v>
      </c>
    </row>
    <row r="257" spans="1:1" x14ac:dyDescent="0.25">
      <c r="A257">
        <v>252</v>
      </c>
    </row>
    <row r="258" spans="1:1" x14ac:dyDescent="0.25">
      <c r="A258">
        <v>253</v>
      </c>
    </row>
    <row r="259" spans="1:1" x14ac:dyDescent="0.25">
      <c r="A259">
        <v>254</v>
      </c>
    </row>
    <row r="260" spans="1:1" x14ac:dyDescent="0.25">
      <c r="A260">
        <v>255</v>
      </c>
    </row>
  </sheetData>
  <mergeCells count="6">
    <mergeCell ref="K2:L3"/>
    <mergeCell ref="E3:G3"/>
    <mergeCell ref="B3:B4"/>
    <mergeCell ref="C3:C4"/>
    <mergeCell ref="D3:D4"/>
    <mergeCell ref="E2:G2"/>
  </mergeCells>
  <phoneticPr fontId="2" type="noConversion"/>
  <conditionalFormatting sqref="D5:D68">
    <cfRule type="expression" dxfId="3" priority="5">
      <formula>$E$3="Adresse"</formula>
    </cfRule>
  </conditionalFormatting>
  <conditionalFormatting sqref="E4">
    <cfRule type="expression" dxfId="2" priority="1">
      <formula>$E$3="Schaltgruppe"</formula>
    </cfRule>
  </conditionalFormatting>
  <conditionalFormatting sqref="F4:G68">
    <cfRule type="expression" dxfId="0" priority="3">
      <formula>$E$3="Schaltgruppe"</formula>
    </cfRule>
  </conditionalFormatting>
  <conditionalFormatting sqref="R5:R61">
    <cfRule type="cellIs" dxfId="1" priority="4" operator="notEqual">
      <formula>0</formula>
    </cfRule>
  </conditionalFormatting>
  <dataValidations count="5">
    <dataValidation type="list" showInputMessage="1" showErrorMessage="1" sqref="B6:B68" xr:uid="{2080D13C-9B6E-402F-B31B-1626795FB0ED}">
      <formula1>Bezeichnung</formula1>
    </dataValidation>
    <dataValidation type="list" allowBlank="1" showInputMessage="1" showErrorMessage="1" sqref="B5" xr:uid="{72518DFF-1DCA-4CC0-A6EC-56C6B13F49AE}">
      <formula1>Busanbindung</formula1>
    </dataValidation>
    <dataValidation type="list" allowBlank="1" showInputMessage="1" showErrorMessage="1" sqref="I6" xr:uid="{04999A5D-7990-454A-BD87-2A8FE0B454EA}">
      <formula1>Strom</formula1>
    </dataValidation>
    <dataValidation type="list" allowBlank="1" showInputMessage="1" showErrorMessage="1" sqref="E3" xr:uid="{F8BA4688-DAA2-44C3-9810-FA58DF3F3A0E}">
      <formula1>Adresse</formula1>
    </dataValidation>
    <dataValidation type="list" allowBlank="1" showInputMessage="1" showErrorMessage="1" sqref="D5:D68" xr:uid="{D9A22421-4C6B-4919-AA5B-EB54DAB8CB3A}">
      <formula1>BMH</formula1>
    </dataValidation>
  </dataValidation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67C7D-447C-42F6-97B6-BF377A11FE48}">
  <dimension ref="C2:M27"/>
  <sheetViews>
    <sheetView topLeftCell="B1" workbookViewId="0">
      <selection activeCell="S13" sqref="S13"/>
    </sheetView>
  </sheetViews>
  <sheetFormatPr baseColWidth="10" defaultRowHeight="15" x14ac:dyDescent="0.25"/>
  <cols>
    <col min="4" max="4" width="44.28515625" bestFit="1" customWidth="1"/>
  </cols>
  <sheetData>
    <row r="2" spans="3:13" x14ac:dyDescent="0.25">
      <c r="C2" s="82" t="s">
        <v>177</v>
      </c>
      <c r="D2" s="82"/>
      <c r="G2" s="72" t="s">
        <v>191</v>
      </c>
      <c r="H2" s="72"/>
      <c r="I2" s="72"/>
      <c r="L2" s="72" t="s">
        <v>194</v>
      </c>
      <c r="M2" s="72"/>
    </row>
    <row r="4" spans="3:13" ht="15.75" thickBot="1" x14ac:dyDescent="0.3">
      <c r="L4" s="31" t="s">
        <v>195</v>
      </c>
    </row>
    <row r="5" spans="3:13" ht="15" customHeight="1" x14ac:dyDescent="0.25">
      <c r="C5" s="20" t="s">
        <v>178</v>
      </c>
      <c r="D5" s="21"/>
      <c r="G5" s="73" t="s">
        <v>192</v>
      </c>
      <c r="H5" s="74"/>
      <c r="I5" s="75"/>
    </row>
    <row r="6" spans="3:13" ht="15" customHeight="1" x14ac:dyDescent="0.25">
      <c r="C6" s="22" t="s">
        <v>179</v>
      </c>
      <c r="D6" s="19" t="s">
        <v>180</v>
      </c>
      <c r="G6" s="76"/>
      <c r="H6" s="77"/>
      <c r="I6" s="78"/>
    </row>
    <row r="7" spans="3:13" ht="30.75" thickBot="1" x14ac:dyDescent="0.3">
      <c r="C7" s="22" t="s">
        <v>181</v>
      </c>
      <c r="D7" s="19" t="s">
        <v>182</v>
      </c>
      <c r="G7" s="79"/>
      <c r="H7" s="80"/>
      <c r="I7" s="81"/>
    </row>
    <row r="8" spans="3:13" ht="30.75" customHeight="1" thickBot="1" x14ac:dyDescent="0.3">
      <c r="C8" s="23" t="s">
        <v>183</v>
      </c>
      <c r="D8" s="24" t="s">
        <v>184</v>
      </c>
      <c r="G8" s="73" t="s">
        <v>198</v>
      </c>
      <c r="H8" s="74"/>
      <c r="I8" s="75"/>
    </row>
    <row r="9" spans="3:13" x14ac:dyDescent="0.25">
      <c r="C9" s="3"/>
      <c r="D9" s="16"/>
      <c r="G9" s="76"/>
      <c r="H9" s="77"/>
      <c r="I9" s="78"/>
    </row>
    <row r="10" spans="3:13" x14ac:dyDescent="0.25">
      <c r="G10" s="76"/>
      <c r="H10" s="77"/>
      <c r="I10" s="78"/>
    </row>
    <row r="11" spans="3:13" ht="15.75" thickBot="1" x14ac:dyDescent="0.3">
      <c r="G11" s="76"/>
      <c r="H11" s="77"/>
      <c r="I11" s="78"/>
      <c r="L11" s="31"/>
    </row>
    <row r="12" spans="3:13" ht="107.25" customHeight="1" thickBot="1" x14ac:dyDescent="0.3">
      <c r="C12" s="18" t="s">
        <v>185</v>
      </c>
      <c r="D12" s="17" t="s">
        <v>186</v>
      </c>
      <c r="G12" s="76"/>
      <c r="H12" s="77"/>
      <c r="I12" s="78"/>
    </row>
    <row r="13" spans="3:13" ht="105" x14ac:dyDescent="0.25">
      <c r="C13" s="83" t="s">
        <v>187</v>
      </c>
      <c r="D13" s="43" t="s">
        <v>247</v>
      </c>
      <c r="G13" s="76"/>
      <c r="H13" s="77"/>
      <c r="I13" s="78"/>
      <c r="L13" s="31" t="s">
        <v>196</v>
      </c>
    </row>
    <row r="14" spans="3:13" ht="45.75" thickBot="1" x14ac:dyDescent="0.3">
      <c r="C14" s="84"/>
      <c r="D14" s="19" t="s">
        <v>188</v>
      </c>
      <c r="G14" s="79"/>
      <c r="H14" s="80"/>
      <c r="I14" s="81"/>
    </row>
    <row r="15" spans="3:13" ht="75" x14ac:dyDescent="0.25">
      <c r="C15" s="84"/>
      <c r="D15" s="19" t="s">
        <v>253</v>
      </c>
      <c r="G15" s="73" t="s">
        <v>193</v>
      </c>
      <c r="H15" s="74"/>
      <c r="I15" s="75"/>
    </row>
    <row r="16" spans="3:13" ht="45.75" thickBot="1" x14ac:dyDescent="0.3">
      <c r="C16" s="84"/>
      <c r="D16" s="19" t="s">
        <v>252</v>
      </c>
      <c r="G16" s="79"/>
      <c r="H16" s="80"/>
      <c r="I16" s="81"/>
      <c r="L16" s="31" t="s">
        <v>197</v>
      </c>
    </row>
    <row r="17" spans="3:7" ht="45.75" thickBot="1" x14ac:dyDescent="0.3">
      <c r="C17" s="84"/>
      <c r="D17" s="19" t="s">
        <v>189</v>
      </c>
    </row>
    <row r="18" spans="3:7" ht="90" x14ac:dyDescent="0.25">
      <c r="C18" s="84"/>
      <c r="D18" s="19" t="s">
        <v>190</v>
      </c>
      <c r="G18" s="43"/>
    </row>
    <row r="19" spans="3:7" ht="30" x14ac:dyDescent="0.25">
      <c r="C19" s="84"/>
      <c r="D19" s="19" t="s">
        <v>208</v>
      </c>
    </row>
    <row r="20" spans="3:7" ht="90.75" thickBot="1" x14ac:dyDescent="0.3">
      <c r="C20" s="85"/>
      <c r="D20" s="24" t="s">
        <v>209</v>
      </c>
    </row>
    <row r="21" spans="3:7" x14ac:dyDescent="0.25">
      <c r="C21" s="3"/>
      <c r="D21" s="16"/>
    </row>
    <row r="22" spans="3:7" x14ac:dyDescent="0.25">
      <c r="C22" s="3"/>
      <c r="D22" s="16"/>
    </row>
    <row r="23" spans="3:7" x14ac:dyDescent="0.25">
      <c r="C23" s="3"/>
      <c r="D23" s="16"/>
    </row>
    <row r="24" spans="3:7" x14ac:dyDescent="0.25">
      <c r="C24" s="3"/>
      <c r="D24" s="16"/>
    </row>
    <row r="25" spans="3:7" x14ac:dyDescent="0.25">
      <c r="C25" s="3"/>
      <c r="D25" s="16"/>
    </row>
    <row r="26" spans="3:7" x14ac:dyDescent="0.25">
      <c r="C26" s="3"/>
    </row>
    <row r="27" spans="3:7" x14ac:dyDescent="0.25">
      <c r="C27" s="3"/>
    </row>
  </sheetData>
  <mergeCells count="7">
    <mergeCell ref="L2:M2"/>
    <mergeCell ref="G8:I14"/>
    <mergeCell ref="G15:I16"/>
    <mergeCell ref="G5:I7"/>
    <mergeCell ref="C2:D2"/>
    <mergeCell ref="G2:I2"/>
    <mergeCell ref="C13:C20"/>
  </mergeCells>
  <phoneticPr fontId="2" type="noConversion"/>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C4258-6F28-4C8B-85AC-6E75E4131204}">
  <dimension ref="B1:H74"/>
  <sheetViews>
    <sheetView zoomScale="250" zoomScaleNormal="250" workbookViewId="0">
      <selection activeCell="D2" sqref="D2"/>
    </sheetView>
  </sheetViews>
  <sheetFormatPr baseColWidth="10" defaultRowHeight="15" x14ac:dyDescent="0.25"/>
  <cols>
    <col min="2" max="2" width="6" style="6" customWidth="1"/>
    <col min="3" max="3" width="7.7109375" style="7" customWidth="1"/>
    <col min="4" max="4" width="23.140625" style="7" customWidth="1"/>
    <col min="5" max="5" width="13.140625" customWidth="1"/>
    <col min="6" max="6" width="7.140625" customWidth="1"/>
  </cols>
  <sheetData>
    <row r="1" spans="2:8" x14ac:dyDescent="0.25">
      <c r="E1" t="s">
        <v>9</v>
      </c>
    </row>
    <row r="2" spans="2:8" x14ac:dyDescent="0.25">
      <c r="D2" s="7" t="s">
        <v>4</v>
      </c>
      <c r="E2" t="s">
        <v>250</v>
      </c>
    </row>
    <row r="3" spans="2:8" ht="13.5" customHeight="1" x14ac:dyDescent="0.25">
      <c r="D3" s="7" t="s">
        <v>246</v>
      </c>
      <c r="E3" s="12" t="s">
        <v>26</v>
      </c>
      <c r="F3" s="12"/>
      <c r="G3" s="12"/>
    </row>
    <row r="4" spans="2:8" ht="24.75" customHeight="1" x14ac:dyDescent="0.25">
      <c r="E4" s="12" t="s">
        <v>251</v>
      </c>
      <c r="F4" s="12"/>
      <c r="G4" s="12"/>
    </row>
    <row r="5" spans="2:8" x14ac:dyDescent="0.25">
      <c r="E5" s="12"/>
      <c r="F5" s="12"/>
      <c r="G5" s="12"/>
    </row>
    <row r="6" spans="2:8" s="1" customFormat="1" ht="30" customHeight="1" x14ac:dyDescent="0.25">
      <c r="B6" s="6" t="s">
        <v>9</v>
      </c>
      <c r="C6" s="6"/>
      <c r="D6" s="10"/>
      <c r="E6" s="11"/>
      <c r="F6" s="11"/>
      <c r="G6" s="11"/>
      <c r="H6" s="1" t="s">
        <v>212</v>
      </c>
    </row>
    <row r="7" spans="2:8" ht="30" customHeight="1" x14ac:dyDescent="0.25">
      <c r="B7" s="6" t="s">
        <v>8</v>
      </c>
      <c r="C7" s="6"/>
      <c r="D7" s="10" t="s">
        <v>1</v>
      </c>
      <c r="E7" s="12">
        <v>160</v>
      </c>
      <c r="F7" s="12"/>
      <c r="G7" s="12"/>
      <c r="H7" t="s">
        <v>103</v>
      </c>
    </row>
    <row r="8" spans="2:8" ht="30" customHeight="1" x14ac:dyDescent="0.25">
      <c r="B8" s="6" t="s">
        <v>5</v>
      </c>
      <c r="D8" s="10" t="s">
        <v>0</v>
      </c>
      <c r="E8" s="12">
        <v>320</v>
      </c>
      <c r="F8" s="12"/>
      <c r="G8" s="12"/>
      <c r="H8" t="s">
        <v>104</v>
      </c>
    </row>
    <row r="9" spans="2:8" ht="30" customHeight="1" x14ac:dyDescent="0.25">
      <c r="B9" s="6" t="s">
        <v>6</v>
      </c>
      <c r="D9" s="6" t="s">
        <v>144</v>
      </c>
      <c r="E9" s="12">
        <v>640</v>
      </c>
      <c r="F9" s="12"/>
      <c r="G9" s="12"/>
    </row>
    <row r="10" spans="2:8" ht="30" customHeight="1" x14ac:dyDescent="0.25">
      <c r="B10" s="6" t="s">
        <v>106</v>
      </c>
      <c r="D10" s="6" t="s">
        <v>124</v>
      </c>
    </row>
    <row r="11" spans="2:8" ht="30" customHeight="1" x14ac:dyDescent="0.25">
      <c r="B11" s="6" t="s">
        <v>107</v>
      </c>
      <c r="D11" s="6" t="s">
        <v>125</v>
      </c>
    </row>
    <row r="12" spans="2:8" ht="30" customHeight="1" x14ac:dyDescent="0.25">
      <c r="B12" s="6" t="s">
        <v>126</v>
      </c>
      <c r="D12" s="6" t="s">
        <v>127</v>
      </c>
    </row>
    <row r="13" spans="2:8" ht="30" customHeight="1" x14ac:dyDescent="0.25">
      <c r="B13" s="6" t="s">
        <v>128</v>
      </c>
      <c r="D13" s="6" t="s">
        <v>129</v>
      </c>
    </row>
    <row r="14" spans="2:8" ht="30" customHeight="1" x14ac:dyDescent="0.25">
      <c r="B14" s="6" t="s">
        <v>130</v>
      </c>
      <c r="D14" s="6" t="s">
        <v>131</v>
      </c>
    </row>
    <row r="15" spans="2:8" ht="30" customHeight="1" x14ac:dyDescent="0.25">
      <c r="B15" s="6" t="s">
        <v>132</v>
      </c>
      <c r="D15" s="6" t="s">
        <v>133</v>
      </c>
    </row>
    <row r="16" spans="2:8" ht="30" customHeight="1" x14ac:dyDescent="0.25">
      <c r="B16" s="6" t="s">
        <v>134</v>
      </c>
      <c r="D16" s="6" t="s">
        <v>135</v>
      </c>
    </row>
    <row r="17" spans="2:4" ht="30" customHeight="1" x14ac:dyDescent="0.25">
      <c r="B17" s="6" t="s">
        <v>136</v>
      </c>
      <c r="D17" s="6" t="s">
        <v>137</v>
      </c>
    </row>
    <row r="18" spans="2:4" ht="30" customHeight="1" x14ac:dyDescent="0.25">
      <c r="B18" s="6" t="s">
        <v>138</v>
      </c>
      <c r="D18" s="6" t="s">
        <v>139</v>
      </c>
    </row>
    <row r="19" spans="2:4" ht="30" customHeight="1" x14ac:dyDescent="0.25">
      <c r="B19" s="6" t="s">
        <v>140</v>
      </c>
      <c r="D19" s="6" t="s">
        <v>141</v>
      </c>
    </row>
    <row r="20" spans="2:4" ht="30" customHeight="1" x14ac:dyDescent="0.25">
      <c r="B20" s="6" t="s">
        <v>142</v>
      </c>
      <c r="D20" s="6" t="s">
        <v>143</v>
      </c>
    </row>
    <row r="21" spans="2:4" ht="30" customHeight="1" x14ac:dyDescent="0.25">
      <c r="B21" s="6" t="s">
        <v>7</v>
      </c>
      <c r="D21" s="6" t="s">
        <v>2</v>
      </c>
    </row>
    <row r="22" spans="2:4" ht="30" customHeight="1" x14ac:dyDescent="0.25">
      <c r="B22" s="6" t="s">
        <v>145</v>
      </c>
      <c r="D22" s="6" t="s">
        <v>146</v>
      </c>
    </row>
    <row r="23" spans="2:4" ht="30" customHeight="1" x14ac:dyDescent="0.25">
      <c r="B23" s="6" t="s">
        <v>227</v>
      </c>
      <c r="D23" s="6" t="s">
        <v>173</v>
      </c>
    </row>
    <row r="24" spans="2:4" ht="30" customHeight="1" x14ac:dyDescent="0.25">
      <c r="B24" s="6" t="s">
        <v>228</v>
      </c>
      <c r="D24" s="6" t="s">
        <v>239</v>
      </c>
    </row>
    <row r="25" spans="2:4" ht="30" customHeight="1" x14ac:dyDescent="0.25">
      <c r="B25" s="6" t="s">
        <v>229</v>
      </c>
      <c r="D25" s="6" t="s">
        <v>238</v>
      </c>
    </row>
    <row r="26" spans="2:4" ht="30" customHeight="1" x14ac:dyDescent="0.25">
      <c r="B26" s="6" t="s">
        <v>230</v>
      </c>
      <c r="D26" s="6" t="s">
        <v>237</v>
      </c>
    </row>
    <row r="27" spans="2:4" ht="30" customHeight="1" x14ac:dyDescent="0.25">
      <c r="B27" s="6" t="s">
        <v>231</v>
      </c>
      <c r="D27" s="6" t="s">
        <v>236</v>
      </c>
    </row>
    <row r="28" spans="2:4" ht="30" customHeight="1" x14ac:dyDescent="0.25">
      <c r="B28" s="6" t="s">
        <v>232</v>
      </c>
      <c r="D28" s="6" t="s">
        <v>235</v>
      </c>
    </row>
    <row r="29" spans="2:4" ht="30" customHeight="1" x14ac:dyDescent="0.25">
      <c r="B29" s="6" t="s">
        <v>233</v>
      </c>
      <c r="D29" s="6" t="s">
        <v>234</v>
      </c>
    </row>
    <row r="30" spans="2:4" ht="30" customHeight="1" x14ac:dyDescent="0.25">
      <c r="B30" s="6" t="s">
        <v>108</v>
      </c>
      <c r="D30" s="6" t="s">
        <v>109</v>
      </c>
    </row>
    <row r="31" spans="2:4" ht="30" customHeight="1" x14ac:dyDescent="0.25">
      <c r="B31" s="6" t="s">
        <v>114</v>
      </c>
      <c r="D31" s="6" t="s">
        <v>110</v>
      </c>
    </row>
    <row r="32" spans="2:4" ht="30" customHeight="1" x14ac:dyDescent="0.25">
      <c r="B32" s="6" t="s">
        <v>116</v>
      </c>
      <c r="D32" s="6" t="s">
        <v>111</v>
      </c>
    </row>
    <row r="33" spans="2:4" ht="30" customHeight="1" x14ac:dyDescent="0.25">
      <c r="B33" s="6" t="s">
        <v>115</v>
      </c>
      <c r="D33" s="6" t="s">
        <v>112</v>
      </c>
    </row>
    <row r="34" spans="2:4" ht="30" customHeight="1" x14ac:dyDescent="0.25">
      <c r="B34" s="6" t="s">
        <v>117</v>
      </c>
      <c r="D34" s="6" t="s">
        <v>202</v>
      </c>
    </row>
    <row r="35" spans="2:4" ht="30" customHeight="1" x14ac:dyDescent="0.25">
      <c r="B35" s="6" t="s">
        <v>201</v>
      </c>
      <c r="D35" s="6" t="s">
        <v>113</v>
      </c>
    </row>
    <row r="36" spans="2:4" ht="30" customHeight="1" x14ac:dyDescent="0.25">
      <c r="B36" s="6" t="s">
        <v>147</v>
      </c>
      <c r="D36" s="6" t="s">
        <v>148</v>
      </c>
    </row>
    <row r="37" spans="2:4" ht="30" customHeight="1" x14ac:dyDescent="0.25">
      <c r="B37" s="6" t="s">
        <v>149</v>
      </c>
      <c r="D37" s="6" t="s">
        <v>150</v>
      </c>
    </row>
    <row r="38" spans="2:4" ht="30" customHeight="1" x14ac:dyDescent="0.25">
      <c r="B38" s="6" t="s">
        <v>151</v>
      </c>
      <c r="D38" s="6" t="s">
        <v>152</v>
      </c>
    </row>
    <row r="39" spans="2:4" ht="30" customHeight="1" x14ac:dyDescent="0.25">
      <c r="B39" s="6" t="s">
        <v>153</v>
      </c>
      <c r="D39" s="6" t="s">
        <v>241</v>
      </c>
    </row>
    <row r="40" spans="2:4" ht="30" customHeight="1" x14ac:dyDescent="0.25">
      <c r="B40" s="6" t="s">
        <v>155</v>
      </c>
      <c r="D40" s="6" t="s">
        <v>154</v>
      </c>
    </row>
    <row r="41" spans="2:4" ht="30" customHeight="1" x14ac:dyDescent="0.25">
      <c r="B41" s="6" t="s">
        <v>199</v>
      </c>
      <c r="D41" s="6" t="s">
        <v>200</v>
      </c>
    </row>
    <row r="42" spans="2:4" ht="30" customHeight="1" x14ac:dyDescent="0.25">
      <c r="B42" s="6" t="s">
        <v>240</v>
      </c>
      <c r="D42" s="6" t="s">
        <v>156</v>
      </c>
    </row>
    <row r="43" spans="2:4" ht="30" customHeight="1" x14ac:dyDescent="0.25">
      <c r="B43" s="6" t="s">
        <v>157</v>
      </c>
      <c r="D43" s="6" t="s">
        <v>158</v>
      </c>
    </row>
    <row r="44" spans="2:4" ht="30" customHeight="1" x14ac:dyDescent="0.25">
      <c r="B44" s="6" t="s">
        <v>159</v>
      </c>
      <c r="D44" s="6" t="s">
        <v>160</v>
      </c>
    </row>
    <row r="45" spans="2:4" ht="30" customHeight="1" x14ac:dyDescent="0.25">
      <c r="B45" s="6" t="s">
        <v>161</v>
      </c>
      <c r="D45" s="6" t="s">
        <v>162</v>
      </c>
    </row>
    <row r="46" spans="2:4" ht="30" customHeight="1" x14ac:dyDescent="0.25">
      <c r="B46" s="6" t="s">
        <v>163</v>
      </c>
      <c r="D46" s="6" t="s">
        <v>164</v>
      </c>
    </row>
    <row r="47" spans="2:4" ht="30" customHeight="1" x14ac:dyDescent="0.25">
      <c r="B47" s="6" t="s">
        <v>165</v>
      </c>
      <c r="D47" s="6" t="s">
        <v>166</v>
      </c>
    </row>
    <row r="48" spans="2:4" ht="30" customHeight="1" x14ac:dyDescent="0.25">
      <c r="B48" s="6" t="s">
        <v>167</v>
      </c>
      <c r="D48" s="6" t="s">
        <v>220</v>
      </c>
    </row>
    <row r="49" spans="2:4" ht="30" customHeight="1" x14ac:dyDescent="0.25">
      <c r="B49" s="6" t="s">
        <v>213</v>
      </c>
      <c r="D49" s="6" t="s">
        <v>168</v>
      </c>
    </row>
    <row r="50" spans="2:4" ht="30" customHeight="1" x14ac:dyDescent="0.25">
      <c r="B50" s="6" t="s">
        <v>214</v>
      </c>
      <c r="D50" s="6" t="s">
        <v>221</v>
      </c>
    </row>
    <row r="51" spans="2:4" ht="30" customHeight="1" x14ac:dyDescent="0.25">
      <c r="B51" s="6" t="s">
        <v>215</v>
      </c>
      <c r="D51" s="6" t="s">
        <v>222</v>
      </c>
    </row>
    <row r="52" spans="2:4" ht="30" customHeight="1" x14ac:dyDescent="0.25">
      <c r="B52" s="6" t="s">
        <v>216</v>
      </c>
      <c r="D52" s="6" t="s">
        <v>223</v>
      </c>
    </row>
    <row r="53" spans="2:4" ht="30" customHeight="1" x14ac:dyDescent="0.25">
      <c r="B53" s="6" t="s">
        <v>217</v>
      </c>
      <c r="D53" s="6" t="s">
        <v>224</v>
      </c>
    </row>
    <row r="54" spans="2:4" ht="30" customHeight="1" x14ac:dyDescent="0.25">
      <c r="B54" s="6" t="s">
        <v>218</v>
      </c>
      <c r="D54" s="6" t="s">
        <v>225</v>
      </c>
    </row>
    <row r="55" spans="2:4" ht="30" customHeight="1" x14ac:dyDescent="0.25">
      <c r="B55" s="6" t="s">
        <v>219</v>
      </c>
      <c r="D55" s="6" t="s">
        <v>226</v>
      </c>
    </row>
    <row r="56" spans="2:4" ht="30" customHeight="1" x14ac:dyDescent="0.25">
      <c r="B56" s="6" t="s">
        <v>203</v>
      </c>
      <c r="D56" s="6" t="s">
        <v>204</v>
      </c>
    </row>
    <row r="57" spans="2:4" ht="30" customHeight="1" x14ac:dyDescent="0.25">
      <c r="B57" s="6" t="s">
        <v>210</v>
      </c>
      <c r="D57" s="6" t="s">
        <v>211</v>
      </c>
    </row>
    <row r="58" spans="2:4" ht="30" customHeight="1" x14ac:dyDescent="0.25">
      <c r="B58" s="6" t="s">
        <v>119</v>
      </c>
      <c r="D58" s="6" t="s">
        <v>118</v>
      </c>
    </row>
    <row r="59" spans="2:4" ht="30" customHeight="1" x14ac:dyDescent="0.25">
      <c r="B59" s="6" t="s">
        <v>169</v>
      </c>
      <c r="D59" s="6" t="s">
        <v>170</v>
      </c>
    </row>
    <row r="60" spans="2:4" ht="30" customHeight="1" x14ac:dyDescent="0.25">
      <c r="B60" s="6" t="s">
        <v>120</v>
      </c>
      <c r="D60" s="6" t="s">
        <v>121</v>
      </c>
    </row>
    <row r="61" spans="2:4" ht="30" customHeight="1" x14ac:dyDescent="0.25">
      <c r="B61" s="6" t="s">
        <v>123</v>
      </c>
      <c r="D61" s="6" t="s">
        <v>122</v>
      </c>
    </row>
    <row r="62" spans="2:4" ht="30" customHeight="1" x14ac:dyDescent="0.25">
      <c r="B62" s="6" t="s">
        <v>171</v>
      </c>
      <c r="D62" s="6" t="s">
        <v>172</v>
      </c>
    </row>
    <row r="63" spans="2:4" ht="30" customHeight="1" x14ac:dyDescent="0.25"/>
    <row r="64" spans="2:4" ht="30" customHeight="1" x14ac:dyDescent="0.25"/>
    <row r="65" ht="30" customHeight="1" x14ac:dyDescent="0.25"/>
    <row r="66" ht="30" customHeight="1" x14ac:dyDescent="0.25"/>
    <row r="67" ht="30" customHeight="1" x14ac:dyDescent="0.25"/>
    <row r="68" ht="30" customHeight="1" x14ac:dyDescent="0.25"/>
    <row r="69" ht="30" customHeight="1" x14ac:dyDescent="0.25"/>
    <row r="70" ht="30" customHeight="1" x14ac:dyDescent="0.25"/>
    <row r="71" ht="30" customHeight="1" x14ac:dyDescent="0.25"/>
    <row r="72" ht="30" customHeight="1" x14ac:dyDescent="0.25"/>
    <row r="73" ht="30" customHeight="1" x14ac:dyDescent="0.25"/>
    <row r="74" ht="30" customHeight="1" x14ac:dyDescent="0.25"/>
  </sheetData>
  <phoneticPr fontId="2" type="noConversion"/>
  <pageMargins left="0.7" right="0.7" top="0.78740157499999996" bottom="0.78740157499999996"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EC048-7137-4BCE-BD7B-0D708341A718}">
  <dimension ref="A4:Z70"/>
  <sheetViews>
    <sheetView workbookViewId="0">
      <selection activeCell="Z44" sqref="Z44"/>
    </sheetView>
  </sheetViews>
  <sheetFormatPr baseColWidth="10" defaultRowHeight="15" x14ac:dyDescent="0.25"/>
  <cols>
    <col min="1" max="1" width="2.140625" customWidth="1"/>
    <col min="2" max="2" width="7.28515625" customWidth="1"/>
    <col min="3" max="3" width="2" customWidth="1"/>
    <col min="4" max="4" width="7.7109375" customWidth="1"/>
    <col min="5" max="5" width="1.5703125" customWidth="1"/>
    <col min="6" max="6" width="11.5703125" customWidth="1"/>
    <col min="7" max="7" width="2.42578125" customWidth="1"/>
    <col min="8" max="8" width="13.5703125" customWidth="1"/>
    <col min="9" max="10" width="2.140625" customWidth="1"/>
    <col min="11" max="11" width="4.42578125" customWidth="1"/>
    <col min="12" max="12" width="2" customWidth="1"/>
    <col min="13" max="13" width="4.140625" customWidth="1"/>
    <col min="14" max="14" width="2" customWidth="1"/>
    <col min="15" max="15" width="12.28515625" customWidth="1"/>
    <col min="16" max="16" width="2" customWidth="1"/>
    <col min="17" max="17" width="2.28515625" customWidth="1"/>
    <col min="18" max="18" width="1.42578125" customWidth="1"/>
    <col min="19" max="19" width="1.85546875" customWidth="1"/>
    <col min="20" max="20" width="53.42578125" customWidth="1"/>
  </cols>
  <sheetData>
    <row r="4" spans="1:26" x14ac:dyDescent="0.25">
      <c r="B4" s="8" t="s">
        <v>10</v>
      </c>
    </row>
    <row r="5" spans="1:26" x14ac:dyDescent="0.25">
      <c r="A5" s="8" t="s">
        <v>11</v>
      </c>
      <c r="B5" t="s">
        <v>22</v>
      </c>
      <c r="C5" t="s">
        <v>12</v>
      </c>
      <c r="D5" t="s">
        <v>13</v>
      </c>
      <c r="E5" t="s">
        <v>14</v>
      </c>
      <c r="F5" t="s">
        <v>15</v>
      </c>
      <c r="G5" t="s">
        <v>12</v>
      </c>
      <c r="H5" t="s">
        <v>16</v>
      </c>
      <c r="I5" t="s">
        <v>37</v>
      </c>
      <c r="J5" t="s">
        <v>17</v>
      </c>
      <c r="K5" t="s">
        <v>19</v>
      </c>
      <c r="L5" t="s">
        <v>17</v>
      </c>
      <c r="M5">
        <v>9</v>
      </c>
      <c r="N5" t="s">
        <v>14</v>
      </c>
      <c r="O5" t="s">
        <v>20</v>
      </c>
      <c r="P5" t="s">
        <v>14</v>
      </c>
      <c r="Q5">
        <v>0</v>
      </c>
      <c r="R5" t="s">
        <v>21</v>
      </c>
      <c r="S5" t="s">
        <v>21</v>
      </c>
      <c r="T5" t="str">
        <f>A5&amp;B5&amp;C5&amp;D5&amp;E5&amp;F5&amp;G5&amp;H5&amp;I5&amp;J5&amp;K5&amp;L5&amp;M5&amp;N5&amp;O5&amp;P5&amp;Q5&amp;R5&amp;S5</f>
        <v>=INDEX(Symbol;VERGLEICH(Tabelle1!$C$9;Bezeichnung;0))</v>
      </c>
      <c r="V5" t="s">
        <v>38</v>
      </c>
      <c r="W5">
        <f>Liste!I5</f>
        <v>10</v>
      </c>
      <c r="X5" t="s">
        <v>205</v>
      </c>
      <c r="Y5" t="str">
        <f>W5&amp;X5</f>
        <v>10mA</v>
      </c>
    </row>
    <row r="6" spans="1:26" x14ac:dyDescent="0.25">
      <c r="A6" s="8" t="s">
        <v>11</v>
      </c>
      <c r="B6" t="s">
        <v>22</v>
      </c>
      <c r="C6" t="s">
        <v>12</v>
      </c>
      <c r="D6" t="s">
        <v>13</v>
      </c>
      <c r="E6" t="s">
        <v>14</v>
      </c>
      <c r="F6" t="s">
        <v>15</v>
      </c>
      <c r="G6" t="s">
        <v>12</v>
      </c>
      <c r="H6" t="s">
        <v>16</v>
      </c>
      <c r="I6" t="s">
        <v>37</v>
      </c>
      <c r="J6" t="s">
        <v>17</v>
      </c>
      <c r="K6" t="s">
        <v>18</v>
      </c>
      <c r="L6" t="s">
        <v>17</v>
      </c>
      <c r="M6">
        <v>9</v>
      </c>
      <c r="N6" t="s">
        <v>14</v>
      </c>
      <c r="O6" t="s">
        <v>20</v>
      </c>
      <c r="P6" t="s">
        <v>14</v>
      </c>
      <c r="Q6">
        <v>0</v>
      </c>
      <c r="R6" t="s">
        <v>21</v>
      </c>
      <c r="S6" t="s">
        <v>21</v>
      </c>
      <c r="T6" t="str">
        <f t="shared" ref="T6:T36" si="0">A6&amp;B6&amp;C6&amp;D6&amp;E6&amp;F6&amp;G6&amp;H6&amp;I6&amp;J6&amp;K6&amp;L6&amp;M6&amp;N6&amp;O6&amp;P6&amp;Q6&amp;R6&amp;S6</f>
        <v>=INDEX(Symbol;VERGLEICH(Tabelle1!$E$9;Bezeichnung;0))</v>
      </c>
      <c r="V6" t="s">
        <v>39</v>
      </c>
      <c r="W6">
        <f>Liste!I6</f>
        <v>640</v>
      </c>
      <c r="X6" t="s">
        <v>205</v>
      </c>
      <c r="Y6" t="str">
        <f t="shared" ref="Y6:Y67" si="1">W6&amp;X6</f>
        <v>640mA</v>
      </c>
    </row>
    <row r="7" spans="1:26" x14ac:dyDescent="0.25">
      <c r="A7" s="8" t="s">
        <v>11</v>
      </c>
      <c r="B7" t="s">
        <v>22</v>
      </c>
      <c r="C7" t="s">
        <v>12</v>
      </c>
      <c r="D7" t="s">
        <v>13</v>
      </c>
      <c r="E7" t="s">
        <v>14</v>
      </c>
      <c r="F7" t="s">
        <v>15</v>
      </c>
      <c r="G7" t="s">
        <v>12</v>
      </c>
      <c r="H7" t="s">
        <v>16</v>
      </c>
      <c r="I7" t="s">
        <v>37</v>
      </c>
      <c r="J7" t="s">
        <v>17</v>
      </c>
      <c r="K7" t="s">
        <v>23</v>
      </c>
      <c r="L7" t="s">
        <v>17</v>
      </c>
      <c r="M7">
        <v>9</v>
      </c>
      <c r="N7" t="s">
        <v>14</v>
      </c>
      <c r="O7" t="s">
        <v>20</v>
      </c>
      <c r="P7" t="s">
        <v>14</v>
      </c>
      <c r="Q7">
        <v>0</v>
      </c>
      <c r="R7" t="s">
        <v>21</v>
      </c>
      <c r="S7" t="s">
        <v>21</v>
      </c>
      <c r="T7" t="str">
        <f t="shared" si="0"/>
        <v>=INDEX(Symbol;VERGLEICH(Tabelle1!$G$9;Bezeichnung;0))</v>
      </c>
      <c r="V7" t="s">
        <v>40</v>
      </c>
      <c r="W7">
        <f>Liste!I7</f>
        <v>10</v>
      </c>
      <c r="X7" t="s">
        <v>205</v>
      </c>
      <c r="Y7" t="str">
        <f t="shared" si="1"/>
        <v>10mA</v>
      </c>
      <c r="Z7">
        <f>IF(Liste!B7=" ",0,Liste!I7)</f>
        <v>10</v>
      </c>
    </row>
    <row r="8" spans="1:26" x14ac:dyDescent="0.25">
      <c r="A8" s="8" t="s">
        <v>11</v>
      </c>
      <c r="B8" t="s">
        <v>22</v>
      </c>
      <c r="C8" t="s">
        <v>12</v>
      </c>
      <c r="D8" t="s">
        <v>13</v>
      </c>
      <c r="E8" t="s">
        <v>14</v>
      </c>
      <c r="F8" t="s">
        <v>15</v>
      </c>
      <c r="G8" t="s">
        <v>12</v>
      </c>
      <c r="H8" t="s">
        <v>16</v>
      </c>
      <c r="I8" t="s">
        <v>37</v>
      </c>
      <c r="J8" t="s">
        <v>17</v>
      </c>
      <c r="K8" t="s">
        <v>24</v>
      </c>
      <c r="L8" t="s">
        <v>17</v>
      </c>
      <c r="M8">
        <v>9</v>
      </c>
      <c r="N8" t="s">
        <v>14</v>
      </c>
      <c r="O8" t="s">
        <v>20</v>
      </c>
      <c r="P8" t="s">
        <v>14</v>
      </c>
      <c r="Q8">
        <v>0</v>
      </c>
      <c r="R8" t="s">
        <v>21</v>
      </c>
      <c r="S8" t="s">
        <v>21</v>
      </c>
      <c r="T8" t="str">
        <f t="shared" si="0"/>
        <v>=INDEX(Symbol;VERGLEICH(Tabelle1!$I$9;Bezeichnung;0))</v>
      </c>
      <c r="V8" t="s">
        <v>41</v>
      </c>
      <c r="W8">
        <f>Liste!I8</f>
        <v>10</v>
      </c>
      <c r="X8" t="s">
        <v>205</v>
      </c>
      <c r="Y8" t="str">
        <f t="shared" si="1"/>
        <v>10mA</v>
      </c>
      <c r="Z8">
        <f>IF(Liste!B8=" ",0,Liste!I8)</f>
        <v>10</v>
      </c>
    </row>
    <row r="9" spans="1:26" x14ac:dyDescent="0.25">
      <c r="A9" s="8" t="s">
        <v>11</v>
      </c>
      <c r="B9" t="s">
        <v>22</v>
      </c>
      <c r="C9" t="s">
        <v>12</v>
      </c>
      <c r="D9" t="s">
        <v>13</v>
      </c>
      <c r="E9" t="s">
        <v>14</v>
      </c>
      <c r="F9" t="s">
        <v>15</v>
      </c>
      <c r="G9" t="s">
        <v>12</v>
      </c>
      <c r="H9" t="s">
        <v>16</v>
      </c>
      <c r="I9" t="s">
        <v>37</v>
      </c>
      <c r="J9" t="s">
        <v>17</v>
      </c>
      <c r="K9" t="s">
        <v>25</v>
      </c>
      <c r="L9" t="s">
        <v>17</v>
      </c>
      <c r="M9">
        <v>9</v>
      </c>
      <c r="N9" t="s">
        <v>14</v>
      </c>
      <c r="O9" t="s">
        <v>20</v>
      </c>
      <c r="P9" t="s">
        <v>14</v>
      </c>
      <c r="Q9">
        <v>0</v>
      </c>
      <c r="R9" t="s">
        <v>21</v>
      </c>
      <c r="S9" t="s">
        <v>21</v>
      </c>
      <c r="T9" t="str">
        <f t="shared" si="0"/>
        <v>=INDEX(Symbol;VERGLEICH(Tabelle1!$K$9;Bezeichnung;0))</v>
      </c>
      <c r="V9" t="s">
        <v>42</v>
      </c>
      <c r="W9">
        <f>Liste!I9</f>
        <v>10</v>
      </c>
      <c r="X9" t="s">
        <v>205</v>
      </c>
      <c r="Y9" t="str">
        <f t="shared" si="1"/>
        <v>10mA</v>
      </c>
      <c r="Z9">
        <f>IF(Liste!B9=" ",0,Liste!I9)</f>
        <v>10</v>
      </c>
    </row>
    <row r="10" spans="1:26" x14ac:dyDescent="0.25">
      <c r="A10" s="8" t="s">
        <v>11</v>
      </c>
      <c r="B10" t="s">
        <v>22</v>
      </c>
      <c r="C10" t="s">
        <v>12</v>
      </c>
      <c r="D10" t="s">
        <v>13</v>
      </c>
      <c r="E10" t="s">
        <v>14</v>
      </c>
      <c r="F10" t="s">
        <v>15</v>
      </c>
      <c r="G10" t="s">
        <v>12</v>
      </c>
      <c r="H10" t="s">
        <v>16</v>
      </c>
      <c r="I10" t="s">
        <v>37</v>
      </c>
      <c r="J10" t="s">
        <v>17</v>
      </c>
      <c r="K10" t="s">
        <v>26</v>
      </c>
      <c r="L10" t="s">
        <v>17</v>
      </c>
      <c r="M10">
        <v>9</v>
      </c>
      <c r="N10" t="s">
        <v>14</v>
      </c>
      <c r="O10" t="s">
        <v>20</v>
      </c>
      <c r="P10" t="s">
        <v>14</v>
      </c>
      <c r="Q10">
        <v>0</v>
      </c>
      <c r="R10" t="s">
        <v>21</v>
      </c>
      <c r="S10" t="s">
        <v>21</v>
      </c>
      <c r="T10" t="str">
        <f t="shared" si="0"/>
        <v>=INDEX(Symbol;VERGLEICH(Tabelle1!$M$9;Bezeichnung;0))</v>
      </c>
      <c r="V10" t="s">
        <v>43</v>
      </c>
      <c r="W10">
        <f>Liste!I10</f>
        <v>10</v>
      </c>
      <c r="X10" t="s">
        <v>205</v>
      </c>
      <c r="Y10" t="str">
        <f t="shared" si="1"/>
        <v>10mA</v>
      </c>
      <c r="Z10">
        <f>IF(Liste!B10=" ",0,Liste!I10)</f>
        <v>10</v>
      </c>
    </row>
    <row r="11" spans="1:26" x14ac:dyDescent="0.25">
      <c r="A11" s="8" t="s">
        <v>11</v>
      </c>
      <c r="B11" t="s">
        <v>22</v>
      </c>
      <c r="C11" t="s">
        <v>12</v>
      </c>
      <c r="D11" t="s">
        <v>13</v>
      </c>
      <c r="E11" t="s">
        <v>14</v>
      </c>
      <c r="F11" t="s">
        <v>15</v>
      </c>
      <c r="G11" t="s">
        <v>12</v>
      </c>
      <c r="H11" t="s">
        <v>16</v>
      </c>
      <c r="I11" t="s">
        <v>37</v>
      </c>
      <c r="J11" t="s">
        <v>17</v>
      </c>
      <c r="K11" t="s">
        <v>27</v>
      </c>
      <c r="L11" t="s">
        <v>17</v>
      </c>
      <c r="M11">
        <v>9</v>
      </c>
      <c r="N11" t="s">
        <v>14</v>
      </c>
      <c r="O11" t="s">
        <v>20</v>
      </c>
      <c r="P11" t="s">
        <v>14</v>
      </c>
      <c r="Q11">
        <v>0</v>
      </c>
      <c r="R11" t="s">
        <v>21</v>
      </c>
      <c r="S11" t="s">
        <v>21</v>
      </c>
      <c r="T11" t="str">
        <f t="shared" si="0"/>
        <v>=INDEX(Symbol;VERGLEICH(Tabelle1!$O$9;Bezeichnung;0))</v>
      </c>
      <c r="V11" t="s">
        <v>44</v>
      </c>
      <c r="W11">
        <f>Liste!I11</f>
        <v>10</v>
      </c>
      <c r="X11" t="s">
        <v>205</v>
      </c>
      <c r="Y11" t="str">
        <f t="shared" si="1"/>
        <v>10mA</v>
      </c>
      <c r="Z11">
        <f>IF(Liste!B11=" ",0,Liste!I11)</f>
        <v>10</v>
      </c>
    </row>
    <row r="12" spans="1:26" x14ac:dyDescent="0.25">
      <c r="A12" s="8" t="s">
        <v>11</v>
      </c>
      <c r="B12" t="s">
        <v>22</v>
      </c>
      <c r="C12" t="s">
        <v>12</v>
      </c>
      <c r="D12" t="s">
        <v>13</v>
      </c>
      <c r="E12" t="s">
        <v>14</v>
      </c>
      <c r="F12" t="s">
        <v>15</v>
      </c>
      <c r="G12" t="s">
        <v>12</v>
      </c>
      <c r="H12" t="s">
        <v>16</v>
      </c>
      <c r="I12" t="s">
        <v>37</v>
      </c>
      <c r="J12" t="s">
        <v>17</v>
      </c>
      <c r="K12" t="s">
        <v>28</v>
      </c>
      <c r="L12" t="s">
        <v>17</v>
      </c>
      <c r="M12">
        <v>9</v>
      </c>
      <c r="N12" t="s">
        <v>14</v>
      </c>
      <c r="O12" t="s">
        <v>20</v>
      </c>
      <c r="P12" t="s">
        <v>14</v>
      </c>
      <c r="Q12">
        <v>0</v>
      </c>
      <c r="R12" t="s">
        <v>21</v>
      </c>
      <c r="S12" t="s">
        <v>21</v>
      </c>
      <c r="T12" t="str">
        <f t="shared" si="0"/>
        <v>=INDEX(Symbol;VERGLEICH(Tabelle1!$Q$9;Bezeichnung;0))</v>
      </c>
      <c r="V12" t="s">
        <v>45</v>
      </c>
      <c r="W12">
        <f>Liste!I12</f>
        <v>10</v>
      </c>
      <c r="X12" t="s">
        <v>205</v>
      </c>
      <c r="Y12" t="str">
        <f t="shared" si="1"/>
        <v>10mA</v>
      </c>
      <c r="Z12">
        <f>IF(Liste!B12=" ",0,Liste!I12)</f>
        <v>10</v>
      </c>
    </row>
    <row r="13" spans="1:26" x14ac:dyDescent="0.25">
      <c r="A13" s="8" t="s">
        <v>11</v>
      </c>
      <c r="B13" t="s">
        <v>22</v>
      </c>
      <c r="C13" t="s">
        <v>12</v>
      </c>
      <c r="D13" t="s">
        <v>13</v>
      </c>
      <c r="E13" t="s">
        <v>14</v>
      </c>
      <c r="F13" t="s">
        <v>15</v>
      </c>
      <c r="G13" t="s">
        <v>12</v>
      </c>
      <c r="H13" t="s">
        <v>16</v>
      </c>
      <c r="I13" t="s">
        <v>37</v>
      </c>
      <c r="J13" t="s">
        <v>17</v>
      </c>
      <c r="K13" t="s">
        <v>29</v>
      </c>
      <c r="L13" t="s">
        <v>17</v>
      </c>
      <c r="M13">
        <v>9</v>
      </c>
      <c r="N13" t="s">
        <v>14</v>
      </c>
      <c r="O13" t="s">
        <v>20</v>
      </c>
      <c r="P13" t="s">
        <v>14</v>
      </c>
      <c r="Q13">
        <v>0</v>
      </c>
      <c r="R13" t="s">
        <v>21</v>
      </c>
      <c r="S13" t="s">
        <v>21</v>
      </c>
      <c r="T13" t="str">
        <f t="shared" si="0"/>
        <v>=INDEX(Symbol;VERGLEICH(Tabelle1!$S$9;Bezeichnung;0))</v>
      </c>
      <c r="V13" t="s">
        <v>46</v>
      </c>
      <c r="W13">
        <f>Liste!I13</f>
        <v>10</v>
      </c>
      <c r="X13" t="s">
        <v>205</v>
      </c>
      <c r="Y13" t="str">
        <f t="shared" si="1"/>
        <v>10mA</v>
      </c>
      <c r="Z13">
        <f>IF(Liste!B13=" ",0,Liste!I13)</f>
        <v>10</v>
      </c>
    </row>
    <row r="14" spans="1:26" x14ac:dyDescent="0.25">
      <c r="A14" s="8" t="s">
        <v>11</v>
      </c>
      <c r="B14" t="s">
        <v>22</v>
      </c>
      <c r="C14" t="s">
        <v>12</v>
      </c>
      <c r="D14" t="s">
        <v>13</v>
      </c>
      <c r="E14" t="s">
        <v>14</v>
      </c>
      <c r="F14" t="s">
        <v>15</v>
      </c>
      <c r="G14" t="s">
        <v>12</v>
      </c>
      <c r="H14" t="s">
        <v>16</v>
      </c>
      <c r="I14" t="s">
        <v>37</v>
      </c>
      <c r="J14" t="s">
        <v>17</v>
      </c>
      <c r="K14" t="s">
        <v>30</v>
      </c>
      <c r="L14" t="s">
        <v>17</v>
      </c>
      <c r="M14">
        <v>9</v>
      </c>
      <c r="N14" t="s">
        <v>14</v>
      </c>
      <c r="O14" t="s">
        <v>20</v>
      </c>
      <c r="P14" t="s">
        <v>14</v>
      </c>
      <c r="Q14">
        <v>0</v>
      </c>
      <c r="R14" t="s">
        <v>21</v>
      </c>
      <c r="S14" t="s">
        <v>21</v>
      </c>
      <c r="T14" t="str">
        <f t="shared" si="0"/>
        <v>=INDEX(Symbol;VERGLEICH(Tabelle1!$U$9;Bezeichnung;0))</v>
      </c>
      <c r="V14" t="s">
        <v>47</v>
      </c>
      <c r="W14">
        <f>Liste!I14</f>
        <v>10</v>
      </c>
      <c r="X14" t="s">
        <v>205</v>
      </c>
      <c r="Y14" t="str">
        <f t="shared" si="1"/>
        <v>10mA</v>
      </c>
      <c r="Z14">
        <f>IF(Liste!B14=" ",0,Liste!I14)</f>
        <v>10</v>
      </c>
    </row>
    <row r="15" spans="1:26" x14ac:dyDescent="0.25">
      <c r="A15" s="8" t="s">
        <v>11</v>
      </c>
      <c r="B15" t="s">
        <v>22</v>
      </c>
      <c r="C15" t="s">
        <v>12</v>
      </c>
      <c r="D15" t="s">
        <v>13</v>
      </c>
      <c r="E15" t="s">
        <v>14</v>
      </c>
      <c r="F15" t="s">
        <v>15</v>
      </c>
      <c r="G15" t="s">
        <v>12</v>
      </c>
      <c r="H15" t="s">
        <v>16</v>
      </c>
      <c r="I15" t="s">
        <v>37</v>
      </c>
      <c r="J15" t="s">
        <v>17</v>
      </c>
      <c r="K15" t="s">
        <v>31</v>
      </c>
      <c r="L15" t="s">
        <v>17</v>
      </c>
      <c r="M15">
        <v>9</v>
      </c>
      <c r="N15" t="s">
        <v>14</v>
      </c>
      <c r="O15" t="s">
        <v>20</v>
      </c>
      <c r="P15" t="s">
        <v>14</v>
      </c>
      <c r="Q15">
        <v>0</v>
      </c>
      <c r="R15" t="s">
        <v>21</v>
      </c>
      <c r="S15" t="s">
        <v>21</v>
      </c>
      <c r="T15" t="str">
        <f t="shared" si="0"/>
        <v>=INDEX(Symbol;VERGLEICH(Tabelle1!$W$9;Bezeichnung;0))</v>
      </c>
      <c r="V15" t="s">
        <v>48</v>
      </c>
      <c r="W15">
        <f>Liste!I15</f>
        <v>10</v>
      </c>
      <c r="X15" t="s">
        <v>205</v>
      </c>
      <c r="Y15" t="str">
        <f t="shared" si="1"/>
        <v>10mA</v>
      </c>
      <c r="Z15">
        <f>IF(Liste!B15=" ",0,Liste!I15)</f>
        <v>10</v>
      </c>
    </row>
    <row r="16" spans="1:26" x14ac:dyDescent="0.25">
      <c r="A16" s="8" t="s">
        <v>11</v>
      </c>
      <c r="B16" t="s">
        <v>22</v>
      </c>
      <c r="C16" t="s">
        <v>12</v>
      </c>
      <c r="D16" t="s">
        <v>13</v>
      </c>
      <c r="E16" t="s">
        <v>14</v>
      </c>
      <c r="F16" t="s">
        <v>15</v>
      </c>
      <c r="G16" t="s">
        <v>12</v>
      </c>
      <c r="H16" t="s">
        <v>16</v>
      </c>
      <c r="I16" t="s">
        <v>37</v>
      </c>
      <c r="J16" t="s">
        <v>17</v>
      </c>
      <c r="K16" t="s">
        <v>32</v>
      </c>
      <c r="L16" t="s">
        <v>17</v>
      </c>
      <c r="M16">
        <v>9</v>
      </c>
      <c r="N16" t="s">
        <v>14</v>
      </c>
      <c r="O16" t="s">
        <v>20</v>
      </c>
      <c r="P16" t="s">
        <v>14</v>
      </c>
      <c r="Q16">
        <v>0</v>
      </c>
      <c r="R16" t="s">
        <v>21</v>
      </c>
      <c r="S16" t="s">
        <v>21</v>
      </c>
      <c r="T16" t="str">
        <f t="shared" si="0"/>
        <v>=INDEX(Symbol;VERGLEICH(Tabelle1!$Y$9;Bezeichnung;0))</v>
      </c>
      <c r="V16" t="s">
        <v>49</v>
      </c>
      <c r="W16">
        <f>Liste!I16</f>
        <v>10</v>
      </c>
      <c r="X16" t="s">
        <v>205</v>
      </c>
      <c r="Y16" t="str">
        <f t="shared" si="1"/>
        <v>10mA</v>
      </c>
      <c r="Z16">
        <f>IF(Liste!B16=" ",0,Liste!I16)</f>
        <v>10</v>
      </c>
    </row>
    <row r="17" spans="1:26" x14ac:dyDescent="0.25">
      <c r="A17" s="8" t="s">
        <v>11</v>
      </c>
      <c r="B17" t="s">
        <v>22</v>
      </c>
      <c r="C17" t="s">
        <v>12</v>
      </c>
      <c r="D17" t="s">
        <v>13</v>
      </c>
      <c r="E17" t="s">
        <v>14</v>
      </c>
      <c r="F17" t="s">
        <v>15</v>
      </c>
      <c r="G17" t="s">
        <v>12</v>
      </c>
      <c r="H17" t="s">
        <v>16</v>
      </c>
      <c r="I17" t="s">
        <v>37</v>
      </c>
      <c r="J17" t="s">
        <v>17</v>
      </c>
      <c r="K17" t="s">
        <v>33</v>
      </c>
      <c r="L17" t="s">
        <v>17</v>
      </c>
      <c r="M17">
        <v>9</v>
      </c>
      <c r="N17" t="s">
        <v>14</v>
      </c>
      <c r="O17" t="s">
        <v>20</v>
      </c>
      <c r="P17" t="s">
        <v>14</v>
      </c>
      <c r="Q17">
        <v>0</v>
      </c>
      <c r="R17" t="s">
        <v>21</v>
      </c>
      <c r="S17" t="s">
        <v>21</v>
      </c>
      <c r="T17" t="str">
        <f t="shared" si="0"/>
        <v>=INDEX(Symbol;VERGLEICH(Tabelle1!$AA$9;Bezeichnung;0))</v>
      </c>
      <c r="V17" t="s">
        <v>50</v>
      </c>
      <c r="W17">
        <f>Liste!I17</f>
        <v>10</v>
      </c>
      <c r="X17" t="s">
        <v>205</v>
      </c>
      <c r="Y17" t="str">
        <f t="shared" si="1"/>
        <v>10mA</v>
      </c>
      <c r="Z17">
        <f>IF(Liste!B17=" ",0,Liste!I17)</f>
        <v>10</v>
      </c>
    </row>
    <row r="18" spans="1:26" x14ac:dyDescent="0.25">
      <c r="A18" s="8" t="s">
        <v>11</v>
      </c>
      <c r="B18" t="s">
        <v>22</v>
      </c>
      <c r="C18" t="s">
        <v>12</v>
      </c>
      <c r="D18" t="s">
        <v>13</v>
      </c>
      <c r="E18" t="s">
        <v>14</v>
      </c>
      <c r="F18" t="s">
        <v>15</v>
      </c>
      <c r="G18" t="s">
        <v>12</v>
      </c>
      <c r="H18" t="s">
        <v>16</v>
      </c>
      <c r="I18" t="s">
        <v>37</v>
      </c>
      <c r="J18" t="s">
        <v>17</v>
      </c>
      <c r="K18" t="s">
        <v>34</v>
      </c>
      <c r="L18" t="s">
        <v>17</v>
      </c>
      <c r="M18">
        <v>9</v>
      </c>
      <c r="N18" t="s">
        <v>14</v>
      </c>
      <c r="O18" t="s">
        <v>20</v>
      </c>
      <c r="P18" t="s">
        <v>14</v>
      </c>
      <c r="Q18">
        <v>0</v>
      </c>
      <c r="R18" t="s">
        <v>21</v>
      </c>
      <c r="S18" t="s">
        <v>21</v>
      </c>
      <c r="T18" t="str">
        <f t="shared" si="0"/>
        <v>=INDEX(Symbol;VERGLEICH(Tabelle1!$AC$9;Bezeichnung;0))</v>
      </c>
      <c r="V18" t="s">
        <v>51</v>
      </c>
      <c r="W18">
        <f>Liste!I18</f>
        <v>10</v>
      </c>
      <c r="X18" t="s">
        <v>205</v>
      </c>
      <c r="Y18" t="str">
        <f t="shared" si="1"/>
        <v>10mA</v>
      </c>
      <c r="Z18">
        <f>IF(Liste!B18=" ",0,Liste!I18)</f>
        <v>10</v>
      </c>
    </row>
    <row r="19" spans="1:26" x14ac:dyDescent="0.25">
      <c r="A19" s="8" t="s">
        <v>11</v>
      </c>
      <c r="B19" t="s">
        <v>22</v>
      </c>
      <c r="C19" t="s">
        <v>12</v>
      </c>
      <c r="D19" t="s">
        <v>13</v>
      </c>
      <c r="E19" t="s">
        <v>14</v>
      </c>
      <c r="F19" t="s">
        <v>15</v>
      </c>
      <c r="G19" t="s">
        <v>12</v>
      </c>
      <c r="H19" t="s">
        <v>16</v>
      </c>
      <c r="I19" t="s">
        <v>37</v>
      </c>
      <c r="J19" t="s">
        <v>17</v>
      </c>
      <c r="K19" t="s">
        <v>35</v>
      </c>
      <c r="L19" t="s">
        <v>17</v>
      </c>
      <c r="M19">
        <v>9</v>
      </c>
      <c r="N19" t="s">
        <v>14</v>
      </c>
      <c r="O19" t="s">
        <v>20</v>
      </c>
      <c r="P19" t="s">
        <v>14</v>
      </c>
      <c r="Q19">
        <v>0</v>
      </c>
      <c r="R19" t="s">
        <v>21</v>
      </c>
      <c r="S19" t="s">
        <v>21</v>
      </c>
      <c r="T19" t="str">
        <f t="shared" si="0"/>
        <v>=INDEX(Symbol;VERGLEICH(Tabelle1!$AE$9;Bezeichnung;0))</v>
      </c>
      <c r="V19" t="s">
        <v>52</v>
      </c>
      <c r="W19">
        <f>Liste!I19</f>
        <v>10</v>
      </c>
      <c r="X19" t="s">
        <v>205</v>
      </c>
      <c r="Y19" t="str">
        <f t="shared" si="1"/>
        <v>10mA</v>
      </c>
      <c r="Z19">
        <f>IF(Liste!B19=" ",0,Liste!I19)</f>
        <v>10</v>
      </c>
    </row>
    <row r="20" spans="1:26" x14ac:dyDescent="0.25">
      <c r="A20" s="8" t="s">
        <v>11</v>
      </c>
      <c r="B20" t="s">
        <v>22</v>
      </c>
      <c r="C20" t="s">
        <v>12</v>
      </c>
      <c r="D20" t="s">
        <v>13</v>
      </c>
      <c r="E20" t="s">
        <v>14</v>
      </c>
      <c r="F20" t="s">
        <v>15</v>
      </c>
      <c r="G20" t="s">
        <v>12</v>
      </c>
      <c r="H20" t="s">
        <v>16</v>
      </c>
      <c r="I20" t="s">
        <v>37</v>
      </c>
      <c r="J20" t="s">
        <v>17</v>
      </c>
      <c r="K20" t="s">
        <v>36</v>
      </c>
      <c r="L20" t="s">
        <v>17</v>
      </c>
      <c r="M20">
        <v>9</v>
      </c>
      <c r="N20" t="s">
        <v>14</v>
      </c>
      <c r="O20" t="s">
        <v>20</v>
      </c>
      <c r="P20" t="s">
        <v>14</v>
      </c>
      <c r="Q20">
        <v>0</v>
      </c>
      <c r="R20" t="s">
        <v>21</v>
      </c>
      <c r="S20" t="s">
        <v>21</v>
      </c>
      <c r="T20" t="str">
        <f t="shared" si="0"/>
        <v>=INDEX(Symbol;VERGLEICH(Tabelle1!$AG$9;Bezeichnung;0))</v>
      </c>
      <c r="V20" t="s">
        <v>53</v>
      </c>
      <c r="W20">
        <f>Liste!I20</f>
        <v>10</v>
      </c>
      <c r="X20" t="s">
        <v>205</v>
      </c>
      <c r="Y20" t="str">
        <f t="shared" si="1"/>
        <v>10mA</v>
      </c>
      <c r="Z20">
        <f>IF(Liste!B20=" ",0,Liste!I20)</f>
        <v>10</v>
      </c>
    </row>
    <row r="21" spans="1:26" x14ac:dyDescent="0.25">
      <c r="A21" s="8" t="s">
        <v>11</v>
      </c>
      <c r="B21" t="s">
        <v>22</v>
      </c>
      <c r="C21" t="s">
        <v>12</v>
      </c>
      <c r="D21" t="s">
        <v>13</v>
      </c>
      <c r="E21" t="s">
        <v>14</v>
      </c>
      <c r="F21" t="s">
        <v>15</v>
      </c>
      <c r="G21" t="s">
        <v>12</v>
      </c>
      <c r="H21" t="s">
        <v>16</v>
      </c>
      <c r="I21" t="s">
        <v>37</v>
      </c>
      <c r="J21" t="s">
        <v>17</v>
      </c>
      <c r="K21" t="s">
        <v>19</v>
      </c>
      <c r="L21" t="s">
        <v>17</v>
      </c>
      <c r="M21">
        <v>16</v>
      </c>
      <c r="N21" t="s">
        <v>14</v>
      </c>
      <c r="O21" t="s">
        <v>20</v>
      </c>
      <c r="P21" t="s">
        <v>14</v>
      </c>
      <c r="Q21">
        <v>0</v>
      </c>
      <c r="R21" t="s">
        <v>21</v>
      </c>
      <c r="S21" t="s">
        <v>21</v>
      </c>
      <c r="T21" t="str">
        <f t="shared" si="0"/>
        <v>=INDEX(Symbol;VERGLEICH(Tabelle1!$C$16;Bezeichnung;0))</v>
      </c>
      <c r="V21" t="s">
        <v>54</v>
      </c>
      <c r="W21">
        <f>Liste!I21</f>
        <v>10</v>
      </c>
      <c r="X21" t="s">
        <v>205</v>
      </c>
      <c r="Y21" t="str">
        <f t="shared" si="1"/>
        <v>10mA</v>
      </c>
      <c r="Z21">
        <f>IF(Liste!B21=" ",0,Liste!I21)</f>
        <v>10</v>
      </c>
    </row>
    <row r="22" spans="1:26" x14ac:dyDescent="0.25">
      <c r="A22" s="8" t="s">
        <v>11</v>
      </c>
      <c r="B22" t="s">
        <v>22</v>
      </c>
      <c r="C22" t="s">
        <v>12</v>
      </c>
      <c r="D22" t="s">
        <v>13</v>
      </c>
      <c r="E22" t="s">
        <v>14</v>
      </c>
      <c r="F22" t="s">
        <v>15</v>
      </c>
      <c r="G22" t="s">
        <v>12</v>
      </c>
      <c r="H22" t="s">
        <v>16</v>
      </c>
      <c r="I22" t="s">
        <v>37</v>
      </c>
      <c r="J22" t="s">
        <v>17</v>
      </c>
      <c r="K22" t="s">
        <v>18</v>
      </c>
      <c r="L22" t="s">
        <v>17</v>
      </c>
      <c r="M22">
        <v>16</v>
      </c>
      <c r="N22" t="s">
        <v>14</v>
      </c>
      <c r="O22" t="s">
        <v>20</v>
      </c>
      <c r="P22" t="s">
        <v>14</v>
      </c>
      <c r="Q22">
        <v>0</v>
      </c>
      <c r="R22" t="s">
        <v>21</v>
      </c>
      <c r="S22" t="s">
        <v>21</v>
      </c>
      <c r="T22" t="str">
        <f t="shared" si="0"/>
        <v>=INDEX(Symbol;VERGLEICH(Tabelle1!$E$16;Bezeichnung;0))</v>
      </c>
      <c r="V22" t="s">
        <v>55</v>
      </c>
      <c r="W22">
        <f>Liste!I22</f>
        <v>10</v>
      </c>
      <c r="X22" t="s">
        <v>205</v>
      </c>
      <c r="Y22" t="str">
        <f t="shared" si="1"/>
        <v>10mA</v>
      </c>
      <c r="Z22">
        <f>IF(Liste!B22=" ",0,Liste!I22)</f>
        <v>10</v>
      </c>
    </row>
    <row r="23" spans="1:26" x14ac:dyDescent="0.25">
      <c r="A23" s="8" t="s">
        <v>11</v>
      </c>
      <c r="B23" t="s">
        <v>22</v>
      </c>
      <c r="C23" t="s">
        <v>12</v>
      </c>
      <c r="D23" t="s">
        <v>13</v>
      </c>
      <c r="E23" t="s">
        <v>14</v>
      </c>
      <c r="F23" t="s">
        <v>15</v>
      </c>
      <c r="G23" t="s">
        <v>12</v>
      </c>
      <c r="H23" t="s">
        <v>16</v>
      </c>
      <c r="I23" t="s">
        <v>37</v>
      </c>
      <c r="J23" t="s">
        <v>17</v>
      </c>
      <c r="K23" t="s">
        <v>23</v>
      </c>
      <c r="L23" t="s">
        <v>17</v>
      </c>
      <c r="M23">
        <v>16</v>
      </c>
      <c r="N23" t="s">
        <v>14</v>
      </c>
      <c r="O23" t="s">
        <v>20</v>
      </c>
      <c r="P23" t="s">
        <v>14</v>
      </c>
      <c r="Q23">
        <v>0</v>
      </c>
      <c r="R23" t="s">
        <v>21</v>
      </c>
      <c r="S23" t="s">
        <v>21</v>
      </c>
      <c r="T23" t="str">
        <f t="shared" si="0"/>
        <v>=INDEX(Symbol;VERGLEICH(Tabelle1!$G$16;Bezeichnung;0))</v>
      </c>
      <c r="V23" t="s">
        <v>56</v>
      </c>
      <c r="W23">
        <f>Liste!I23</f>
        <v>10</v>
      </c>
      <c r="X23" t="s">
        <v>205</v>
      </c>
      <c r="Y23" t="str">
        <f t="shared" si="1"/>
        <v>10mA</v>
      </c>
      <c r="Z23">
        <f>IF(Liste!B23=" ",0,Liste!I23)</f>
        <v>10</v>
      </c>
    </row>
    <row r="24" spans="1:26" x14ac:dyDescent="0.25">
      <c r="A24" s="8" t="s">
        <v>11</v>
      </c>
      <c r="B24" t="s">
        <v>22</v>
      </c>
      <c r="C24" t="s">
        <v>12</v>
      </c>
      <c r="D24" t="s">
        <v>13</v>
      </c>
      <c r="E24" t="s">
        <v>14</v>
      </c>
      <c r="F24" t="s">
        <v>15</v>
      </c>
      <c r="G24" t="s">
        <v>12</v>
      </c>
      <c r="H24" t="s">
        <v>16</v>
      </c>
      <c r="I24" t="s">
        <v>37</v>
      </c>
      <c r="J24" t="s">
        <v>17</v>
      </c>
      <c r="K24" t="s">
        <v>24</v>
      </c>
      <c r="L24" t="s">
        <v>17</v>
      </c>
      <c r="M24">
        <v>16</v>
      </c>
      <c r="N24" t="s">
        <v>14</v>
      </c>
      <c r="O24" t="s">
        <v>20</v>
      </c>
      <c r="P24" t="s">
        <v>14</v>
      </c>
      <c r="Q24">
        <v>0</v>
      </c>
      <c r="R24" t="s">
        <v>21</v>
      </c>
      <c r="S24" t="s">
        <v>21</v>
      </c>
      <c r="T24" t="str">
        <f t="shared" si="0"/>
        <v>=INDEX(Symbol;VERGLEICH(Tabelle1!$I$16;Bezeichnung;0))</v>
      </c>
      <c r="V24" t="s">
        <v>57</v>
      </c>
      <c r="W24">
        <f>Liste!I24</f>
        <v>10</v>
      </c>
      <c r="X24" t="s">
        <v>205</v>
      </c>
      <c r="Y24" t="str">
        <f t="shared" si="1"/>
        <v>10mA</v>
      </c>
      <c r="Z24">
        <f>IF(Liste!B24=" ",0,Liste!I24)</f>
        <v>10</v>
      </c>
    </row>
    <row r="25" spans="1:26" x14ac:dyDescent="0.25">
      <c r="A25" s="8" t="s">
        <v>11</v>
      </c>
      <c r="B25" t="s">
        <v>22</v>
      </c>
      <c r="C25" t="s">
        <v>12</v>
      </c>
      <c r="D25" t="s">
        <v>13</v>
      </c>
      <c r="E25" t="s">
        <v>14</v>
      </c>
      <c r="F25" t="s">
        <v>15</v>
      </c>
      <c r="G25" t="s">
        <v>12</v>
      </c>
      <c r="H25" t="s">
        <v>16</v>
      </c>
      <c r="I25" t="s">
        <v>37</v>
      </c>
      <c r="J25" t="s">
        <v>17</v>
      </c>
      <c r="K25" t="s">
        <v>25</v>
      </c>
      <c r="L25" t="s">
        <v>17</v>
      </c>
      <c r="M25">
        <v>16</v>
      </c>
      <c r="N25" t="s">
        <v>14</v>
      </c>
      <c r="O25" t="s">
        <v>20</v>
      </c>
      <c r="P25" t="s">
        <v>14</v>
      </c>
      <c r="Q25">
        <v>0</v>
      </c>
      <c r="R25" t="s">
        <v>21</v>
      </c>
      <c r="S25" t="s">
        <v>21</v>
      </c>
      <c r="T25" t="str">
        <f t="shared" si="0"/>
        <v>=INDEX(Symbol;VERGLEICH(Tabelle1!$K$16;Bezeichnung;0))</v>
      </c>
      <c r="V25" t="s">
        <v>58</v>
      </c>
      <c r="W25">
        <f>Liste!I25</f>
        <v>10</v>
      </c>
      <c r="X25" t="s">
        <v>205</v>
      </c>
      <c r="Y25" t="str">
        <f t="shared" si="1"/>
        <v>10mA</v>
      </c>
      <c r="Z25">
        <f>IF(Liste!B25=" ",0,Liste!I25)</f>
        <v>10</v>
      </c>
    </row>
    <row r="26" spans="1:26" x14ac:dyDescent="0.25">
      <c r="A26" s="8" t="s">
        <v>11</v>
      </c>
      <c r="B26" t="s">
        <v>22</v>
      </c>
      <c r="C26" t="s">
        <v>12</v>
      </c>
      <c r="D26" t="s">
        <v>13</v>
      </c>
      <c r="E26" t="s">
        <v>14</v>
      </c>
      <c r="F26" t="s">
        <v>15</v>
      </c>
      <c r="G26" t="s">
        <v>12</v>
      </c>
      <c r="H26" t="s">
        <v>16</v>
      </c>
      <c r="I26" t="s">
        <v>37</v>
      </c>
      <c r="J26" t="s">
        <v>17</v>
      </c>
      <c r="K26" t="s">
        <v>26</v>
      </c>
      <c r="L26" t="s">
        <v>17</v>
      </c>
      <c r="M26">
        <v>16</v>
      </c>
      <c r="N26" t="s">
        <v>14</v>
      </c>
      <c r="O26" t="s">
        <v>20</v>
      </c>
      <c r="P26" t="s">
        <v>14</v>
      </c>
      <c r="Q26">
        <v>0</v>
      </c>
      <c r="R26" t="s">
        <v>21</v>
      </c>
      <c r="S26" t="s">
        <v>21</v>
      </c>
      <c r="T26" t="str">
        <f t="shared" si="0"/>
        <v>=INDEX(Symbol;VERGLEICH(Tabelle1!$M$16;Bezeichnung;0))</v>
      </c>
      <c r="V26" t="s">
        <v>59</v>
      </c>
      <c r="W26">
        <f>Liste!I26</f>
        <v>10</v>
      </c>
      <c r="X26" t="s">
        <v>205</v>
      </c>
      <c r="Y26" t="str">
        <f t="shared" si="1"/>
        <v>10mA</v>
      </c>
      <c r="Z26">
        <f>IF(Liste!B26=" ",0,Liste!I26)</f>
        <v>10</v>
      </c>
    </row>
    <row r="27" spans="1:26" x14ac:dyDescent="0.25">
      <c r="A27" s="8" t="s">
        <v>11</v>
      </c>
      <c r="B27" t="s">
        <v>22</v>
      </c>
      <c r="C27" t="s">
        <v>12</v>
      </c>
      <c r="D27" t="s">
        <v>13</v>
      </c>
      <c r="E27" t="s">
        <v>14</v>
      </c>
      <c r="F27" t="s">
        <v>15</v>
      </c>
      <c r="G27" t="s">
        <v>12</v>
      </c>
      <c r="H27" t="s">
        <v>16</v>
      </c>
      <c r="I27" t="s">
        <v>37</v>
      </c>
      <c r="J27" t="s">
        <v>17</v>
      </c>
      <c r="K27" t="s">
        <v>27</v>
      </c>
      <c r="L27" t="s">
        <v>17</v>
      </c>
      <c r="M27">
        <v>16</v>
      </c>
      <c r="N27" t="s">
        <v>14</v>
      </c>
      <c r="O27" t="s">
        <v>20</v>
      </c>
      <c r="P27" t="s">
        <v>14</v>
      </c>
      <c r="Q27">
        <v>0</v>
      </c>
      <c r="R27" t="s">
        <v>21</v>
      </c>
      <c r="S27" t="s">
        <v>21</v>
      </c>
      <c r="T27" t="str">
        <f t="shared" si="0"/>
        <v>=INDEX(Symbol;VERGLEICH(Tabelle1!$O$16;Bezeichnung;0))</v>
      </c>
      <c r="V27" t="s">
        <v>60</v>
      </c>
      <c r="W27">
        <f>Liste!I27</f>
        <v>10</v>
      </c>
      <c r="X27" t="s">
        <v>205</v>
      </c>
      <c r="Y27" t="str">
        <f t="shared" si="1"/>
        <v>10mA</v>
      </c>
      <c r="Z27">
        <f>IF(Liste!B27=" ",0,Liste!I27)</f>
        <v>10</v>
      </c>
    </row>
    <row r="28" spans="1:26" x14ac:dyDescent="0.25">
      <c r="A28" s="8" t="s">
        <v>11</v>
      </c>
      <c r="B28" t="s">
        <v>22</v>
      </c>
      <c r="C28" t="s">
        <v>12</v>
      </c>
      <c r="D28" t="s">
        <v>13</v>
      </c>
      <c r="E28" t="s">
        <v>14</v>
      </c>
      <c r="F28" t="s">
        <v>15</v>
      </c>
      <c r="G28" t="s">
        <v>12</v>
      </c>
      <c r="H28" t="s">
        <v>16</v>
      </c>
      <c r="I28" t="s">
        <v>37</v>
      </c>
      <c r="J28" t="s">
        <v>17</v>
      </c>
      <c r="K28" t="s">
        <v>28</v>
      </c>
      <c r="L28" t="s">
        <v>17</v>
      </c>
      <c r="M28">
        <v>16</v>
      </c>
      <c r="N28" t="s">
        <v>14</v>
      </c>
      <c r="O28" t="s">
        <v>20</v>
      </c>
      <c r="P28" t="s">
        <v>14</v>
      </c>
      <c r="Q28">
        <v>0</v>
      </c>
      <c r="R28" t="s">
        <v>21</v>
      </c>
      <c r="S28" t="s">
        <v>21</v>
      </c>
      <c r="T28" t="str">
        <f t="shared" si="0"/>
        <v>=INDEX(Symbol;VERGLEICH(Tabelle1!$Q$16;Bezeichnung;0))</v>
      </c>
      <c r="V28" t="s">
        <v>61</v>
      </c>
      <c r="W28">
        <f>Liste!I28</f>
        <v>10</v>
      </c>
      <c r="X28" t="s">
        <v>205</v>
      </c>
      <c r="Y28" t="str">
        <f t="shared" si="1"/>
        <v>10mA</v>
      </c>
      <c r="Z28">
        <f>IF(Liste!B28=" ",0,Liste!I28)</f>
        <v>10</v>
      </c>
    </row>
    <row r="29" spans="1:26" x14ac:dyDescent="0.25">
      <c r="A29" s="8" t="s">
        <v>11</v>
      </c>
      <c r="B29" t="s">
        <v>22</v>
      </c>
      <c r="C29" t="s">
        <v>12</v>
      </c>
      <c r="D29" t="s">
        <v>13</v>
      </c>
      <c r="E29" t="s">
        <v>14</v>
      </c>
      <c r="F29" t="s">
        <v>15</v>
      </c>
      <c r="G29" t="s">
        <v>12</v>
      </c>
      <c r="H29" t="s">
        <v>16</v>
      </c>
      <c r="I29" t="s">
        <v>37</v>
      </c>
      <c r="J29" t="s">
        <v>17</v>
      </c>
      <c r="K29" t="s">
        <v>29</v>
      </c>
      <c r="L29" t="s">
        <v>17</v>
      </c>
      <c r="M29">
        <v>16</v>
      </c>
      <c r="N29" t="s">
        <v>14</v>
      </c>
      <c r="O29" t="s">
        <v>20</v>
      </c>
      <c r="P29" t="s">
        <v>14</v>
      </c>
      <c r="Q29">
        <v>0</v>
      </c>
      <c r="R29" t="s">
        <v>21</v>
      </c>
      <c r="S29" t="s">
        <v>21</v>
      </c>
      <c r="T29" t="str">
        <f t="shared" si="0"/>
        <v>=INDEX(Symbol;VERGLEICH(Tabelle1!$S$16;Bezeichnung;0))</v>
      </c>
      <c r="V29" t="s">
        <v>62</v>
      </c>
      <c r="W29">
        <f>Liste!I29</f>
        <v>10</v>
      </c>
      <c r="X29" t="s">
        <v>205</v>
      </c>
      <c r="Y29" t="str">
        <f t="shared" si="1"/>
        <v>10mA</v>
      </c>
      <c r="Z29">
        <f>IF(Liste!B29=" ",0,Liste!I29)</f>
        <v>10</v>
      </c>
    </row>
    <row r="30" spans="1:26" x14ac:dyDescent="0.25">
      <c r="A30" s="8" t="s">
        <v>11</v>
      </c>
      <c r="B30" t="s">
        <v>22</v>
      </c>
      <c r="C30" t="s">
        <v>12</v>
      </c>
      <c r="D30" t="s">
        <v>13</v>
      </c>
      <c r="E30" t="s">
        <v>14</v>
      </c>
      <c r="F30" t="s">
        <v>15</v>
      </c>
      <c r="G30" t="s">
        <v>12</v>
      </c>
      <c r="H30" t="s">
        <v>16</v>
      </c>
      <c r="I30" t="s">
        <v>37</v>
      </c>
      <c r="J30" t="s">
        <v>17</v>
      </c>
      <c r="K30" t="s">
        <v>30</v>
      </c>
      <c r="L30" t="s">
        <v>17</v>
      </c>
      <c r="M30">
        <v>16</v>
      </c>
      <c r="N30" t="s">
        <v>14</v>
      </c>
      <c r="O30" t="s">
        <v>20</v>
      </c>
      <c r="P30" t="s">
        <v>14</v>
      </c>
      <c r="Q30">
        <v>0</v>
      </c>
      <c r="R30" t="s">
        <v>21</v>
      </c>
      <c r="S30" t="s">
        <v>21</v>
      </c>
      <c r="T30" t="str">
        <f t="shared" si="0"/>
        <v>=INDEX(Symbol;VERGLEICH(Tabelle1!$U$16;Bezeichnung;0))</v>
      </c>
      <c r="V30" t="s">
        <v>63</v>
      </c>
      <c r="W30">
        <f>Liste!I30</f>
        <v>10</v>
      </c>
      <c r="X30" t="s">
        <v>205</v>
      </c>
      <c r="Y30" t="str">
        <f t="shared" si="1"/>
        <v>10mA</v>
      </c>
      <c r="Z30">
        <f>IF(Liste!B30=" ",0,Liste!I30)</f>
        <v>10</v>
      </c>
    </row>
    <row r="31" spans="1:26" x14ac:dyDescent="0.25">
      <c r="A31" s="8" t="s">
        <v>11</v>
      </c>
      <c r="B31" t="s">
        <v>22</v>
      </c>
      <c r="C31" t="s">
        <v>12</v>
      </c>
      <c r="D31" t="s">
        <v>13</v>
      </c>
      <c r="E31" t="s">
        <v>14</v>
      </c>
      <c r="F31" t="s">
        <v>15</v>
      </c>
      <c r="G31" t="s">
        <v>12</v>
      </c>
      <c r="H31" t="s">
        <v>16</v>
      </c>
      <c r="I31" t="s">
        <v>37</v>
      </c>
      <c r="J31" t="s">
        <v>17</v>
      </c>
      <c r="K31" t="s">
        <v>31</v>
      </c>
      <c r="L31" t="s">
        <v>17</v>
      </c>
      <c r="M31">
        <v>16</v>
      </c>
      <c r="N31" t="s">
        <v>14</v>
      </c>
      <c r="O31" t="s">
        <v>20</v>
      </c>
      <c r="P31" t="s">
        <v>14</v>
      </c>
      <c r="Q31">
        <v>0</v>
      </c>
      <c r="R31" t="s">
        <v>21</v>
      </c>
      <c r="S31" t="s">
        <v>21</v>
      </c>
      <c r="T31" t="str">
        <f t="shared" si="0"/>
        <v>=INDEX(Symbol;VERGLEICH(Tabelle1!$W$16;Bezeichnung;0))</v>
      </c>
      <c r="V31" t="s">
        <v>64</v>
      </c>
      <c r="W31">
        <f>Liste!I31</f>
        <v>10</v>
      </c>
      <c r="X31" t="s">
        <v>205</v>
      </c>
      <c r="Y31" t="str">
        <f t="shared" si="1"/>
        <v>10mA</v>
      </c>
      <c r="Z31">
        <f>IF(Liste!B31=" ",0,Liste!I31)</f>
        <v>10</v>
      </c>
    </row>
    <row r="32" spans="1:26" x14ac:dyDescent="0.25">
      <c r="A32" s="8" t="s">
        <v>11</v>
      </c>
      <c r="B32" t="s">
        <v>22</v>
      </c>
      <c r="C32" t="s">
        <v>12</v>
      </c>
      <c r="D32" t="s">
        <v>13</v>
      </c>
      <c r="E32" t="s">
        <v>14</v>
      </c>
      <c r="F32" t="s">
        <v>15</v>
      </c>
      <c r="G32" t="s">
        <v>12</v>
      </c>
      <c r="H32" t="s">
        <v>16</v>
      </c>
      <c r="I32" t="s">
        <v>37</v>
      </c>
      <c r="J32" t="s">
        <v>17</v>
      </c>
      <c r="K32" t="s">
        <v>32</v>
      </c>
      <c r="L32" t="s">
        <v>17</v>
      </c>
      <c r="M32">
        <v>16</v>
      </c>
      <c r="N32" t="s">
        <v>14</v>
      </c>
      <c r="O32" t="s">
        <v>20</v>
      </c>
      <c r="P32" t="s">
        <v>14</v>
      </c>
      <c r="Q32">
        <v>0</v>
      </c>
      <c r="R32" t="s">
        <v>21</v>
      </c>
      <c r="S32" t="s">
        <v>21</v>
      </c>
      <c r="T32" t="str">
        <f t="shared" si="0"/>
        <v>=INDEX(Symbol;VERGLEICH(Tabelle1!$Y$16;Bezeichnung;0))</v>
      </c>
      <c r="V32" t="s">
        <v>65</v>
      </c>
      <c r="W32">
        <f>Liste!I32</f>
        <v>10</v>
      </c>
      <c r="X32" t="s">
        <v>205</v>
      </c>
      <c r="Y32" t="str">
        <f t="shared" si="1"/>
        <v>10mA</v>
      </c>
      <c r="Z32">
        <f>IF(Liste!B32=" ",0,Liste!I32)</f>
        <v>10</v>
      </c>
    </row>
    <row r="33" spans="1:26" x14ac:dyDescent="0.25">
      <c r="A33" s="8" t="s">
        <v>11</v>
      </c>
      <c r="B33" t="s">
        <v>22</v>
      </c>
      <c r="C33" t="s">
        <v>12</v>
      </c>
      <c r="D33" t="s">
        <v>13</v>
      </c>
      <c r="E33" t="s">
        <v>14</v>
      </c>
      <c r="F33" t="s">
        <v>15</v>
      </c>
      <c r="G33" t="s">
        <v>12</v>
      </c>
      <c r="H33" t="s">
        <v>16</v>
      </c>
      <c r="I33" t="s">
        <v>37</v>
      </c>
      <c r="J33" t="s">
        <v>17</v>
      </c>
      <c r="K33" t="s">
        <v>33</v>
      </c>
      <c r="L33" t="s">
        <v>17</v>
      </c>
      <c r="M33">
        <v>16</v>
      </c>
      <c r="N33" t="s">
        <v>14</v>
      </c>
      <c r="O33" t="s">
        <v>20</v>
      </c>
      <c r="P33" t="s">
        <v>14</v>
      </c>
      <c r="Q33">
        <v>0</v>
      </c>
      <c r="R33" t="s">
        <v>21</v>
      </c>
      <c r="S33" t="s">
        <v>21</v>
      </c>
      <c r="T33" t="str">
        <f t="shared" si="0"/>
        <v>=INDEX(Symbol;VERGLEICH(Tabelle1!$AA$16;Bezeichnung;0))</v>
      </c>
      <c r="V33" t="s">
        <v>66</v>
      </c>
      <c r="W33">
        <f>Liste!I33</f>
        <v>10</v>
      </c>
      <c r="X33" t="s">
        <v>205</v>
      </c>
      <c r="Y33" t="str">
        <f t="shared" si="1"/>
        <v>10mA</v>
      </c>
      <c r="Z33">
        <f>IF(Liste!B33=" ",0,Liste!I33)</f>
        <v>10</v>
      </c>
    </row>
    <row r="34" spans="1:26" x14ac:dyDescent="0.25">
      <c r="A34" s="8" t="s">
        <v>11</v>
      </c>
      <c r="B34" t="s">
        <v>22</v>
      </c>
      <c r="C34" t="s">
        <v>12</v>
      </c>
      <c r="D34" t="s">
        <v>13</v>
      </c>
      <c r="E34" t="s">
        <v>14</v>
      </c>
      <c r="F34" t="s">
        <v>15</v>
      </c>
      <c r="G34" t="s">
        <v>12</v>
      </c>
      <c r="H34" t="s">
        <v>16</v>
      </c>
      <c r="I34" t="s">
        <v>37</v>
      </c>
      <c r="J34" t="s">
        <v>17</v>
      </c>
      <c r="K34" t="s">
        <v>34</v>
      </c>
      <c r="L34" t="s">
        <v>17</v>
      </c>
      <c r="M34">
        <v>16</v>
      </c>
      <c r="N34" t="s">
        <v>14</v>
      </c>
      <c r="O34" t="s">
        <v>20</v>
      </c>
      <c r="P34" t="s">
        <v>14</v>
      </c>
      <c r="Q34">
        <v>0</v>
      </c>
      <c r="R34" t="s">
        <v>21</v>
      </c>
      <c r="S34" t="s">
        <v>21</v>
      </c>
      <c r="T34" t="str">
        <f t="shared" si="0"/>
        <v>=INDEX(Symbol;VERGLEICH(Tabelle1!$AC$16;Bezeichnung;0))</v>
      </c>
      <c r="V34" t="s">
        <v>67</v>
      </c>
      <c r="W34">
        <f>Liste!I34</f>
        <v>10</v>
      </c>
      <c r="X34" t="s">
        <v>205</v>
      </c>
      <c r="Y34" t="str">
        <f t="shared" si="1"/>
        <v>10mA</v>
      </c>
      <c r="Z34">
        <f>IF(Liste!B34=" ",0,Liste!I34)</f>
        <v>10</v>
      </c>
    </row>
    <row r="35" spans="1:26" x14ac:dyDescent="0.25">
      <c r="A35" s="8" t="s">
        <v>11</v>
      </c>
      <c r="B35" t="s">
        <v>22</v>
      </c>
      <c r="C35" t="s">
        <v>12</v>
      </c>
      <c r="D35" t="s">
        <v>13</v>
      </c>
      <c r="E35" t="s">
        <v>14</v>
      </c>
      <c r="F35" t="s">
        <v>15</v>
      </c>
      <c r="G35" t="s">
        <v>12</v>
      </c>
      <c r="H35" t="s">
        <v>16</v>
      </c>
      <c r="I35" t="s">
        <v>37</v>
      </c>
      <c r="J35" t="s">
        <v>17</v>
      </c>
      <c r="K35" t="s">
        <v>35</v>
      </c>
      <c r="L35" t="s">
        <v>17</v>
      </c>
      <c r="M35">
        <v>16</v>
      </c>
      <c r="N35" t="s">
        <v>14</v>
      </c>
      <c r="O35" t="s">
        <v>20</v>
      </c>
      <c r="P35" t="s">
        <v>14</v>
      </c>
      <c r="Q35">
        <v>0</v>
      </c>
      <c r="R35" t="s">
        <v>21</v>
      </c>
      <c r="S35" t="s">
        <v>21</v>
      </c>
      <c r="T35" t="str">
        <f t="shared" si="0"/>
        <v>=INDEX(Symbol;VERGLEICH(Tabelle1!$AE$16;Bezeichnung;0))</v>
      </c>
      <c r="V35" t="s">
        <v>68</v>
      </c>
      <c r="W35">
        <f>Liste!I35</f>
        <v>10</v>
      </c>
      <c r="X35" t="s">
        <v>205</v>
      </c>
      <c r="Y35" t="str">
        <f t="shared" si="1"/>
        <v>10mA</v>
      </c>
      <c r="Z35">
        <f>IF(Liste!B35=" ",0,Liste!I35)</f>
        <v>10</v>
      </c>
    </row>
    <row r="36" spans="1:26" x14ac:dyDescent="0.25">
      <c r="A36" s="8" t="s">
        <v>11</v>
      </c>
      <c r="B36" t="s">
        <v>22</v>
      </c>
      <c r="C36" t="s">
        <v>12</v>
      </c>
      <c r="D36" t="s">
        <v>13</v>
      </c>
      <c r="E36" t="s">
        <v>14</v>
      </c>
      <c r="F36" t="s">
        <v>15</v>
      </c>
      <c r="G36" t="s">
        <v>12</v>
      </c>
      <c r="H36" t="s">
        <v>16</v>
      </c>
      <c r="I36" t="s">
        <v>37</v>
      </c>
      <c r="J36" t="s">
        <v>17</v>
      </c>
      <c r="K36" t="s">
        <v>36</v>
      </c>
      <c r="L36" t="s">
        <v>17</v>
      </c>
      <c r="M36">
        <v>16</v>
      </c>
      <c r="N36" t="s">
        <v>14</v>
      </c>
      <c r="O36" t="s">
        <v>20</v>
      </c>
      <c r="P36" t="s">
        <v>14</v>
      </c>
      <c r="Q36">
        <v>0</v>
      </c>
      <c r="R36" t="s">
        <v>21</v>
      </c>
      <c r="S36" t="s">
        <v>21</v>
      </c>
      <c r="T36" t="str">
        <f t="shared" si="0"/>
        <v>=INDEX(Symbol;VERGLEICH(Tabelle1!$AG$16;Bezeichnung;0))</v>
      </c>
      <c r="V36" t="s">
        <v>69</v>
      </c>
      <c r="W36">
        <f>Liste!I36</f>
        <v>10</v>
      </c>
      <c r="X36" t="s">
        <v>205</v>
      </c>
      <c r="Y36" t="str">
        <f t="shared" si="1"/>
        <v>10mA</v>
      </c>
      <c r="Z36">
        <f>IF(Liste!B36=" ",0,Liste!I36)</f>
        <v>10</v>
      </c>
    </row>
    <row r="37" spans="1:26" x14ac:dyDescent="0.25">
      <c r="A37" s="8" t="s">
        <v>11</v>
      </c>
      <c r="B37" t="s">
        <v>22</v>
      </c>
      <c r="C37" t="s">
        <v>12</v>
      </c>
      <c r="D37" t="s">
        <v>13</v>
      </c>
      <c r="E37" t="s">
        <v>14</v>
      </c>
      <c r="F37" t="s">
        <v>15</v>
      </c>
      <c r="G37" t="s">
        <v>12</v>
      </c>
      <c r="H37" t="s">
        <v>16</v>
      </c>
      <c r="I37" t="s">
        <v>37</v>
      </c>
      <c r="J37" t="s">
        <v>17</v>
      </c>
      <c r="K37" t="s">
        <v>19</v>
      </c>
      <c r="L37" t="s">
        <v>17</v>
      </c>
      <c r="M37">
        <v>23</v>
      </c>
      <c r="N37" t="s">
        <v>14</v>
      </c>
      <c r="O37" t="s">
        <v>20</v>
      </c>
      <c r="P37" t="s">
        <v>14</v>
      </c>
      <c r="Q37">
        <v>0</v>
      </c>
      <c r="R37" t="s">
        <v>21</v>
      </c>
      <c r="S37" t="s">
        <v>21</v>
      </c>
      <c r="T37" t="str">
        <f t="shared" ref="T37:T52" si="2">A37&amp;B37&amp;C37&amp;D37&amp;E37&amp;F37&amp;G37&amp;H37&amp;I37&amp;J37&amp;K37&amp;L37&amp;M37&amp;N37&amp;O37&amp;P37&amp;Q37&amp;R37&amp;S37</f>
        <v>=INDEX(Symbol;VERGLEICH(Tabelle1!$C$23;Bezeichnung;0))</v>
      </c>
      <c r="V37" t="s">
        <v>70</v>
      </c>
      <c r="W37">
        <f>Liste!I37</f>
        <v>10</v>
      </c>
      <c r="X37" t="s">
        <v>205</v>
      </c>
      <c r="Y37" t="str">
        <f t="shared" si="1"/>
        <v>10mA</v>
      </c>
      <c r="Z37">
        <f>IF(Liste!B37=" ",0,Liste!I37)</f>
        <v>10</v>
      </c>
    </row>
    <row r="38" spans="1:26" x14ac:dyDescent="0.25">
      <c r="A38" s="8" t="s">
        <v>11</v>
      </c>
      <c r="B38" t="s">
        <v>22</v>
      </c>
      <c r="C38" t="s">
        <v>12</v>
      </c>
      <c r="D38" t="s">
        <v>13</v>
      </c>
      <c r="E38" t="s">
        <v>14</v>
      </c>
      <c r="F38" t="s">
        <v>15</v>
      </c>
      <c r="G38" t="s">
        <v>12</v>
      </c>
      <c r="H38" t="s">
        <v>16</v>
      </c>
      <c r="I38" t="s">
        <v>37</v>
      </c>
      <c r="J38" t="s">
        <v>17</v>
      </c>
      <c r="K38" t="s">
        <v>18</v>
      </c>
      <c r="L38" t="s">
        <v>17</v>
      </c>
      <c r="M38">
        <v>23</v>
      </c>
      <c r="N38" t="s">
        <v>14</v>
      </c>
      <c r="O38" t="s">
        <v>20</v>
      </c>
      <c r="P38" t="s">
        <v>14</v>
      </c>
      <c r="Q38">
        <v>0</v>
      </c>
      <c r="R38" t="s">
        <v>21</v>
      </c>
      <c r="S38" t="s">
        <v>21</v>
      </c>
      <c r="T38" t="str">
        <f t="shared" si="2"/>
        <v>=INDEX(Symbol;VERGLEICH(Tabelle1!$E$23;Bezeichnung;0))</v>
      </c>
      <c r="V38" t="s">
        <v>71</v>
      </c>
      <c r="W38">
        <f>Liste!I38</f>
        <v>10</v>
      </c>
      <c r="X38" t="s">
        <v>205</v>
      </c>
      <c r="Y38" t="str">
        <f t="shared" si="1"/>
        <v>10mA</v>
      </c>
      <c r="Z38">
        <f>IF(Liste!B38=" ",0,Liste!I38)</f>
        <v>10</v>
      </c>
    </row>
    <row r="39" spans="1:26" x14ac:dyDescent="0.25">
      <c r="A39" s="8" t="s">
        <v>11</v>
      </c>
      <c r="B39" t="s">
        <v>22</v>
      </c>
      <c r="C39" t="s">
        <v>12</v>
      </c>
      <c r="D39" t="s">
        <v>13</v>
      </c>
      <c r="E39" t="s">
        <v>14</v>
      </c>
      <c r="F39" t="s">
        <v>15</v>
      </c>
      <c r="G39" t="s">
        <v>12</v>
      </c>
      <c r="H39" t="s">
        <v>16</v>
      </c>
      <c r="I39" t="s">
        <v>37</v>
      </c>
      <c r="J39" t="s">
        <v>17</v>
      </c>
      <c r="K39" t="s">
        <v>23</v>
      </c>
      <c r="L39" t="s">
        <v>17</v>
      </c>
      <c r="M39">
        <v>23</v>
      </c>
      <c r="N39" t="s">
        <v>14</v>
      </c>
      <c r="O39" t="s">
        <v>20</v>
      </c>
      <c r="P39" t="s">
        <v>14</v>
      </c>
      <c r="Q39">
        <v>0</v>
      </c>
      <c r="R39" t="s">
        <v>21</v>
      </c>
      <c r="S39" t="s">
        <v>21</v>
      </c>
      <c r="T39" t="str">
        <f t="shared" si="2"/>
        <v>=INDEX(Symbol;VERGLEICH(Tabelle1!$G$23;Bezeichnung;0))</v>
      </c>
      <c r="V39" t="s">
        <v>72</v>
      </c>
      <c r="W39">
        <f>Liste!I39</f>
        <v>10</v>
      </c>
      <c r="X39" t="s">
        <v>205</v>
      </c>
      <c r="Y39" t="str">
        <f t="shared" si="1"/>
        <v>10mA</v>
      </c>
      <c r="Z39">
        <f>IF(Liste!B39=" ",0,Liste!I39)</f>
        <v>10</v>
      </c>
    </row>
    <row r="40" spans="1:26" x14ac:dyDescent="0.25">
      <c r="A40" s="8" t="s">
        <v>11</v>
      </c>
      <c r="B40" t="s">
        <v>22</v>
      </c>
      <c r="C40" t="s">
        <v>12</v>
      </c>
      <c r="D40" t="s">
        <v>13</v>
      </c>
      <c r="E40" t="s">
        <v>14</v>
      </c>
      <c r="F40" t="s">
        <v>15</v>
      </c>
      <c r="G40" t="s">
        <v>12</v>
      </c>
      <c r="H40" t="s">
        <v>16</v>
      </c>
      <c r="I40" t="s">
        <v>37</v>
      </c>
      <c r="J40" t="s">
        <v>17</v>
      </c>
      <c r="K40" t="s">
        <v>24</v>
      </c>
      <c r="L40" t="s">
        <v>17</v>
      </c>
      <c r="M40">
        <v>23</v>
      </c>
      <c r="N40" t="s">
        <v>14</v>
      </c>
      <c r="O40" t="s">
        <v>20</v>
      </c>
      <c r="P40" t="s">
        <v>14</v>
      </c>
      <c r="Q40">
        <v>0</v>
      </c>
      <c r="R40" t="s">
        <v>21</v>
      </c>
      <c r="S40" t="s">
        <v>21</v>
      </c>
      <c r="T40" t="str">
        <f t="shared" si="2"/>
        <v>=INDEX(Symbol;VERGLEICH(Tabelle1!$I$23;Bezeichnung;0))</v>
      </c>
      <c r="V40" t="s">
        <v>73</v>
      </c>
      <c r="W40">
        <f>Liste!I40</f>
        <v>10</v>
      </c>
      <c r="X40" t="s">
        <v>205</v>
      </c>
      <c r="Y40" t="str">
        <f t="shared" si="1"/>
        <v>10mA</v>
      </c>
      <c r="Z40">
        <f>IF(Liste!B40=" ",0,Liste!I40)</f>
        <v>10</v>
      </c>
    </row>
    <row r="41" spans="1:26" x14ac:dyDescent="0.25">
      <c r="A41" s="8" t="s">
        <v>11</v>
      </c>
      <c r="B41" t="s">
        <v>22</v>
      </c>
      <c r="C41" t="s">
        <v>12</v>
      </c>
      <c r="D41" t="s">
        <v>13</v>
      </c>
      <c r="E41" t="s">
        <v>14</v>
      </c>
      <c r="F41" t="s">
        <v>15</v>
      </c>
      <c r="G41" t="s">
        <v>12</v>
      </c>
      <c r="H41" t="s">
        <v>16</v>
      </c>
      <c r="I41" t="s">
        <v>37</v>
      </c>
      <c r="J41" t="s">
        <v>17</v>
      </c>
      <c r="K41" t="s">
        <v>25</v>
      </c>
      <c r="L41" t="s">
        <v>17</v>
      </c>
      <c r="M41">
        <v>23</v>
      </c>
      <c r="N41" t="s">
        <v>14</v>
      </c>
      <c r="O41" t="s">
        <v>20</v>
      </c>
      <c r="P41" t="s">
        <v>14</v>
      </c>
      <c r="Q41">
        <v>0</v>
      </c>
      <c r="R41" t="s">
        <v>21</v>
      </c>
      <c r="S41" t="s">
        <v>21</v>
      </c>
      <c r="T41" t="str">
        <f t="shared" si="2"/>
        <v>=INDEX(Symbol;VERGLEICH(Tabelle1!$K$23;Bezeichnung;0))</v>
      </c>
      <c r="V41" t="s">
        <v>74</v>
      </c>
      <c r="W41">
        <f>Liste!I41</f>
        <v>10</v>
      </c>
      <c r="X41" t="s">
        <v>205</v>
      </c>
      <c r="Y41" t="str">
        <f t="shared" si="1"/>
        <v>10mA</v>
      </c>
      <c r="Z41">
        <f>IF(Liste!B41=" ",0,Liste!I41)</f>
        <v>10</v>
      </c>
    </row>
    <row r="42" spans="1:26" x14ac:dyDescent="0.25">
      <c r="A42" s="8" t="s">
        <v>11</v>
      </c>
      <c r="B42" t="s">
        <v>22</v>
      </c>
      <c r="C42" t="s">
        <v>12</v>
      </c>
      <c r="D42" t="s">
        <v>13</v>
      </c>
      <c r="E42" t="s">
        <v>14</v>
      </c>
      <c r="F42" t="s">
        <v>15</v>
      </c>
      <c r="G42" t="s">
        <v>12</v>
      </c>
      <c r="H42" t="s">
        <v>16</v>
      </c>
      <c r="I42" t="s">
        <v>37</v>
      </c>
      <c r="J42" t="s">
        <v>17</v>
      </c>
      <c r="K42" t="s">
        <v>26</v>
      </c>
      <c r="L42" t="s">
        <v>17</v>
      </c>
      <c r="M42">
        <v>23</v>
      </c>
      <c r="N42" t="s">
        <v>14</v>
      </c>
      <c r="O42" t="s">
        <v>20</v>
      </c>
      <c r="P42" t="s">
        <v>14</v>
      </c>
      <c r="Q42">
        <v>0</v>
      </c>
      <c r="R42" t="s">
        <v>21</v>
      </c>
      <c r="S42" t="s">
        <v>21</v>
      </c>
      <c r="T42" t="str">
        <f t="shared" si="2"/>
        <v>=INDEX(Symbol;VERGLEICH(Tabelle1!$M$23;Bezeichnung;0))</v>
      </c>
      <c r="V42" t="s">
        <v>75</v>
      </c>
      <c r="W42">
        <f>Liste!I42</f>
        <v>10</v>
      </c>
      <c r="X42" t="s">
        <v>205</v>
      </c>
      <c r="Y42" t="str">
        <f t="shared" si="1"/>
        <v>10mA</v>
      </c>
      <c r="Z42">
        <f>IF(Liste!B42=" ",0,Liste!I42)</f>
        <v>10</v>
      </c>
    </row>
    <row r="43" spans="1:26" x14ac:dyDescent="0.25">
      <c r="A43" s="8" t="s">
        <v>11</v>
      </c>
      <c r="B43" t="s">
        <v>22</v>
      </c>
      <c r="C43" t="s">
        <v>12</v>
      </c>
      <c r="D43" t="s">
        <v>13</v>
      </c>
      <c r="E43" t="s">
        <v>14</v>
      </c>
      <c r="F43" t="s">
        <v>15</v>
      </c>
      <c r="G43" t="s">
        <v>12</v>
      </c>
      <c r="H43" t="s">
        <v>16</v>
      </c>
      <c r="I43" t="s">
        <v>37</v>
      </c>
      <c r="J43" t="s">
        <v>17</v>
      </c>
      <c r="K43" t="s">
        <v>27</v>
      </c>
      <c r="L43" t="s">
        <v>17</v>
      </c>
      <c r="M43">
        <v>23</v>
      </c>
      <c r="N43" t="s">
        <v>14</v>
      </c>
      <c r="O43" t="s">
        <v>20</v>
      </c>
      <c r="P43" t="s">
        <v>14</v>
      </c>
      <c r="Q43">
        <v>0</v>
      </c>
      <c r="R43" t="s">
        <v>21</v>
      </c>
      <c r="S43" t="s">
        <v>21</v>
      </c>
      <c r="T43" t="str">
        <f t="shared" si="2"/>
        <v>=INDEX(Symbol;VERGLEICH(Tabelle1!$O$23;Bezeichnung;0))</v>
      </c>
      <c r="V43" t="s">
        <v>76</v>
      </c>
      <c r="W43">
        <f>Liste!I43</f>
        <v>10</v>
      </c>
      <c r="X43" t="s">
        <v>205</v>
      </c>
      <c r="Y43" t="str">
        <f t="shared" si="1"/>
        <v>10mA</v>
      </c>
      <c r="Z43">
        <f>IF(Liste!B43=" ",0,Liste!I43)</f>
        <v>10</v>
      </c>
    </row>
    <row r="44" spans="1:26" x14ac:dyDescent="0.25">
      <c r="A44" s="8" t="s">
        <v>11</v>
      </c>
      <c r="B44" t="s">
        <v>22</v>
      </c>
      <c r="C44" t="s">
        <v>12</v>
      </c>
      <c r="D44" t="s">
        <v>13</v>
      </c>
      <c r="E44" t="s">
        <v>14</v>
      </c>
      <c r="F44" t="s">
        <v>15</v>
      </c>
      <c r="G44" t="s">
        <v>12</v>
      </c>
      <c r="H44" t="s">
        <v>16</v>
      </c>
      <c r="I44" t="s">
        <v>37</v>
      </c>
      <c r="J44" t="s">
        <v>17</v>
      </c>
      <c r="K44" t="s">
        <v>28</v>
      </c>
      <c r="L44" t="s">
        <v>17</v>
      </c>
      <c r="M44">
        <v>23</v>
      </c>
      <c r="N44" t="s">
        <v>14</v>
      </c>
      <c r="O44" t="s">
        <v>20</v>
      </c>
      <c r="P44" t="s">
        <v>14</v>
      </c>
      <c r="Q44">
        <v>0</v>
      </c>
      <c r="R44" t="s">
        <v>21</v>
      </c>
      <c r="S44" t="s">
        <v>21</v>
      </c>
      <c r="T44" t="str">
        <f t="shared" si="2"/>
        <v>=INDEX(Symbol;VERGLEICH(Tabelle1!$Q$23;Bezeichnung;0))</v>
      </c>
      <c r="V44" t="s">
        <v>77</v>
      </c>
      <c r="W44">
        <f>Liste!I44</f>
        <v>10</v>
      </c>
      <c r="X44" t="s">
        <v>205</v>
      </c>
      <c r="Y44" t="str">
        <f t="shared" si="1"/>
        <v>10mA</v>
      </c>
      <c r="Z44">
        <f>IF(Liste!B44=" ",0,Liste!I44)</f>
        <v>10</v>
      </c>
    </row>
    <row r="45" spans="1:26" x14ac:dyDescent="0.25">
      <c r="A45" s="8" t="s">
        <v>11</v>
      </c>
      <c r="B45" t="s">
        <v>22</v>
      </c>
      <c r="C45" t="s">
        <v>12</v>
      </c>
      <c r="D45" t="s">
        <v>13</v>
      </c>
      <c r="E45" t="s">
        <v>14</v>
      </c>
      <c r="F45" t="s">
        <v>15</v>
      </c>
      <c r="G45" t="s">
        <v>12</v>
      </c>
      <c r="H45" t="s">
        <v>16</v>
      </c>
      <c r="I45" t="s">
        <v>37</v>
      </c>
      <c r="J45" t="s">
        <v>17</v>
      </c>
      <c r="K45" t="s">
        <v>29</v>
      </c>
      <c r="L45" t="s">
        <v>17</v>
      </c>
      <c r="M45">
        <v>23</v>
      </c>
      <c r="N45" t="s">
        <v>14</v>
      </c>
      <c r="O45" t="s">
        <v>20</v>
      </c>
      <c r="P45" t="s">
        <v>14</v>
      </c>
      <c r="Q45">
        <v>0</v>
      </c>
      <c r="R45" t="s">
        <v>21</v>
      </c>
      <c r="S45" t="s">
        <v>21</v>
      </c>
      <c r="T45" t="str">
        <f t="shared" si="2"/>
        <v>=INDEX(Symbol;VERGLEICH(Tabelle1!$S$23;Bezeichnung;0))</v>
      </c>
      <c r="V45" t="s">
        <v>78</v>
      </c>
      <c r="W45">
        <f>Liste!I45</f>
        <v>10</v>
      </c>
      <c r="X45" t="s">
        <v>205</v>
      </c>
      <c r="Y45" t="str">
        <f t="shared" si="1"/>
        <v>10mA</v>
      </c>
      <c r="Z45">
        <f>IF(Liste!B45=" ",0,Liste!I45)</f>
        <v>10</v>
      </c>
    </row>
    <row r="46" spans="1:26" x14ac:dyDescent="0.25">
      <c r="A46" s="8" t="s">
        <v>11</v>
      </c>
      <c r="B46" t="s">
        <v>22</v>
      </c>
      <c r="C46" t="s">
        <v>12</v>
      </c>
      <c r="D46" t="s">
        <v>13</v>
      </c>
      <c r="E46" t="s">
        <v>14</v>
      </c>
      <c r="F46" t="s">
        <v>15</v>
      </c>
      <c r="G46" t="s">
        <v>12</v>
      </c>
      <c r="H46" t="s">
        <v>16</v>
      </c>
      <c r="I46" t="s">
        <v>37</v>
      </c>
      <c r="J46" t="s">
        <v>17</v>
      </c>
      <c r="K46" t="s">
        <v>30</v>
      </c>
      <c r="L46" t="s">
        <v>17</v>
      </c>
      <c r="M46">
        <v>23</v>
      </c>
      <c r="N46" t="s">
        <v>14</v>
      </c>
      <c r="O46" t="s">
        <v>20</v>
      </c>
      <c r="P46" t="s">
        <v>14</v>
      </c>
      <c r="Q46">
        <v>0</v>
      </c>
      <c r="R46" t="s">
        <v>21</v>
      </c>
      <c r="S46" t="s">
        <v>21</v>
      </c>
      <c r="T46" t="str">
        <f t="shared" si="2"/>
        <v>=INDEX(Symbol;VERGLEICH(Tabelle1!$U$23;Bezeichnung;0))</v>
      </c>
      <c r="V46" t="s">
        <v>79</v>
      </c>
      <c r="W46">
        <f>Liste!I46</f>
        <v>10</v>
      </c>
      <c r="X46" t="s">
        <v>205</v>
      </c>
      <c r="Y46" t="str">
        <f t="shared" si="1"/>
        <v>10mA</v>
      </c>
      <c r="Z46">
        <f>IF(Liste!B46=" ",0,Liste!I46)</f>
        <v>10</v>
      </c>
    </row>
    <row r="47" spans="1:26" x14ac:dyDescent="0.25">
      <c r="A47" s="8" t="s">
        <v>11</v>
      </c>
      <c r="B47" t="s">
        <v>22</v>
      </c>
      <c r="C47" t="s">
        <v>12</v>
      </c>
      <c r="D47" t="s">
        <v>13</v>
      </c>
      <c r="E47" t="s">
        <v>14</v>
      </c>
      <c r="F47" t="s">
        <v>15</v>
      </c>
      <c r="G47" t="s">
        <v>12</v>
      </c>
      <c r="H47" t="s">
        <v>16</v>
      </c>
      <c r="I47" t="s">
        <v>37</v>
      </c>
      <c r="J47" t="s">
        <v>17</v>
      </c>
      <c r="K47" t="s">
        <v>31</v>
      </c>
      <c r="L47" t="s">
        <v>17</v>
      </c>
      <c r="M47">
        <v>23</v>
      </c>
      <c r="N47" t="s">
        <v>14</v>
      </c>
      <c r="O47" t="s">
        <v>20</v>
      </c>
      <c r="P47" t="s">
        <v>14</v>
      </c>
      <c r="Q47">
        <v>0</v>
      </c>
      <c r="R47" t="s">
        <v>21</v>
      </c>
      <c r="S47" t="s">
        <v>21</v>
      </c>
      <c r="T47" t="str">
        <f t="shared" si="2"/>
        <v>=INDEX(Symbol;VERGLEICH(Tabelle1!$W$23;Bezeichnung;0))</v>
      </c>
      <c r="V47" t="s">
        <v>80</v>
      </c>
      <c r="W47">
        <f>Liste!I47</f>
        <v>10</v>
      </c>
      <c r="X47" t="s">
        <v>205</v>
      </c>
      <c r="Y47" t="str">
        <f t="shared" si="1"/>
        <v>10mA</v>
      </c>
      <c r="Z47">
        <f>IF(Liste!B47=" ",0,Liste!I47)</f>
        <v>10</v>
      </c>
    </row>
    <row r="48" spans="1:26" x14ac:dyDescent="0.25">
      <c r="A48" s="8" t="s">
        <v>11</v>
      </c>
      <c r="B48" t="s">
        <v>22</v>
      </c>
      <c r="C48" t="s">
        <v>12</v>
      </c>
      <c r="D48" t="s">
        <v>13</v>
      </c>
      <c r="E48" t="s">
        <v>14</v>
      </c>
      <c r="F48" t="s">
        <v>15</v>
      </c>
      <c r="G48" t="s">
        <v>12</v>
      </c>
      <c r="H48" t="s">
        <v>16</v>
      </c>
      <c r="I48" t="s">
        <v>37</v>
      </c>
      <c r="J48" t="s">
        <v>17</v>
      </c>
      <c r="K48" t="s">
        <v>32</v>
      </c>
      <c r="L48" t="s">
        <v>17</v>
      </c>
      <c r="M48">
        <v>23</v>
      </c>
      <c r="N48" t="s">
        <v>14</v>
      </c>
      <c r="O48" t="s">
        <v>20</v>
      </c>
      <c r="P48" t="s">
        <v>14</v>
      </c>
      <c r="Q48">
        <v>0</v>
      </c>
      <c r="R48" t="s">
        <v>21</v>
      </c>
      <c r="S48" t="s">
        <v>21</v>
      </c>
      <c r="T48" t="str">
        <f t="shared" si="2"/>
        <v>=INDEX(Symbol;VERGLEICH(Tabelle1!$Y$23;Bezeichnung;0))</v>
      </c>
      <c r="V48" t="s">
        <v>81</v>
      </c>
      <c r="W48">
        <f>Liste!I48</f>
        <v>10</v>
      </c>
      <c r="X48" t="s">
        <v>205</v>
      </c>
      <c r="Y48" t="str">
        <f t="shared" si="1"/>
        <v>10mA</v>
      </c>
      <c r="Z48">
        <f>IF(Liste!B48=" ",0,Liste!I48)</f>
        <v>10</v>
      </c>
    </row>
    <row r="49" spans="1:26" x14ac:dyDescent="0.25">
      <c r="A49" s="8" t="s">
        <v>11</v>
      </c>
      <c r="B49" t="s">
        <v>22</v>
      </c>
      <c r="C49" t="s">
        <v>12</v>
      </c>
      <c r="D49" t="s">
        <v>13</v>
      </c>
      <c r="E49" t="s">
        <v>14</v>
      </c>
      <c r="F49" t="s">
        <v>15</v>
      </c>
      <c r="G49" t="s">
        <v>12</v>
      </c>
      <c r="H49" t="s">
        <v>16</v>
      </c>
      <c r="I49" t="s">
        <v>37</v>
      </c>
      <c r="J49" t="s">
        <v>17</v>
      </c>
      <c r="K49" t="s">
        <v>33</v>
      </c>
      <c r="L49" t="s">
        <v>17</v>
      </c>
      <c r="M49">
        <v>23</v>
      </c>
      <c r="N49" t="s">
        <v>14</v>
      </c>
      <c r="O49" t="s">
        <v>20</v>
      </c>
      <c r="P49" t="s">
        <v>14</v>
      </c>
      <c r="Q49">
        <v>0</v>
      </c>
      <c r="R49" t="s">
        <v>21</v>
      </c>
      <c r="S49" t="s">
        <v>21</v>
      </c>
      <c r="T49" t="str">
        <f t="shared" si="2"/>
        <v>=INDEX(Symbol;VERGLEICH(Tabelle1!$AA$23;Bezeichnung;0))</v>
      </c>
      <c r="V49" t="s">
        <v>82</v>
      </c>
      <c r="W49">
        <f>Liste!I49</f>
        <v>10</v>
      </c>
      <c r="X49" t="s">
        <v>205</v>
      </c>
      <c r="Y49" t="str">
        <f t="shared" si="1"/>
        <v>10mA</v>
      </c>
      <c r="Z49">
        <f>IF(Liste!B49=" ",0,Liste!I49)</f>
        <v>10</v>
      </c>
    </row>
    <row r="50" spans="1:26" x14ac:dyDescent="0.25">
      <c r="A50" s="8" t="s">
        <v>11</v>
      </c>
      <c r="B50" t="s">
        <v>22</v>
      </c>
      <c r="C50" t="s">
        <v>12</v>
      </c>
      <c r="D50" t="s">
        <v>13</v>
      </c>
      <c r="E50" t="s">
        <v>14</v>
      </c>
      <c r="F50" t="s">
        <v>15</v>
      </c>
      <c r="G50" t="s">
        <v>12</v>
      </c>
      <c r="H50" t="s">
        <v>16</v>
      </c>
      <c r="I50" t="s">
        <v>37</v>
      </c>
      <c r="J50" t="s">
        <v>17</v>
      </c>
      <c r="K50" t="s">
        <v>34</v>
      </c>
      <c r="L50" t="s">
        <v>17</v>
      </c>
      <c r="M50">
        <v>23</v>
      </c>
      <c r="N50" t="s">
        <v>14</v>
      </c>
      <c r="O50" t="s">
        <v>20</v>
      </c>
      <c r="P50" t="s">
        <v>14</v>
      </c>
      <c r="Q50">
        <v>0</v>
      </c>
      <c r="R50" t="s">
        <v>21</v>
      </c>
      <c r="S50" t="s">
        <v>21</v>
      </c>
      <c r="T50" t="str">
        <f t="shared" si="2"/>
        <v>=INDEX(Symbol;VERGLEICH(Tabelle1!$AC$23;Bezeichnung;0))</v>
      </c>
      <c r="V50" t="s">
        <v>83</v>
      </c>
      <c r="W50">
        <f>Liste!I50</f>
        <v>10</v>
      </c>
      <c r="X50" t="s">
        <v>205</v>
      </c>
      <c r="Y50" t="str">
        <f t="shared" si="1"/>
        <v>10mA</v>
      </c>
      <c r="Z50">
        <f>IF(Liste!B50=" ",0,Liste!I50)</f>
        <v>10</v>
      </c>
    </row>
    <row r="51" spans="1:26" x14ac:dyDescent="0.25">
      <c r="A51" s="8" t="s">
        <v>11</v>
      </c>
      <c r="B51" t="s">
        <v>22</v>
      </c>
      <c r="C51" t="s">
        <v>12</v>
      </c>
      <c r="D51" t="s">
        <v>13</v>
      </c>
      <c r="E51" t="s">
        <v>14</v>
      </c>
      <c r="F51" t="s">
        <v>15</v>
      </c>
      <c r="G51" t="s">
        <v>12</v>
      </c>
      <c r="H51" t="s">
        <v>16</v>
      </c>
      <c r="I51" t="s">
        <v>37</v>
      </c>
      <c r="J51" t="s">
        <v>17</v>
      </c>
      <c r="K51" t="s">
        <v>35</v>
      </c>
      <c r="L51" t="s">
        <v>17</v>
      </c>
      <c r="M51">
        <v>23</v>
      </c>
      <c r="N51" t="s">
        <v>14</v>
      </c>
      <c r="O51" t="s">
        <v>20</v>
      </c>
      <c r="P51" t="s">
        <v>14</v>
      </c>
      <c r="Q51">
        <v>0</v>
      </c>
      <c r="R51" t="s">
        <v>21</v>
      </c>
      <c r="S51" t="s">
        <v>21</v>
      </c>
      <c r="T51" t="str">
        <f t="shared" si="2"/>
        <v>=INDEX(Symbol;VERGLEICH(Tabelle1!$AE$23;Bezeichnung;0))</v>
      </c>
      <c r="V51" t="s">
        <v>84</v>
      </c>
      <c r="W51">
        <f>Liste!I51</f>
        <v>10</v>
      </c>
      <c r="X51" t="s">
        <v>205</v>
      </c>
      <c r="Y51" t="str">
        <f t="shared" si="1"/>
        <v>10mA</v>
      </c>
      <c r="Z51">
        <f>IF(Liste!B51=" ",0,Liste!I51)</f>
        <v>10</v>
      </c>
    </row>
    <row r="52" spans="1:26" x14ac:dyDescent="0.25">
      <c r="A52" s="8" t="s">
        <v>11</v>
      </c>
      <c r="B52" t="s">
        <v>22</v>
      </c>
      <c r="C52" t="s">
        <v>12</v>
      </c>
      <c r="D52" t="s">
        <v>13</v>
      </c>
      <c r="E52" t="s">
        <v>14</v>
      </c>
      <c r="F52" t="s">
        <v>15</v>
      </c>
      <c r="G52" t="s">
        <v>12</v>
      </c>
      <c r="H52" t="s">
        <v>16</v>
      </c>
      <c r="I52" t="s">
        <v>37</v>
      </c>
      <c r="J52" t="s">
        <v>17</v>
      </c>
      <c r="K52" t="s">
        <v>36</v>
      </c>
      <c r="L52" t="s">
        <v>17</v>
      </c>
      <c r="M52">
        <v>23</v>
      </c>
      <c r="N52" t="s">
        <v>14</v>
      </c>
      <c r="O52" t="s">
        <v>20</v>
      </c>
      <c r="P52" t="s">
        <v>14</v>
      </c>
      <c r="Q52">
        <v>0</v>
      </c>
      <c r="R52" t="s">
        <v>21</v>
      </c>
      <c r="S52" t="s">
        <v>21</v>
      </c>
      <c r="T52" t="str">
        <f t="shared" si="2"/>
        <v>=INDEX(Symbol;VERGLEICH(Tabelle1!$AG$23;Bezeichnung;0))</v>
      </c>
      <c r="V52" t="s">
        <v>85</v>
      </c>
      <c r="W52">
        <f>Liste!I52</f>
        <v>10</v>
      </c>
      <c r="X52" t="s">
        <v>205</v>
      </c>
      <c r="Y52" t="str">
        <f t="shared" si="1"/>
        <v>10mA</v>
      </c>
      <c r="Z52">
        <f>IF(Liste!B52=" ",0,Liste!I52)</f>
        <v>10</v>
      </c>
    </row>
    <row r="53" spans="1:26" x14ac:dyDescent="0.25">
      <c r="A53" s="8" t="s">
        <v>11</v>
      </c>
      <c r="B53" t="s">
        <v>22</v>
      </c>
      <c r="C53" t="s">
        <v>12</v>
      </c>
      <c r="D53" t="s">
        <v>13</v>
      </c>
      <c r="E53" t="s">
        <v>14</v>
      </c>
      <c r="F53" t="s">
        <v>15</v>
      </c>
      <c r="G53" t="s">
        <v>12</v>
      </c>
      <c r="H53" t="s">
        <v>16</v>
      </c>
      <c r="I53" t="s">
        <v>37</v>
      </c>
      <c r="J53" t="s">
        <v>17</v>
      </c>
      <c r="K53" t="s">
        <v>19</v>
      </c>
      <c r="L53" t="s">
        <v>17</v>
      </c>
      <c r="M53">
        <v>30</v>
      </c>
      <c r="N53" t="s">
        <v>14</v>
      </c>
      <c r="O53" t="s">
        <v>20</v>
      </c>
      <c r="P53" t="s">
        <v>14</v>
      </c>
      <c r="Q53">
        <v>0</v>
      </c>
      <c r="R53" t="s">
        <v>21</v>
      </c>
      <c r="S53" t="s">
        <v>21</v>
      </c>
      <c r="T53" t="str">
        <f t="shared" ref="T53:T67" si="3">A53&amp;B53&amp;C53&amp;D53&amp;E53&amp;F53&amp;G53&amp;H53&amp;I53&amp;J53&amp;K53&amp;L53&amp;M53&amp;N53&amp;O53&amp;P53&amp;Q53&amp;R53&amp;S53</f>
        <v>=INDEX(Symbol;VERGLEICH(Tabelle1!$C$30;Bezeichnung;0))</v>
      </c>
      <c r="V53" t="s">
        <v>86</v>
      </c>
      <c r="W53">
        <f>Liste!I53</f>
        <v>10</v>
      </c>
      <c r="X53" t="s">
        <v>205</v>
      </c>
      <c r="Y53" t="str">
        <f t="shared" si="1"/>
        <v>10mA</v>
      </c>
      <c r="Z53">
        <f>IF(Liste!B53=" ",0,Liste!I53)</f>
        <v>10</v>
      </c>
    </row>
    <row r="54" spans="1:26" x14ac:dyDescent="0.25">
      <c r="A54" s="8" t="s">
        <v>11</v>
      </c>
      <c r="B54" t="s">
        <v>22</v>
      </c>
      <c r="C54" t="s">
        <v>12</v>
      </c>
      <c r="D54" t="s">
        <v>13</v>
      </c>
      <c r="E54" t="s">
        <v>14</v>
      </c>
      <c r="F54" t="s">
        <v>15</v>
      </c>
      <c r="G54" t="s">
        <v>12</v>
      </c>
      <c r="H54" t="s">
        <v>16</v>
      </c>
      <c r="I54" t="s">
        <v>37</v>
      </c>
      <c r="J54" t="s">
        <v>17</v>
      </c>
      <c r="K54" t="s">
        <v>18</v>
      </c>
      <c r="L54" t="s">
        <v>17</v>
      </c>
      <c r="M54">
        <v>30</v>
      </c>
      <c r="N54" t="s">
        <v>14</v>
      </c>
      <c r="O54" t="s">
        <v>20</v>
      </c>
      <c r="P54" t="s">
        <v>14</v>
      </c>
      <c r="Q54">
        <v>0</v>
      </c>
      <c r="R54" t="s">
        <v>21</v>
      </c>
      <c r="S54" t="s">
        <v>21</v>
      </c>
      <c r="T54" t="str">
        <f t="shared" si="3"/>
        <v>=INDEX(Symbol;VERGLEICH(Tabelle1!$E$30;Bezeichnung;0))</v>
      </c>
      <c r="V54" t="s">
        <v>87</v>
      </c>
      <c r="W54">
        <f>Liste!I54</f>
        <v>10</v>
      </c>
      <c r="X54" t="s">
        <v>205</v>
      </c>
      <c r="Y54" t="str">
        <f t="shared" si="1"/>
        <v>10mA</v>
      </c>
      <c r="Z54">
        <f>IF(Liste!B54=" ",0,Liste!I54)</f>
        <v>10</v>
      </c>
    </row>
    <row r="55" spans="1:26" x14ac:dyDescent="0.25">
      <c r="A55" s="8" t="s">
        <v>11</v>
      </c>
      <c r="B55" t="s">
        <v>22</v>
      </c>
      <c r="C55" t="s">
        <v>12</v>
      </c>
      <c r="D55" t="s">
        <v>13</v>
      </c>
      <c r="E55" t="s">
        <v>14</v>
      </c>
      <c r="F55" t="s">
        <v>15</v>
      </c>
      <c r="G55" t="s">
        <v>12</v>
      </c>
      <c r="H55" t="s">
        <v>16</v>
      </c>
      <c r="I55" t="s">
        <v>37</v>
      </c>
      <c r="J55" t="s">
        <v>17</v>
      </c>
      <c r="K55" t="s">
        <v>23</v>
      </c>
      <c r="L55" t="s">
        <v>17</v>
      </c>
      <c r="M55">
        <v>30</v>
      </c>
      <c r="N55" t="s">
        <v>14</v>
      </c>
      <c r="O55" t="s">
        <v>20</v>
      </c>
      <c r="P55" t="s">
        <v>14</v>
      </c>
      <c r="Q55">
        <v>0</v>
      </c>
      <c r="R55" t="s">
        <v>21</v>
      </c>
      <c r="S55" t="s">
        <v>21</v>
      </c>
      <c r="T55" t="str">
        <f t="shared" si="3"/>
        <v>=INDEX(Symbol;VERGLEICH(Tabelle1!$G$30;Bezeichnung;0))</v>
      </c>
      <c r="V55" t="s">
        <v>88</v>
      </c>
      <c r="W55">
        <f>Liste!I55</f>
        <v>10</v>
      </c>
      <c r="X55" t="s">
        <v>205</v>
      </c>
      <c r="Y55" t="str">
        <f t="shared" si="1"/>
        <v>10mA</v>
      </c>
      <c r="Z55">
        <f>IF(Liste!B55=" ",0,Liste!I55)</f>
        <v>10</v>
      </c>
    </row>
    <row r="56" spans="1:26" x14ac:dyDescent="0.25">
      <c r="A56" s="8" t="s">
        <v>11</v>
      </c>
      <c r="B56" t="s">
        <v>22</v>
      </c>
      <c r="C56" t="s">
        <v>12</v>
      </c>
      <c r="D56" t="s">
        <v>13</v>
      </c>
      <c r="E56" t="s">
        <v>14</v>
      </c>
      <c r="F56" t="s">
        <v>15</v>
      </c>
      <c r="G56" t="s">
        <v>12</v>
      </c>
      <c r="H56" t="s">
        <v>16</v>
      </c>
      <c r="I56" t="s">
        <v>37</v>
      </c>
      <c r="J56" t="s">
        <v>17</v>
      </c>
      <c r="K56" t="s">
        <v>24</v>
      </c>
      <c r="L56" t="s">
        <v>17</v>
      </c>
      <c r="M56">
        <v>30</v>
      </c>
      <c r="N56" t="s">
        <v>14</v>
      </c>
      <c r="O56" t="s">
        <v>20</v>
      </c>
      <c r="P56" t="s">
        <v>14</v>
      </c>
      <c r="Q56">
        <v>0</v>
      </c>
      <c r="R56" t="s">
        <v>21</v>
      </c>
      <c r="S56" t="s">
        <v>21</v>
      </c>
      <c r="T56" t="str">
        <f t="shared" si="3"/>
        <v>=INDEX(Symbol;VERGLEICH(Tabelle1!$I$30;Bezeichnung;0))</v>
      </c>
      <c r="V56" t="s">
        <v>89</v>
      </c>
      <c r="W56">
        <f>Liste!I56</f>
        <v>10</v>
      </c>
      <c r="X56" t="s">
        <v>205</v>
      </c>
      <c r="Y56" t="str">
        <f t="shared" si="1"/>
        <v>10mA</v>
      </c>
      <c r="Z56">
        <f>IF(Liste!B56=" ",0,Liste!I56)</f>
        <v>10</v>
      </c>
    </row>
    <row r="57" spans="1:26" x14ac:dyDescent="0.25">
      <c r="A57" s="8" t="s">
        <v>11</v>
      </c>
      <c r="B57" t="s">
        <v>22</v>
      </c>
      <c r="C57" t="s">
        <v>12</v>
      </c>
      <c r="D57" t="s">
        <v>13</v>
      </c>
      <c r="E57" t="s">
        <v>14</v>
      </c>
      <c r="F57" t="s">
        <v>15</v>
      </c>
      <c r="G57" t="s">
        <v>12</v>
      </c>
      <c r="H57" t="s">
        <v>16</v>
      </c>
      <c r="I57" t="s">
        <v>37</v>
      </c>
      <c r="J57" t="s">
        <v>17</v>
      </c>
      <c r="K57" t="s">
        <v>25</v>
      </c>
      <c r="L57" t="s">
        <v>17</v>
      </c>
      <c r="M57">
        <v>30</v>
      </c>
      <c r="N57" t="s">
        <v>14</v>
      </c>
      <c r="O57" t="s">
        <v>20</v>
      </c>
      <c r="P57" t="s">
        <v>14</v>
      </c>
      <c r="Q57">
        <v>0</v>
      </c>
      <c r="R57" t="s">
        <v>21</v>
      </c>
      <c r="S57" t="s">
        <v>21</v>
      </c>
      <c r="T57" t="str">
        <f t="shared" si="3"/>
        <v>=INDEX(Symbol;VERGLEICH(Tabelle1!$K$30;Bezeichnung;0))</v>
      </c>
      <c r="V57" t="s">
        <v>90</v>
      </c>
      <c r="W57">
        <f>Liste!I57</f>
        <v>10</v>
      </c>
      <c r="X57" t="s">
        <v>205</v>
      </c>
      <c r="Y57" t="str">
        <f t="shared" si="1"/>
        <v>10mA</v>
      </c>
      <c r="Z57">
        <f>IF(Liste!B57=" ",0,Liste!I57)</f>
        <v>10</v>
      </c>
    </row>
    <row r="58" spans="1:26" x14ac:dyDescent="0.25">
      <c r="A58" s="8" t="s">
        <v>11</v>
      </c>
      <c r="B58" t="s">
        <v>22</v>
      </c>
      <c r="C58" t="s">
        <v>12</v>
      </c>
      <c r="D58" t="s">
        <v>13</v>
      </c>
      <c r="E58" t="s">
        <v>14</v>
      </c>
      <c r="F58" t="s">
        <v>15</v>
      </c>
      <c r="G58" t="s">
        <v>12</v>
      </c>
      <c r="H58" t="s">
        <v>16</v>
      </c>
      <c r="I58" t="s">
        <v>37</v>
      </c>
      <c r="J58" t="s">
        <v>17</v>
      </c>
      <c r="K58" t="s">
        <v>26</v>
      </c>
      <c r="L58" t="s">
        <v>17</v>
      </c>
      <c r="M58">
        <v>30</v>
      </c>
      <c r="N58" t="s">
        <v>14</v>
      </c>
      <c r="O58" t="s">
        <v>20</v>
      </c>
      <c r="P58" t="s">
        <v>14</v>
      </c>
      <c r="Q58">
        <v>0</v>
      </c>
      <c r="R58" t="s">
        <v>21</v>
      </c>
      <c r="S58" t="s">
        <v>21</v>
      </c>
      <c r="T58" t="str">
        <f t="shared" si="3"/>
        <v>=INDEX(Symbol;VERGLEICH(Tabelle1!$M$30;Bezeichnung;0))</v>
      </c>
      <c r="V58" t="s">
        <v>91</v>
      </c>
      <c r="W58">
        <f>Liste!I58</f>
        <v>10</v>
      </c>
      <c r="X58" t="s">
        <v>205</v>
      </c>
      <c r="Y58" t="str">
        <f t="shared" si="1"/>
        <v>10mA</v>
      </c>
      <c r="Z58">
        <f>IF(Liste!B58=" ",0,Liste!I58)</f>
        <v>10</v>
      </c>
    </row>
    <row r="59" spans="1:26" x14ac:dyDescent="0.25">
      <c r="A59" s="8" t="s">
        <v>11</v>
      </c>
      <c r="B59" t="s">
        <v>22</v>
      </c>
      <c r="C59" t="s">
        <v>12</v>
      </c>
      <c r="D59" t="s">
        <v>13</v>
      </c>
      <c r="E59" t="s">
        <v>14</v>
      </c>
      <c r="F59" t="s">
        <v>15</v>
      </c>
      <c r="G59" t="s">
        <v>12</v>
      </c>
      <c r="H59" t="s">
        <v>16</v>
      </c>
      <c r="I59" t="s">
        <v>37</v>
      </c>
      <c r="J59" t="s">
        <v>17</v>
      </c>
      <c r="K59" t="s">
        <v>27</v>
      </c>
      <c r="L59" t="s">
        <v>17</v>
      </c>
      <c r="M59">
        <v>30</v>
      </c>
      <c r="N59" t="s">
        <v>14</v>
      </c>
      <c r="O59" t="s">
        <v>20</v>
      </c>
      <c r="P59" t="s">
        <v>14</v>
      </c>
      <c r="Q59">
        <v>0</v>
      </c>
      <c r="R59" t="s">
        <v>21</v>
      </c>
      <c r="S59" t="s">
        <v>21</v>
      </c>
      <c r="T59" t="str">
        <f t="shared" si="3"/>
        <v>=INDEX(Symbol;VERGLEICH(Tabelle1!$O$30;Bezeichnung;0))</v>
      </c>
      <c r="V59" t="s">
        <v>92</v>
      </c>
      <c r="W59">
        <f>Liste!I59</f>
        <v>10</v>
      </c>
      <c r="X59" t="s">
        <v>205</v>
      </c>
      <c r="Y59" t="str">
        <f t="shared" si="1"/>
        <v>10mA</v>
      </c>
      <c r="Z59">
        <f>IF(Liste!B59=" ",0,Liste!I59)</f>
        <v>10</v>
      </c>
    </row>
    <row r="60" spans="1:26" x14ac:dyDescent="0.25">
      <c r="A60" s="8" t="s">
        <v>11</v>
      </c>
      <c r="B60" t="s">
        <v>22</v>
      </c>
      <c r="C60" t="s">
        <v>12</v>
      </c>
      <c r="D60" t="s">
        <v>13</v>
      </c>
      <c r="E60" t="s">
        <v>14</v>
      </c>
      <c r="F60" t="s">
        <v>15</v>
      </c>
      <c r="G60" t="s">
        <v>12</v>
      </c>
      <c r="H60" t="s">
        <v>16</v>
      </c>
      <c r="I60" t="s">
        <v>37</v>
      </c>
      <c r="J60" t="s">
        <v>17</v>
      </c>
      <c r="K60" t="s">
        <v>28</v>
      </c>
      <c r="L60" t="s">
        <v>17</v>
      </c>
      <c r="M60">
        <v>30</v>
      </c>
      <c r="N60" t="s">
        <v>14</v>
      </c>
      <c r="O60" t="s">
        <v>20</v>
      </c>
      <c r="P60" t="s">
        <v>14</v>
      </c>
      <c r="Q60">
        <v>0</v>
      </c>
      <c r="R60" t="s">
        <v>21</v>
      </c>
      <c r="S60" t="s">
        <v>21</v>
      </c>
      <c r="T60" t="str">
        <f t="shared" si="3"/>
        <v>=INDEX(Symbol;VERGLEICH(Tabelle1!$Q$30;Bezeichnung;0))</v>
      </c>
      <c r="V60" t="s">
        <v>93</v>
      </c>
      <c r="W60">
        <f>Liste!I60</f>
        <v>10</v>
      </c>
      <c r="X60" t="s">
        <v>205</v>
      </c>
      <c r="Y60" t="str">
        <f t="shared" si="1"/>
        <v>10mA</v>
      </c>
      <c r="Z60">
        <f>IF(Liste!B60=" ",0,Liste!I60)</f>
        <v>10</v>
      </c>
    </row>
    <row r="61" spans="1:26" x14ac:dyDescent="0.25">
      <c r="A61" s="8" t="s">
        <v>11</v>
      </c>
      <c r="B61" t="s">
        <v>22</v>
      </c>
      <c r="C61" t="s">
        <v>12</v>
      </c>
      <c r="D61" t="s">
        <v>13</v>
      </c>
      <c r="E61" t="s">
        <v>14</v>
      </c>
      <c r="F61" t="s">
        <v>15</v>
      </c>
      <c r="G61" t="s">
        <v>12</v>
      </c>
      <c r="H61" t="s">
        <v>16</v>
      </c>
      <c r="I61" t="s">
        <v>37</v>
      </c>
      <c r="J61" t="s">
        <v>17</v>
      </c>
      <c r="K61" t="s">
        <v>29</v>
      </c>
      <c r="L61" t="s">
        <v>17</v>
      </c>
      <c r="M61">
        <v>30</v>
      </c>
      <c r="N61" t="s">
        <v>14</v>
      </c>
      <c r="O61" t="s">
        <v>20</v>
      </c>
      <c r="P61" t="s">
        <v>14</v>
      </c>
      <c r="Q61">
        <v>0</v>
      </c>
      <c r="R61" t="s">
        <v>21</v>
      </c>
      <c r="S61" t="s">
        <v>21</v>
      </c>
      <c r="T61" t="str">
        <f t="shared" si="3"/>
        <v>=INDEX(Symbol;VERGLEICH(Tabelle1!$S$30;Bezeichnung;0))</v>
      </c>
      <c r="V61" t="s">
        <v>94</v>
      </c>
      <c r="W61">
        <f>Liste!I61</f>
        <v>10</v>
      </c>
      <c r="X61" t="s">
        <v>205</v>
      </c>
      <c r="Y61" t="str">
        <f t="shared" si="1"/>
        <v>10mA</v>
      </c>
      <c r="Z61">
        <f>IF(Liste!B61=" ",0,Liste!I61)</f>
        <v>10</v>
      </c>
    </row>
    <row r="62" spans="1:26" x14ac:dyDescent="0.25">
      <c r="A62" s="8" t="s">
        <v>11</v>
      </c>
      <c r="B62" t="s">
        <v>22</v>
      </c>
      <c r="C62" t="s">
        <v>12</v>
      </c>
      <c r="D62" t="s">
        <v>13</v>
      </c>
      <c r="E62" t="s">
        <v>14</v>
      </c>
      <c r="F62" t="s">
        <v>15</v>
      </c>
      <c r="G62" t="s">
        <v>12</v>
      </c>
      <c r="H62" t="s">
        <v>16</v>
      </c>
      <c r="I62" t="s">
        <v>37</v>
      </c>
      <c r="J62" t="s">
        <v>17</v>
      </c>
      <c r="K62" t="s">
        <v>30</v>
      </c>
      <c r="L62" t="s">
        <v>17</v>
      </c>
      <c r="M62">
        <v>30</v>
      </c>
      <c r="N62" t="s">
        <v>14</v>
      </c>
      <c r="O62" t="s">
        <v>20</v>
      </c>
      <c r="P62" t="s">
        <v>14</v>
      </c>
      <c r="Q62">
        <v>0</v>
      </c>
      <c r="R62" t="s">
        <v>21</v>
      </c>
      <c r="S62" t="s">
        <v>21</v>
      </c>
      <c r="T62" t="str">
        <f t="shared" si="3"/>
        <v>=INDEX(Symbol;VERGLEICH(Tabelle1!$U$30;Bezeichnung;0))</v>
      </c>
      <c r="V62" t="s">
        <v>95</v>
      </c>
      <c r="W62">
        <f>Liste!I62</f>
        <v>10</v>
      </c>
      <c r="X62" t="s">
        <v>205</v>
      </c>
      <c r="Y62" t="str">
        <f t="shared" si="1"/>
        <v>10mA</v>
      </c>
      <c r="Z62">
        <f>IF(Liste!B62=" ",0,Liste!I62)</f>
        <v>10</v>
      </c>
    </row>
    <row r="63" spans="1:26" x14ac:dyDescent="0.25">
      <c r="A63" s="8" t="s">
        <v>11</v>
      </c>
      <c r="B63" t="s">
        <v>22</v>
      </c>
      <c r="C63" t="s">
        <v>12</v>
      </c>
      <c r="D63" t="s">
        <v>13</v>
      </c>
      <c r="E63" t="s">
        <v>14</v>
      </c>
      <c r="F63" t="s">
        <v>15</v>
      </c>
      <c r="G63" t="s">
        <v>12</v>
      </c>
      <c r="H63" t="s">
        <v>16</v>
      </c>
      <c r="I63" t="s">
        <v>37</v>
      </c>
      <c r="J63" t="s">
        <v>17</v>
      </c>
      <c r="K63" t="s">
        <v>31</v>
      </c>
      <c r="L63" t="s">
        <v>17</v>
      </c>
      <c r="M63">
        <v>30</v>
      </c>
      <c r="N63" t="s">
        <v>14</v>
      </c>
      <c r="O63" t="s">
        <v>20</v>
      </c>
      <c r="P63" t="s">
        <v>14</v>
      </c>
      <c r="Q63">
        <v>0</v>
      </c>
      <c r="R63" t="s">
        <v>21</v>
      </c>
      <c r="S63" t="s">
        <v>21</v>
      </c>
      <c r="T63" t="str">
        <f t="shared" si="3"/>
        <v>=INDEX(Symbol;VERGLEICH(Tabelle1!$W$30;Bezeichnung;0))</v>
      </c>
      <c r="V63" t="s">
        <v>96</v>
      </c>
      <c r="W63">
        <f>Liste!I63</f>
        <v>10</v>
      </c>
      <c r="X63" t="s">
        <v>205</v>
      </c>
      <c r="Y63" t="str">
        <f t="shared" si="1"/>
        <v>10mA</v>
      </c>
      <c r="Z63">
        <f>IF(Liste!B63=" ",0,Liste!I63)</f>
        <v>10</v>
      </c>
    </row>
    <row r="64" spans="1:26" x14ac:dyDescent="0.25">
      <c r="A64" s="8" t="s">
        <v>11</v>
      </c>
      <c r="B64" t="s">
        <v>22</v>
      </c>
      <c r="C64" t="s">
        <v>12</v>
      </c>
      <c r="D64" t="s">
        <v>13</v>
      </c>
      <c r="E64" t="s">
        <v>14</v>
      </c>
      <c r="F64" t="s">
        <v>15</v>
      </c>
      <c r="G64" t="s">
        <v>12</v>
      </c>
      <c r="H64" t="s">
        <v>16</v>
      </c>
      <c r="I64" t="s">
        <v>37</v>
      </c>
      <c r="J64" t="s">
        <v>17</v>
      </c>
      <c r="K64" t="s">
        <v>32</v>
      </c>
      <c r="L64" t="s">
        <v>17</v>
      </c>
      <c r="M64">
        <v>30</v>
      </c>
      <c r="N64" t="s">
        <v>14</v>
      </c>
      <c r="O64" t="s">
        <v>20</v>
      </c>
      <c r="P64" t="s">
        <v>14</v>
      </c>
      <c r="Q64">
        <v>0</v>
      </c>
      <c r="R64" t="s">
        <v>21</v>
      </c>
      <c r="S64" t="s">
        <v>21</v>
      </c>
      <c r="T64" t="str">
        <f t="shared" si="3"/>
        <v>=INDEX(Symbol;VERGLEICH(Tabelle1!$Y$30;Bezeichnung;0))</v>
      </c>
      <c r="V64" t="s">
        <v>97</v>
      </c>
      <c r="W64">
        <f>Liste!I64</f>
        <v>10</v>
      </c>
      <c r="X64" t="s">
        <v>205</v>
      </c>
      <c r="Y64" t="str">
        <f t="shared" si="1"/>
        <v>10mA</v>
      </c>
      <c r="Z64">
        <f>IF(Liste!B64=" ",0,Liste!I64)</f>
        <v>10</v>
      </c>
    </row>
    <row r="65" spans="1:26" x14ac:dyDescent="0.25">
      <c r="A65" s="8" t="s">
        <v>11</v>
      </c>
      <c r="B65" t="s">
        <v>22</v>
      </c>
      <c r="C65" t="s">
        <v>12</v>
      </c>
      <c r="D65" t="s">
        <v>13</v>
      </c>
      <c r="E65" t="s">
        <v>14</v>
      </c>
      <c r="F65" t="s">
        <v>15</v>
      </c>
      <c r="G65" t="s">
        <v>12</v>
      </c>
      <c r="H65" t="s">
        <v>16</v>
      </c>
      <c r="I65" t="s">
        <v>37</v>
      </c>
      <c r="J65" t="s">
        <v>17</v>
      </c>
      <c r="K65" t="s">
        <v>33</v>
      </c>
      <c r="L65" t="s">
        <v>17</v>
      </c>
      <c r="M65">
        <v>30</v>
      </c>
      <c r="N65" t="s">
        <v>14</v>
      </c>
      <c r="O65" t="s">
        <v>20</v>
      </c>
      <c r="P65" t="s">
        <v>14</v>
      </c>
      <c r="Q65">
        <v>0</v>
      </c>
      <c r="R65" t="s">
        <v>21</v>
      </c>
      <c r="S65" t="s">
        <v>21</v>
      </c>
      <c r="T65" t="str">
        <f t="shared" si="3"/>
        <v>=INDEX(Symbol;VERGLEICH(Tabelle1!$AA$30;Bezeichnung;0))</v>
      </c>
      <c r="V65" t="s">
        <v>98</v>
      </c>
      <c r="W65">
        <f>Liste!I65</f>
        <v>10</v>
      </c>
      <c r="X65" t="s">
        <v>205</v>
      </c>
      <c r="Y65" t="str">
        <f t="shared" si="1"/>
        <v>10mA</v>
      </c>
      <c r="Z65">
        <f>IF(Liste!B65=" ",0,Liste!I65)</f>
        <v>10</v>
      </c>
    </row>
    <row r="66" spans="1:26" x14ac:dyDescent="0.25">
      <c r="A66" s="8" t="s">
        <v>11</v>
      </c>
      <c r="B66" t="s">
        <v>22</v>
      </c>
      <c r="C66" t="s">
        <v>12</v>
      </c>
      <c r="D66" t="s">
        <v>13</v>
      </c>
      <c r="E66" t="s">
        <v>14</v>
      </c>
      <c r="F66" t="s">
        <v>15</v>
      </c>
      <c r="G66" t="s">
        <v>12</v>
      </c>
      <c r="H66" t="s">
        <v>16</v>
      </c>
      <c r="I66" t="s">
        <v>37</v>
      </c>
      <c r="J66" t="s">
        <v>17</v>
      </c>
      <c r="K66" t="s">
        <v>34</v>
      </c>
      <c r="L66" t="s">
        <v>17</v>
      </c>
      <c r="M66">
        <v>30</v>
      </c>
      <c r="N66" t="s">
        <v>14</v>
      </c>
      <c r="O66" t="s">
        <v>20</v>
      </c>
      <c r="P66" t="s">
        <v>14</v>
      </c>
      <c r="Q66">
        <v>0</v>
      </c>
      <c r="R66" t="s">
        <v>21</v>
      </c>
      <c r="S66" t="s">
        <v>21</v>
      </c>
      <c r="T66" t="str">
        <f t="shared" si="3"/>
        <v>=INDEX(Symbol;VERGLEICH(Tabelle1!$AC$30;Bezeichnung;0))</v>
      </c>
      <c r="V66" t="s">
        <v>99</v>
      </c>
      <c r="W66">
        <f>Liste!I66</f>
        <v>10</v>
      </c>
      <c r="X66" t="s">
        <v>205</v>
      </c>
      <c r="Y66" t="str">
        <f t="shared" si="1"/>
        <v>10mA</v>
      </c>
      <c r="Z66">
        <f>IF(Liste!B66=" ",0,Liste!I66)</f>
        <v>10</v>
      </c>
    </row>
    <row r="67" spans="1:26" x14ac:dyDescent="0.25">
      <c r="A67" s="8" t="s">
        <v>11</v>
      </c>
      <c r="B67" t="s">
        <v>22</v>
      </c>
      <c r="C67" t="s">
        <v>12</v>
      </c>
      <c r="D67" t="s">
        <v>13</v>
      </c>
      <c r="E67" t="s">
        <v>14</v>
      </c>
      <c r="F67" t="s">
        <v>15</v>
      </c>
      <c r="G67" t="s">
        <v>12</v>
      </c>
      <c r="H67" t="s">
        <v>16</v>
      </c>
      <c r="I67" t="s">
        <v>37</v>
      </c>
      <c r="J67" t="s">
        <v>17</v>
      </c>
      <c r="K67" t="s">
        <v>35</v>
      </c>
      <c r="L67" t="s">
        <v>17</v>
      </c>
      <c r="M67">
        <v>30</v>
      </c>
      <c r="N67" t="s">
        <v>14</v>
      </c>
      <c r="O67" t="s">
        <v>20</v>
      </c>
      <c r="P67" t="s">
        <v>14</v>
      </c>
      <c r="Q67">
        <v>0</v>
      </c>
      <c r="R67" t="s">
        <v>21</v>
      </c>
      <c r="S67" t="s">
        <v>21</v>
      </c>
      <c r="T67" t="str">
        <f t="shared" si="3"/>
        <v>=INDEX(Symbol;VERGLEICH(Tabelle1!$AE$30;Bezeichnung;0))</v>
      </c>
      <c r="V67" t="s">
        <v>100</v>
      </c>
      <c r="W67">
        <f>Liste!I67</f>
        <v>10</v>
      </c>
      <c r="X67" t="s">
        <v>205</v>
      </c>
      <c r="Y67" t="str">
        <f t="shared" si="1"/>
        <v>10mA</v>
      </c>
      <c r="Z67">
        <f>IF(Liste!B67=" ",0,Liste!I67)</f>
        <v>10</v>
      </c>
    </row>
    <row r="68" spans="1:26" x14ac:dyDescent="0.25">
      <c r="Z68">
        <f>SUM(Z7:Z67)</f>
        <v>610</v>
      </c>
    </row>
    <row r="70" spans="1:26" x14ac:dyDescent="0.25">
      <c r="T70" s="8" t="s">
        <v>105</v>
      </c>
    </row>
  </sheetData>
  <phoneticPr fontId="2"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8</vt:i4>
      </vt:variant>
    </vt:vector>
  </HeadingPairs>
  <TitlesOfParts>
    <vt:vector size="13" baseType="lpstr">
      <vt:lpstr>Tabelle1</vt:lpstr>
      <vt:lpstr>Liste</vt:lpstr>
      <vt:lpstr>Bedienung_Hinweise</vt:lpstr>
      <vt:lpstr>Vorlage</vt:lpstr>
      <vt:lpstr>Tabelle3</vt:lpstr>
      <vt:lpstr>Adresse</vt:lpstr>
      <vt:lpstr>Bezeichnung</vt:lpstr>
      <vt:lpstr>BMH</vt:lpstr>
      <vt:lpstr>Busanbindung</vt:lpstr>
      <vt:lpstr>Tabelle1!Druckbereich</vt:lpstr>
      <vt:lpstr>Strom</vt:lpstr>
      <vt:lpstr>Symbol</vt:lpstr>
      <vt:lpstr>Symbol_Busanbindung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 Klotz</dc:creator>
  <cp:lastModifiedBy>Patrick Klotz</cp:lastModifiedBy>
  <cp:lastPrinted>2022-04-26T09:24:29Z</cp:lastPrinted>
  <dcterms:created xsi:type="dcterms:W3CDTF">2022-03-14T10:54:51Z</dcterms:created>
  <dcterms:modified xsi:type="dcterms:W3CDTF">2025-01-14T15:32:45Z</dcterms:modified>
</cp:coreProperties>
</file>