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02"/>
  <workbookPr codeName="DieseArbeitsmappe"/>
  <mc:AlternateContent xmlns:mc="http://schemas.openxmlformats.org/markup-compatibility/2006">
    <mc:Choice Requires="x15">
      <x15ac:absPath xmlns:x15ac="http://schemas.microsoft.com/office/spreadsheetml/2010/11/ac" url="C:\Users\onure\Downloads\"/>
    </mc:Choice>
  </mc:AlternateContent>
  <xr:revisionPtr revIDLastSave="0" documentId="8_{16B5BB89-0BD7-4DB2-BF02-FE5D6126B424}" xr6:coauthVersionLast="47" xr6:coauthVersionMax="47" xr10:uidLastSave="{00000000-0000-0000-0000-000000000000}"/>
  <bookViews>
    <workbookView xWindow="-110" yWindow="-110" windowWidth="25820" windowHeight="15500" tabRatio="780" firstSheet="4" activeTab="12" xr2:uid="{00000000-000D-0000-FFFF-FFFF00000000}"/>
  </bookViews>
  <sheets>
    <sheet name="Lieferschein" sheetId="5" r:id="rId1"/>
    <sheet name="Verkauf" sheetId="1" r:id="rId2"/>
    <sheet name="Kunden" sheetId="6" r:id="rId3"/>
    <sheet name="Fertigwaren" sheetId="3" r:id="rId4"/>
    <sheet name="Einkauf" sheetId="10" r:id="rId5"/>
    <sheet name="Produktion Lot.Nr." sheetId="8" r:id="rId6"/>
    <sheet name="Rohmaterial" sheetId="11" r:id="rId7"/>
    <sheet name="Risotto Mischungen" sheetId="7" r:id="rId8"/>
    <sheet name="Tee Mischungen" sheetId="12" r:id="rId9"/>
    <sheet name="Gewürz Mischungen" sheetId="13" r:id="rId10"/>
    <sheet name="Salz Mischungen" sheetId="14" r:id="rId11"/>
    <sheet name="Div. Mischungen" sheetId="15" r:id="rId12"/>
    <sheet name="Tabelle1" sheetId="16" r:id="rId13"/>
  </sheets>
  <definedNames>
    <definedName name="_xlnm._FilterDatabase" localSheetId="4" hidden="1">Einkauf!#REF!</definedName>
    <definedName name="_xlnm._FilterDatabase" localSheetId="1" hidden="1">Verkauf!#REF!</definedName>
  </definedNames>
  <calcPr calcId="191029"/>
  <extLst>
    <ext xmlns:x14="http://schemas.microsoft.com/office/spreadsheetml/2009/9/main" uri="{79F54976-1DA5-4618-B147-4CDE4B953A38}">
      <x14:workbookPr defaultImageDpi="32767"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H2" i="16" l="1" a="1"/>
  <c r="H2" i="16" s="1"/>
  <c r="H1" i="16" a="1"/>
  <c r="H1" i="16" s="1"/>
  <c r="D21" i="11"/>
  <c r="F121" i="14"/>
  <c r="F122" i="14"/>
  <c r="F123" i="14"/>
  <c r="F124" i="14"/>
  <c r="E124" i="14"/>
  <c r="B121" i="14"/>
  <c r="B122" i="14"/>
  <c r="B123" i="14"/>
  <c r="B124" i="14"/>
  <c r="F99" i="14"/>
  <c r="F100" i="14"/>
  <c r="F101" i="14"/>
  <c r="B99" i="14"/>
  <c r="B100" i="14"/>
  <c r="B101" i="14"/>
  <c r="F77" i="14"/>
  <c r="F76" i="14"/>
  <c r="B76" i="14"/>
  <c r="B77" i="14"/>
  <c r="B78" i="14"/>
  <c r="E78" i="14" s="1"/>
  <c r="F55" i="14"/>
  <c r="F54" i="14"/>
  <c r="B54" i="14"/>
  <c r="B55" i="14"/>
  <c r="B56" i="14"/>
  <c r="E56" i="14" s="1"/>
  <c r="B76" i="7"/>
  <c r="B77" i="7"/>
  <c r="B55" i="7"/>
  <c r="B33" i="7"/>
  <c r="B34" i="7"/>
  <c r="J21" i="11"/>
  <c r="K21" i="11"/>
  <c r="H21" i="11"/>
  <c r="F21" i="11"/>
  <c r="D15" i="7"/>
  <c r="F13" i="7"/>
  <c r="F14" i="7"/>
  <c r="B14" i="7"/>
  <c r="B13" i="7"/>
  <c r="D35" i="7"/>
  <c r="D57" i="7"/>
  <c r="F55" i="7"/>
  <c r="F56" i="7"/>
  <c r="B56" i="7"/>
  <c r="D100" i="7"/>
  <c r="F76" i="7"/>
  <c r="F98" i="7"/>
  <c r="F99" i="7"/>
  <c r="B98" i="7"/>
  <c r="B99" i="7"/>
  <c r="F49" i="7"/>
  <c r="F48" i="7"/>
  <c r="I53" i="3"/>
  <c r="I54" i="3"/>
  <c r="I55" i="3"/>
  <c r="I56" i="3"/>
  <c r="I57" i="3"/>
  <c r="I58" i="3"/>
  <c r="I59" i="3"/>
  <c r="I60" i="3"/>
  <c r="I61" i="3"/>
  <c r="I62" i="3"/>
  <c r="I63" i="3"/>
  <c r="I64" i="3"/>
  <c r="I65" i="3"/>
  <c r="I66" i="3"/>
  <c r="I67" i="3"/>
  <c r="I68" i="3"/>
  <c r="I69" i="3"/>
  <c r="I70" i="3"/>
  <c r="D42" i="15"/>
  <c r="D63" i="15"/>
  <c r="F37" i="15"/>
  <c r="F36" i="15"/>
  <c r="F35" i="15"/>
  <c r="F34" i="15"/>
  <c r="F33" i="15"/>
  <c r="B41" i="15"/>
  <c r="E41" i="15" s="1"/>
  <c r="D184" i="15"/>
  <c r="F183" i="15"/>
  <c r="B183" i="15"/>
  <c r="E183" i="15" s="1"/>
  <c r="F182" i="15"/>
  <c r="B182" i="15"/>
  <c r="E182" i="15" s="1"/>
  <c r="F181" i="15"/>
  <c r="B181" i="15"/>
  <c r="E181" i="15" s="1"/>
  <c r="F180" i="15"/>
  <c r="B180" i="15"/>
  <c r="E180" i="15" s="1"/>
  <c r="F179" i="15"/>
  <c r="B179" i="15"/>
  <c r="E179" i="15" s="1"/>
  <c r="F178" i="15"/>
  <c r="B178" i="15"/>
  <c r="E178" i="15" s="1"/>
  <c r="F177" i="15"/>
  <c r="B177" i="15"/>
  <c r="E177" i="15" s="1"/>
  <c r="D164" i="15"/>
  <c r="F163" i="15"/>
  <c r="B163" i="15"/>
  <c r="E163" i="15" s="1"/>
  <c r="F162" i="15"/>
  <c r="B162" i="15"/>
  <c r="E162" i="15" s="1"/>
  <c r="F161" i="15"/>
  <c r="B161" i="15"/>
  <c r="E161" i="15" s="1"/>
  <c r="F160" i="15"/>
  <c r="B160" i="15"/>
  <c r="E160" i="15" s="1"/>
  <c r="F159" i="15"/>
  <c r="B159" i="15"/>
  <c r="E159" i="15" s="1"/>
  <c r="F158" i="15"/>
  <c r="B158" i="15"/>
  <c r="E158" i="15" s="1"/>
  <c r="F157" i="15"/>
  <c r="B157" i="15"/>
  <c r="E157" i="15" s="1"/>
  <c r="D144" i="15"/>
  <c r="F143" i="15"/>
  <c r="B143" i="15"/>
  <c r="E143" i="15" s="1"/>
  <c r="F142" i="15"/>
  <c r="B142" i="15"/>
  <c r="E142" i="15" s="1"/>
  <c r="F141" i="15"/>
  <c r="B141" i="15"/>
  <c r="E141" i="15" s="1"/>
  <c r="F140" i="15"/>
  <c r="B140" i="15"/>
  <c r="E140" i="15" s="1"/>
  <c r="F139" i="15"/>
  <c r="B139" i="15"/>
  <c r="E139" i="15" s="1"/>
  <c r="F138" i="15"/>
  <c r="B138" i="15"/>
  <c r="E138" i="15" s="1"/>
  <c r="F137" i="15"/>
  <c r="B137" i="15"/>
  <c r="E137" i="15" s="1"/>
  <c r="D124" i="15"/>
  <c r="F123" i="15"/>
  <c r="B123" i="15"/>
  <c r="E123" i="15" s="1"/>
  <c r="F122" i="15"/>
  <c r="B122" i="15"/>
  <c r="E122" i="15" s="1"/>
  <c r="F121" i="15"/>
  <c r="B121" i="15"/>
  <c r="E121" i="15" s="1"/>
  <c r="F120" i="15"/>
  <c r="B120" i="15"/>
  <c r="E120" i="15" s="1"/>
  <c r="F119" i="15"/>
  <c r="B119" i="15"/>
  <c r="E119" i="15" s="1"/>
  <c r="F118" i="15"/>
  <c r="B118" i="15"/>
  <c r="E118" i="15" s="1"/>
  <c r="F117" i="15"/>
  <c r="B117" i="15"/>
  <c r="E117" i="15" s="1"/>
  <c r="K104" i="15"/>
  <c r="D104" i="15"/>
  <c r="M103" i="15"/>
  <c r="F103" i="15"/>
  <c r="B103" i="15"/>
  <c r="E103" i="15" s="1"/>
  <c r="M102" i="15"/>
  <c r="F102" i="15"/>
  <c r="B102" i="15"/>
  <c r="E102" i="15" s="1"/>
  <c r="M101" i="15"/>
  <c r="F101" i="15"/>
  <c r="B101" i="15"/>
  <c r="E101" i="15" s="1"/>
  <c r="M100" i="15"/>
  <c r="F100" i="15"/>
  <c r="B100" i="15"/>
  <c r="E100" i="15" s="1"/>
  <c r="M99" i="15"/>
  <c r="F99" i="15"/>
  <c r="B99" i="15"/>
  <c r="E99" i="15" s="1"/>
  <c r="M98" i="15"/>
  <c r="F98" i="15"/>
  <c r="B98" i="15"/>
  <c r="E98" i="15" s="1"/>
  <c r="L98" i="15" s="1"/>
  <c r="M97" i="15"/>
  <c r="F97" i="15"/>
  <c r="B97" i="15"/>
  <c r="E97" i="15" s="1"/>
  <c r="M96" i="15"/>
  <c r="F96" i="15"/>
  <c r="B96" i="15"/>
  <c r="E96" i="15" s="1"/>
  <c r="L96" i="15" s="1"/>
  <c r="K83" i="15"/>
  <c r="D83" i="15"/>
  <c r="M82" i="15"/>
  <c r="F82" i="15"/>
  <c r="M81" i="15"/>
  <c r="F81" i="15"/>
  <c r="M80" i="15"/>
  <c r="F80" i="15"/>
  <c r="M79" i="15"/>
  <c r="F79" i="15"/>
  <c r="B79" i="15"/>
  <c r="M78" i="15"/>
  <c r="F78" i="15"/>
  <c r="M77" i="15"/>
  <c r="F77" i="15"/>
  <c r="M76" i="15"/>
  <c r="F76" i="15"/>
  <c r="K63" i="15"/>
  <c r="M62" i="15"/>
  <c r="F62" i="15"/>
  <c r="B62" i="15"/>
  <c r="E62" i="15" s="1"/>
  <c r="M61" i="15"/>
  <c r="F61" i="15"/>
  <c r="B61" i="15"/>
  <c r="E61" i="15" s="1"/>
  <c r="M60" i="15"/>
  <c r="F60" i="15"/>
  <c r="B60" i="15"/>
  <c r="M59" i="15"/>
  <c r="F59" i="15"/>
  <c r="B59" i="15"/>
  <c r="M58" i="15"/>
  <c r="F58" i="15"/>
  <c r="M57" i="15"/>
  <c r="F57" i="15"/>
  <c r="M56" i="15"/>
  <c r="F56" i="15"/>
  <c r="M55" i="15"/>
  <c r="F55" i="15"/>
  <c r="K42" i="15"/>
  <c r="M38" i="15"/>
  <c r="F38" i="15"/>
  <c r="M32" i="15"/>
  <c r="F32" i="15"/>
  <c r="M31" i="15"/>
  <c r="F31" i="15"/>
  <c r="M30" i="15"/>
  <c r="F30" i="15"/>
  <c r="M29" i="15"/>
  <c r="F29" i="15"/>
  <c r="M28" i="15"/>
  <c r="F28" i="15"/>
  <c r="M27" i="15"/>
  <c r="F27" i="15"/>
  <c r="K14" i="15"/>
  <c r="D14" i="15"/>
  <c r="M13" i="15"/>
  <c r="F13" i="15"/>
  <c r="B13" i="15"/>
  <c r="E13" i="15" s="1"/>
  <c r="M12" i="15"/>
  <c r="F12" i="15"/>
  <c r="B12" i="15"/>
  <c r="E12" i="15" s="1"/>
  <c r="M11" i="15"/>
  <c r="F11" i="15"/>
  <c r="B11" i="15"/>
  <c r="E11" i="15" s="1"/>
  <c r="M10" i="15"/>
  <c r="F10" i="15"/>
  <c r="M9" i="15"/>
  <c r="F9" i="15"/>
  <c r="M8" i="15"/>
  <c r="F8" i="15"/>
  <c r="M7" i="15"/>
  <c r="F7" i="15"/>
  <c r="M6" i="15"/>
  <c r="F6" i="15"/>
  <c r="D185" i="14"/>
  <c r="F184" i="14"/>
  <c r="B184" i="14"/>
  <c r="E184" i="14" s="1"/>
  <c r="F183" i="14"/>
  <c r="B183" i="14"/>
  <c r="E183" i="14" s="1"/>
  <c r="F182" i="14"/>
  <c r="B182" i="14"/>
  <c r="E182" i="14" s="1"/>
  <c r="F181" i="14"/>
  <c r="F180" i="14"/>
  <c r="F179" i="14"/>
  <c r="F178" i="14"/>
  <c r="D188" i="13"/>
  <c r="F187" i="13"/>
  <c r="B187" i="13"/>
  <c r="E187" i="13" s="1"/>
  <c r="F186" i="13"/>
  <c r="B186" i="13"/>
  <c r="E186" i="13" s="1"/>
  <c r="F185" i="13"/>
  <c r="B185" i="13"/>
  <c r="E185" i="13" s="1"/>
  <c r="F184" i="13"/>
  <c r="F183" i="13"/>
  <c r="F182" i="13"/>
  <c r="F181" i="13"/>
  <c r="F220" i="12"/>
  <c r="F221" i="12"/>
  <c r="F222" i="12"/>
  <c r="F198" i="12"/>
  <c r="F199" i="12"/>
  <c r="F200" i="12"/>
  <c r="D179" i="12"/>
  <c r="F176" i="12"/>
  <c r="F175" i="12"/>
  <c r="B82" i="12"/>
  <c r="F82" i="12"/>
  <c r="M82" i="12"/>
  <c r="F277" i="12"/>
  <c r="M277" i="12"/>
  <c r="F278" i="12"/>
  <c r="M278" i="12"/>
  <c r="F279" i="12"/>
  <c r="M279" i="12"/>
  <c r="B280" i="12"/>
  <c r="E280" i="12" s="1"/>
  <c r="F280" i="12"/>
  <c r="M280" i="12"/>
  <c r="B281" i="12"/>
  <c r="E281" i="12" s="1"/>
  <c r="F281" i="12"/>
  <c r="M281" i="12"/>
  <c r="B282" i="12"/>
  <c r="E282" i="12" s="1"/>
  <c r="F282" i="12"/>
  <c r="M282" i="12"/>
  <c r="B283" i="12"/>
  <c r="E283" i="12" s="1"/>
  <c r="F283" i="12"/>
  <c r="M283" i="12"/>
  <c r="D284" i="12"/>
  <c r="K284" i="12"/>
  <c r="F297" i="12"/>
  <c r="M297" i="12"/>
  <c r="F298" i="12"/>
  <c r="M298" i="12"/>
  <c r="F299" i="12"/>
  <c r="M299" i="12"/>
  <c r="B300" i="12"/>
  <c r="E300" i="12" s="1"/>
  <c r="F300" i="12"/>
  <c r="M300" i="12"/>
  <c r="B301" i="12"/>
  <c r="E301" i="12" s="1"/>
  <c r="F301" i="12"/>
  <c r="M301" i="12"/>
  <c r="B302" i="12"/>
  <c r="E302" i="12" s="1"/>
  <c r="F302" i="12"/>
  <c r="M302" i="12"/>
  <c r="B303" i="12"/>
  <c r="E303" i="12" s="1"/>
  <c r="F303" i="12"/>
  <c r="M303" i="12"/>
  <c r="D304" i="12"/>
  <c r="K304" i="12"/>
  <c r="M96" i="12"/>
  <c r="M97" i="12"/>
  <c r="M98" i="12"/>
  <c r="M99" i="12"/>
  <c r="M100" i="12"/>
  <c r="K101" i="12"/>
  <c r="M114" i="12"/>
  <c r="M115" i="12"/>
  <c r="M116" i="12"/>
  <c r="M117" i="12"/>
  <c r="M118" i="12"/>
  <c r="K119" i="12"/>
  <c r="M132" i="12"/>
  <c r="M133" i="12"/>
  <c r="M134" i="12"/>
  <c r="M135" i="12"/>
  <c r="M136" i="12"/>
  <c r="K137" i="12"/>
  <c r="M150" i="12"/>
  <c r="M151" i="12"/>
  <c r="M152" i="12"/>
  <c r="M153" i="12"/>
  <c r="M154" i="12"/>
  <c r="M155" i="12"/>
  <c r="M156" i="12"/>
  <c r="K157" i="12"/>
  <c r="M170" i="12"/>
  <c r="M171" i="12"/>
  <c r="M172" i="12"/>
  <c r="M173" i="12"/>
  <c r="M174" i="12"/>
  <c r="M177" i="12"/>
  <c r="M178" i="12"/>
  <c r="K179" i="12"/>
  <c r="M192" i="12"/>
  <c r="M193" i="12"/>
  <c r="M194" i="12"/>
  <c r="M195" i="12"/>
  <c r="M196" i="12"/>
  <c r="M197" i="12"/>
  <c r="M200" i="12"/>
  <c r="K201" i="12"/>
  <c r="M214" i="12"/>
  <c r="M215" i="12"/>
  <c r="M216" i="12"/>
  <c r="M217" i="12"/>
  <c r="M218" i="12"/>
  <c r="M219" i="12"/>
  <c r="M223" i="12"/>
  <c r="K224" i="12"/>
  <c r="M237" i="12"/>
  <c r="M238" i="12"/>
  <c r="M239" i="12"/>
  <c r="M240" i="12"/>
  <c r="M241" i="12"/>
  <c r="M242" i="12"/>
  <c r="M243" i="12"/>
  <c r="K244" i="12"/>
  <c r="M257" i="12"/>
  <c r="M258" i="12"/>
  <c r="M259" i="12"/>
  <c r="M260" i="12"/>
  <c r="M261" i="12"/>
  <c r="M262" i="12"/>
  <c r="M263" i="12"/>
  <c r="K264" i="12"/>
  <c r="F150" i="12"/>
  <c r="F151" i="12"/>
  <c r="F152" i="12"/>
  <c r="F153" i="12"/>
  <c r="F154" i="12"/>
  <c r="F155" i="12"/>
  <c r="B156" i="12"/>
  <c r="E156" i="12" s="1"/>
  <c r="F156" i="12"/>
  <c r="D157" i="12"/>
  <c r="F170" i="12"/>
  <c r="F171" i="12"/>
  <c r="F172" i="12"/>
  <c r="F173" i="12"/>
  <c r="F174" i="12"/>
  <c r="F177" i="12"/>
  <c r="F178" i="12"/>
  <c r="F192" i="12"/>
  <c r="F193" i="12"/>
  <c r="F194" i="12"/>
  <c r="F195" i="12"/>
  <c r="F196" i="12"/>
  <c r="F197" i="12"/>
  <c r="D201" i="12"/>
  <c r="F214" i="12"/>
  <c r="F215" i="12"/>
  <c r="F216" i="12"/>
  <c r="F217" i="12"/>
  <c r="F218" i="12"/>
  <c r="F219" i="12"/>
  <c r="F223" i="12"/>
  <c r="D224" i="12"/>
  <c r="F237" i="12"/>
  <c r="F238" i="12"/>
  <c r="F239" i="12"/>
  <c r="F240" i="12"/>
  <c r="F241" i="12"/>
  <c r="F242" i="12"/>
  <c r="F243" i="12"/>
  <c r="D244" i="12"/>
  <c r="F257" i="12"/>
  <c r="F258" i="12"/>
  <c r="F259" i="12"/>
  <c r="B260" i="12"/>
  <c r="E260" i="12" s="1"/>
  <c r="F260" i="12"/>
  <c r="B261" i="12"/>
  <c r="E261" i="12" s="1"/>
  <c r="F261" i="12"/>
  <c r="B262" i="12"/>
  <c r="E262" i="12" s="1"/>
  <c r="F262" i="12"/>
  <c r="B263" i="12"/>
  <c r="E263" i="12" s="1"/>
  <c r="F263" i="12"/>
  <c r="D264" i="12"/>
  <c r="M12" i="14"/>
  <c r="M11" i="14"/>
  <c r="M13" i="14"/>
  <c r="M56" i="14"/>
  <c r="M98" i="14"/>
  <c r="M101" i="14"/>
  <c r="D128" i="13"/>
  <c r="D108" i="13"/>
  <c r="F104" i="13"/>
  <c r="B105" i="13"/>
  <c r="F105" i="13"/>
  <c r="F106" i="13"/>
  <c r="D86" i="13"/>
  <c r="F82" i="13"/>
  <c r="F83" i="13"/>
  <c r="F84" i="13"/>
  <c r="F85" i="13"/>
  <c r="B83" i="13"/>
  <c r="D62" i="13"/>
  <c r="F61" i="13"/>
  <c r="F60" i="13"/>
  <c r="F59" i="13"/>
  <c r="D39" i="13"/>
  <c r="F38" i="13"/>
  <c r="F37" i="13"/>
  <c r="F36" i="13"/>
  <c r="D15" i="11"/>
  <c r="B36" i="13" s="1"/>
  <c r="J15" i="11"/>
  <c r="F15" i="11"/>
  <c r="H15" i="11" s="1"/>
  <c r="K15" i="11" s="1"/>
  <c r="D16" i="13"/>
  <c r="F15" i="13"/>
  <c r="F14" i="13"/>
  <c r="F13" i="13"/>
  <c r="D125" i="14"/>
  <c r="D102" i="14"/>
  <c r="D79" i="14"/>
  <c r="D14" i="14"/>
  <c r="D34" i="14"/>
  <c r="D57" i="14"/>
  <c r="F56" i="14"/>
  <c r="B33" i="14"/>
  <c r="F12" i="14"/>
  <c r="D165" i="14"/>
  <c r="F164" i="14"/>
  <c r="B164" i="14"/>
  <c r="E164" i="14" s="1"/>
  <c r="F163" i="14"/>
  <c r="B163" i="14"/>
  <c r="E163" i="14" s="1"/>
  <c r="F162" i="14"/>
  <c r="B162" i="14"/>
  <c r="E162" i="14" s="1"/>
  <c r="F161" i="14"/>
  <c r="F160" i="14"/>
  <c r="F159" i="14"/>
  <c r="F158" i="14"/>
  <c r="D145" i="14"/>
  <c r="F144" i="14"/>
  <c r="B144" i="14"/>
  <c r="E144" i="14" s="1"/>
  <c r="F143" i="14"/>
  <c r="B143" i="14"/>
  <c r="E143" i="14" s="1"/>
  <c r="F142" i="14"/>
  <c r="B142" i="14"/>
  <c r="E142" i="14" s="1"/>
  <c r="F141" i="14"/>
  <c r="F140" i="14"/>
  <c r="F139" i="14"/>
  <c r="F138" i="14"/>
  <c r="F120" i="14"/>
  <c r="F119" i="14"/>
  <c r="F118" i="14"/>
  <c r="F117" i="14"/>
  <c r="F116" i="14"/>
  <c r="F115" i="14"/>
  <c r="K102" i="14"/>
  <c r="F98" i="14"/>
  <c r="M97" i="14"/>
  <c r="F97" i="14"/>
  <c r="M96" i="14"/>
  <c r="F96" i="14"/>
  <c r="M95" i="14"/>
  <c r="F95" i="14"/>
  <c r="M94" i="14"/>
  <c r="F94" i="14"/>
  <c r="M93" i="14"/>
  <c r="F93" i="14"/>
  <c r="M92" i="14"/>
  <c r="F92" i="14"/>
  <c r="K79" i="14"/>
  <c r="M78" i="14"/>
  <c r="F78" i="14"/>
  <c r="M75" i="14"/>
  <c r="F75" i="14"/>
  <c r="M74" i="14"/>
  <c r="F74" i="14"/>
  <c r="M73" i="14"/>
  <c r="F73" i="14"/>
  <c r="M72" i="14"/>
  <c r="F72" i="14"/>
  <c r="M71" i="14"/>
  <c r="F71" i="14"/>
  <c r="M70" i="14"/>
  <c r="F70" i="14"/>
  <c r="K57" i="14"/>
  <c r="M53" i="14"/>
  <c r="F53" i="14"/>
  <c r="M52" i="14"/>
  <c r="F52" i="14"/>
  <c r="M51" i="14"/>
  <c r="F51" i="14"/>
  <c r="M50" i="14"/>
  <c r="F50" i="14"/>
  <c r="M49" i="14"/>
  <c r="F49" i="14"/>
  <c r="M48" i="14"/>
  <c r="F48" i="14"/>
  <c r="M47" i="14"/>
  <c r="F47" i="14"/>
  <c r="K34" i="14"/>
  <c r="M33" i="14"/>
  <c r="F33" i="14"/>
  <c r="M32" i="14"/>
  <c r="F32" i="14"/>
  <c r="M31" i="14"/>
  <c r="F31" i="14"/>
  <c r="M30" i="14"/>
  <c r="F30" i="14"/>
  <c r="M29" i="14"/>
  <c r="F29" i="14"/>
  <c r="M28" i="14"/>
  <c r="F28" i="14"/>
  <c r="M27" i="14"/>
  <c r="F27" i="14"/>
  <c r="K14" i="14"/>
  <c r="F13" i="14"/>
  <c r="F11" i="14"/>
  <c r="M10" i="14"/>
  <c r="F10" i="14"/>
  <c r="M9" i="14"/>
  <c r="F9" i="14"/>
  <c r="M8" i="14"/>
  <c r="F8" i="14"/>
  <c r="M7" i="14"/>
  <c r="F7" i="14"/>
  <c r="M6" i="14"/>
  <c r="F6" i="14"/>
  <c r="E83" i="13" l="1"/>
  <c r="E185" i="15"/>
  <c r="E105" i="15"/>
  <c r="L97" i="15"/>
  <c r="L105" i="15" s="1"/>
  <c r="E125" i="15"/>
  <c r="E145" i="15"/>
  <c r="E165" i="15"/>
  <c r="L109" i="15" l="1"/>
  <c r="L108" i="15"/>
  <c r="E189" i="15"/>
  <c r="E188" i="15"/>
  <c r="E129" i="15"/>
  <c r="E128" i="15"/>
  <c r="E108" i="15"/>
  <c r="E109" i="15"/>
  <c r="E149" i="15"/>
  <c r="E148" i="15"/>
  <c r="E169" i="15"/>
  <c r="E168" i="15"/>
  <c r="D168" i="13" l="1"/>
  <c r="F167" i="13"/>
  <c r="B167" i="13"/>
  <c r="E167" i="13" s="1"/>
  <c r="F166" i="13"/>
  <c r="B166" i="13"/>
  <c r="E166" i="13" s="1"/>
  <c r="F165" i="13"/>
  <c r="B165" i="13"/>
  <c r="E165" i="13" s="1"/>
  <c r="F164" i="13"/>
  <c r="F163" i="13"/>
  <c r="F162" i="13"/>
  <c r="F161" i="13"/>
  <c r="D148" i="13"/>
  <c r="F147" i="13"/>
  <c r="B147" i="13"/>
  <c r="E147" i="13" s="1"/>
  <c r="F146" i="13"/>
  <c r="B146" i="13"/>
  <c r="E146" i="13" s="1"/>
  <c r="F145" i="13"/>
  <c r="B145" i="13"/>
  <c r="E145" i="13" s="1"/>
  <c r="F144" i="13"/>
  <c r="F143" i="13"/>
  <c r="F142" i="13"/>
  <c r="F141" i="13"/>
  <c r="F127" i="13"/>
  <c r="F126" i="13"/>
  <c r="F125" i="13"/>
  <c r="F124" i="13"/>
  <c r="F123" i="13"/>
  <c r="F122" i="13"/>
  <c r="F121" i="13"/>
  <c r="K108" i="13"/>
  <c r="M107" i="13"/>
  <c r="F107" i="13"/>
  <c r="M103" i="13"/>
  <c r="F103" i="13"/>
  <c r="M102" i="13"/>
  <c r="F102" i="13"/>
  <c r="M101" i="13"/>
  <c r="F101" i="13"/>
  <c r="M100" i="13"/>
  <c r="F100" i="13"/>
  <c r="M99" i="13"/>
  <c r="F99" i="13"/>
  <c r="K86" i="13"/>
  <c r="M81" i="13"/>
  <c r="F81" i="13"/>
  <c r="M80" i="13"/>
  <c r="F80" i="13"/>
  <c r="M79" i="13"/>
  <c r="F79" i="13"/>
  <c r="M78" i="13"/>
  <c r="F78" i="13"/>
  <c r="M77" i="13"/>
  <c r="F77" i="13"/>
  <c r="M76" i="13"/>
  <c r="F76" i="13"/>
  <c r="M75" i="13"/>
  <c r="F75" i="13"/>
  <c r="K62" i="13"/>
  <c r="M58" i="13"/>
  <c r="F58" i="13"/>
  <c r="M57" i="13"/>
  <c r="F57" i="13"/>
  <c r="M56" i="13"/>
  <c r="F56" i="13"/>
  <c r="M55" i="13"/>
  <c r="F55" i="13"/>
  <c r="M54" i="13"/>
  <c r="F54" i="13"/>
  <c r="M53" i="13"/>
  <c r="F53" i="13"/>
  <c r="M52" i="13"/>
  <c r="F52" i="13"/>
  <c r="K39" i="13"/>
  <c r="M35" i="13"/>
  <c r="F35" i="13"/>
  <c r="M34" i="13"/>
  <c r="F34" i="13"/>
  <c r="M33" i="13"/>
  <c r="F33" i="13"/>
  <c r="M32" i="13"/>
  <c r="F32" i="13"/>
  <c r="M31" i="13"/>
  <c r="F31" i="13"/>
  <c r="M30" i="13"/>
  <c r="F30" i="13"/>
  <c r="M29" i="13"/>
  <c r="F29" i="13"/>
  <c r="K16" i="13"/>
  <c r="M12" i="13"/>
  <c r="F12" i="13"/>
  <c r="M11" i="13"/>
  <c r="F11" i="13"/>
  <c r="M10" i="13"/>
  <c r="F10" i="13"/>
  <c r="M9" i="13"/>
  <c r="F9" i="13"/>
  <c r="M8" i="13"/>
  <c r="F8" i="13"/>
  <c r="M7" i="13"/>
  <c r="F7" i="13"/>
  <c r="M6" i="13"/>
  <c r="F6" i="13"/>
  <c r="D137" i="12"/>
  <c r="F136" i="12"/>
  <c r="B136" i="12"/>
  <c r="F135" i="12"/>
  <c r="F134" i="12"/>
  <c r="F133" i="12"/>
  <c r="F132" i="12"/>
  <c r="D119" i="12"/>
  <c r="F118" i="12"/>
  <c r="B118" i="12"/>
  <c r="F117" i="12"/>
  <c r="F116" i="12"/>
  <c r="F115" i="12"/>
  <c r="F114" i="12"/>
  <c r="D101" i="12"/>
  <c r="F100" i="12"/>
  <c r="B100" i="12"/>
  <c r="F99" i="12"/>
  <c r="F98" i="12"/>
  <c r="F97" i="12"/>
  <c r="F96" i="12"/>
  <c r="K83" i="12"/>
  <c r="D83" i="12"/>
  <c r="M81" i="12"/>
  <c r="F81" i="12"/>
  <c r="M80" i="12"/>
  <c r="F80" i="12"/>
  <c r="M79" i="12"/>
  <c r="F79" i="12"/>
  <c r="M78" i="12"/>
  <c r="F78" i="12"/>
  <c r="K65" i="12"/>
  <c r="D65" i="12"/>
  <c r="M64" i="12"/>
  <c r="F64" i="12"/>
  <c r="B64" i="12"/>
  <c r="M63" i="12"/>
  <c r="F63" i="12"/>
  <c r="M62" i="12"/>
  <c r="F62" i="12"/>
  <c r="M61" i="12"/>
  <c r="F61" i="12"/>
  <c r="M60" i="12"/>
  <c r="F60" i="12"/>
  <c r="K47" i="12"/>
  <c r="D47" i="12"/>
  <c r="M46" i="12"/>
  <c r="F46" i="12"/>
  <c r="M45" i="12"/>
  <c r="F45" i="12"/>
  <c r="M44" i="12"/>
  <c r="F44" i="12"/>
  <c r="M43" i="12"/>
  <c r="F43" i="12"/>
  <c r="M42" i="12"/>
  <c r="F42" i="12"/>
  <c r="K29" i="12"/>
  <c r="D29" i="12"/>
  <c r="M28" i="12"/>
  <c r="F28" i="12"/>
  <c r="B28" i="12"/>
  <c r="M27" i="12"/>
  <c r="F27" i="12"/>
  <c r="M26" i="12"/>
  <c r="F26" i="12"/>
  <c r="M25" i="12"/>
  <c r="F25" i="12"/>
  <c r="M24" i="12"/>
  <c r="F24" i="12"/>
  <c r="K11" i="12"/>
  <c r="D11" i="12"/>
  <c r="M10" i="12"/>
  <c r="F10" i="12"/>
  <c r="M9" i="12"/>
  <c r="F9" i="12"/>
  <c r="M8" i="12"/>
  <c r="F8" i="12"/>
  <c r="M7" i="12"/>
  <c r="F7" i="12"/>
  <c r="M6" i="12"/>
  <c r="F6" i="12"/>
  <c r="W4" i="11" a="1"/>
  <c r="W4" i="11" s="1"/>
  <c r="L8" i="5" l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159" i="1"/>
  <c r="K160" i="1"/>
  <c r="K161" i="1"/>
  <c r="K162" i="1"/>
  <c r="K163" i="1"/>
  <c r="K164" i="1"/>
  <c r="K165" i="1"/>
  <c r="K166" i="1"/>
  <c r="K167" i="1"/>
  <c r="K168" i="1"/>
  <c r="K169" i="1"/>
  <c r="K170" i="1"/>
  <c r="K171" i="1"/>
  <c r="K172" i="1"/>
  <c r="K173" i="1"/>
  <c r="K174" i="1"/>
  <c r="K175" i="1"/>
  <c r="K176" i="1"/>
  <c r="K177" i="1"/>
  <c r="K178" i="1"/>
  <c r="K179" i="1"/>
  <c r="K180" i="1"/>
  <c r="K181" i="1"/>
  <c r="K182" i="1"/>
  <c r="K183" i="1"/>
  <c r="K184" i="1"/>
  <c r="K185" i="1"/>
  <c r="K186" i="1"/>
  <c r="K187" i="1"/>
  <c r="K188" i="1"/>
  <c r="K189" i="1"/>
  <c r="K190" i="1"/>
  <c r="K191" i="1"/>
  <c r="K192" i="1"/>
  <c r="K193" i="1"/>
  <c r="K194" i="1"/>
  <c r="K195" i="1"/>
  <c r="K196" i="1"/>
  <c r="K197" i="1"/>
  <c r="K198" i="1"/>
  <c r="K199" i="1"/>
  <c r="K200" i="1"/>
  <c r="K201" i="1"/>
  <c r="K202" i="1"/>
  <c r="K203" i="1"/>
  <c r="K204" i="1"/>
  <c r="K205" i="1"/>
  <c r="K206" i="1"/>
  <c r="K207" i="1"/>
  <c r="K208" i="1"/>
  <c r="K209" i="1"/>
  <c r="K210" i="1"/>
  <c r="K211" i="1"/>
  <c r="K212" i="1"/>
  <c r="K213" i="1"/>
  <c r="K214" i="1"/>
  <c r="K215" i="1"/>
  <c r="K216" i="1"/>
  <c r="K217" i="1"/>
  <c r="K218" i="1"/>
  <c r="K219" i="1"/>
  <c r="K220" i="1"/>
  <c r="K221" i="1"/>
  <c r="K222" i="1"/>
  <c r="K223" i="1"/>
  <c r="K224" i="1"/>
  <c r="K225" i="1"/>
  <c r="K226" i="1"/>
  <c r="K227" i="1"/>
  <c r="K228" i="1"/>
  <c r="K229" i="1"/>
  <c r="K230" i="1"/>
  <c r="K231" i="1"/>
  <c r="K232" i="1"/>
  <c r="K233" i="1"/>
  <c r="K234" i="1"/>
  <c r="K235" i="1"/>
  <c r="K236" i="1"/>
  <c r="K237" i="1"/>
  <c r="K238" i="1"/>
  <c r="K239" i="1"/>
  <c r="K240" i="1"/>
  <c r="K241" i="1"/>
  <c r="K242" i="1"/>
  <c r="K243" i="1"/>
  <c r="K244" i="1"/>
  <c r="K245" i="1"/>
  <c r="K246" i="1"/>
  <c r="K247" i="1"/>
  <c r="K248" i="1"/>
  <c r="K249" i="1"/>
  <c r="K250" i="1"/>
  <c r="K251" i="1"/>
  <c r="K252" i="1"/>
  <c r="K253" i="1"/>
  <c r="K254" i="1"/>
  <c r="K255" i="1"/>
  <c r="K256" i="1"/>
  <c r="K257" i="1"/>
  <c r="K258" i="1"/>
  <c r="K259" i="1"/>
  <c r="K260" i="1"/>
  <c r="K261" i="1"/>
  <c r="K262" i="1"/>
  <c r="K263" i="1"/>
  <c r="K264" i="1"/>
  <c r="K265" i="1"/>
  <c r="K266" i="1"/>
  <c r="K267" i="1"/>
  <c r="K268" i="1"/>
  <c r="K269" i="1"/>
  <c r="K270" i="1"/>
  <c r="K271" i="1"/>
  <c r="K272" i="1"/>
  <c r="K273" i="1"/>
  <c r="K274" i="1"/>
  <c r="K275" i="1"/>
  <c r="K276" i="1"/>
  <c r="K277" i="1"/>
  <c r="K278" i="1"/>
  <c r="K279" i="1"/>
  <c r="K280" i="1"/>
  <c r="K281" i="1"/>
  <c r="K282" i="1"/>
  <c r="K283" i="1"/>
  <c r="K284" i="1"/>
  <c r="K285" i="1"/>
  <c r="K286" i="1"/>
  <c r="K287" i="1"/>
  <c r="K288" i="1"/>
  <c r="K289" i="1"/>
  <c r="K290" i="1"/>
  <c r="K291" i="1"/>
  <c r="K292" i="1"/>
  <c r="K293" i="1"/>
  <c r="K294" i="1"/>
  <c r="K295" i="1"/>
  <c r="K296" i="1"/>
  <c r="K297" i="1"/>
  <c r="K298" i="1"/>
  <c r="K299" i="1"/>
  <c r="K300" i="1"/>
  <c r="K301" i="1"/>
  <c r="K302" i="1"/>
  <c r="K303" i="1"/>
  <c r="K304" i="1"/>
  <c r="K305" i="1"/>
  <c r="K306" i="1"/>
  <c r="K307" i="1"/>
  <c r="K308" i="1"/>
  <c r="K309" i="1"/>
  <c r="K310" i="1"/>
  <c r="K311" i="1"/>
  <c r="K312" i="1"/>
  <c r="K313" i="1"/>
  <c r="K314" i="1"/>
  <c r="K315" i="1"/>
  <c r="K316" i="1"/>
  <c r="K317" i="1"/>
  <c r="K318" i="1"/>
  <c r="K319" i="1"/>
  <c r="K320" i="1"/>
  <c r="K321" i="1"/>
  <c r="K322" i="1"/>
  <c r="K323" i="1"/>
  <c r="K324" i="1"/>
  <c r="K325" i="1"/>
  <c r="K326" i="1"/>
  <c r="K327" i="1"/>
  <c r="K328" i="1"/>
  <c r="K329" i="1"/>
  <c r="K330" i="1"/>
  <c r="K331" i="1"/>
  <c r="K332" i="1"/>
  <c r="K333" i="1"/>
  <c r="K334" i="1"/>
  <c r="K335" i="1"/>
  <c r="K336" i="1"/>
  <c r="K337" i="1"/>
  <c r="K338" i="1"/>
  <c r="K339" i="1"/>
  <c r="K340" i="1"/>
  <c r="K341" i="1"/>
  <c r="K342" i="1"/>
  <c r="K343" i="1"/>
  <c r="K344" i="1"/>
  <c r="K345" i="1"/>
  <c r="K346" i="1"/>
  <c r="K347" i="1"/>
  <c r="K348" i="1"/>
  <c r="K349" i="1"/>
  <c r="K350" i="1"/>
  <c r="K351" i="1"/>
  <c r="K352" i="1"/>
  <c r="K353" i="1"/>
  <c r="K354" i="1"/>
  <c r="K355" i="1"/>
  <c r="K356" i="1"/>
  <c r="K357" i="1"/>
  <c r="K358" i="1"/>
  <c r="K359" i="1"/>
  <c r="K360" i="1"/>
  <c r="K361" i="1"/>
  <c r="K362" i="1"/>
  <c r="K363" i="1"/>
  <c r="K364" i="1"/>
  <c r="K365" i="1"/>
  <c r="K366" i="1"/>
  <c r="K367" i="1"/>
  <c r="K368" i="1"/>
  <c r="K369" i="1"/>
  <c r="K370" i="1"/>
  <c r="K371" i="1"/>
  <c r="K372" i="1"/>
  <c r="K373" i="1"/>
  <c r="K374" i="1"/>
  <c r="K375" i="1"/>
  <c r="K376" i="1"/>
  <c r="K377" i="1"/>
  <c r="K378" i="1"/>
  <c r="K379" i="1"/>
  <c r="K380" i="1"/>
  <c r="K381" i="1"/>
  <c r="K382" i="1"/>
  <c r="K383" i="1"/>
  <c r="K384" i="1"/>
  <c r="K385" i="1"/>
  <c r="K386" i="1"/>
  <c r="K387" i="1"/>
  <c r="K388" i="1"/>
  <c r="K389" i="1"/>
  <c r="K390" i="1"/>
  <c r="K391" i="1"/>
  <c r="K392" i="1"/>
  <c r="K393" i="1"/>
  <c r="K394" i="1"/>
  <c r="K395" i="1"/>
  <c r="K396" i="1"/>
  <c r="K397" i="1"/>
  <c r="K398" i="1"/>
  <c r="K399" i="1"/>
  <c r="K400" i="1"/>
  <c r="K401" i="1"/>
  <c r="K402" i="1"/>
  <c r="K403" i="1"/>
  <c r="K404" i="1"/>
  <c r="K405" i="1"/>
  <c r="K406" i="1"/>
  <c r="K407" i="1"/>
  <c r="K408" i="1"/>
  <c r="K409" i="1"/>
  <c r="K410" i="1"/>
  <c r="K411" i="1"/>
  <c r="K412" i="1"/>
  <c r="K413" i="1"/>
  <c r="K414" i="1"/>
  <c r="K415" i="1"/>
  <c r="K416" i="1"/>
  <c r="K417" i="1"/>
  <c r="K418" i="1"/>
  <c r="K419" i="1"/>
  <c r="K420" i="1"/>
  <c r="K421" i="1"/>
  <c r="K422" i="1"/>
  <c r="K423" i="1"/>
  <c r="K424" i="1"/>
  <c r="K425" i="1"/>
  <c r="K426" i="1"/>
  <c r="K427" i="1"/>
  <c r="K428" i="1"/>
  <c r="K429" i="1"/>
  <c r="K430" i="1"/>
  <c r="K431" i="1"/>
  <c r="K432" i="1"/>
  <c r="K433" i="1"/>
  <c r="K434" i="1"/>
  <c r="K435" i="1"/>
  <c r="K436" i="1"/>
  <c r="K437" i="1"/>
  <c r="K438" i="1"/>
  <c r="K439" i="1"/>
  <c r="K440" i="1"/>
  <c r="K441" i="1"/>
  <c r="K442" i="1"/>
  <c r="K443" i="1"/>
  <c r="K444" i="1"/>
  <c r="K445" i="1"/>
  <c r="K446" i="1"/>
  <c r="K447" i="1"/>
  <c r="K448" i="1"/>
  <c r="K449" i="1"/>
  <c r="K450" i="1"/>
  <c r="K451" i="1"/>
  <c r="K452" i="1"/>
  <c r="K453" i="1"/>
  <c r="K454" i="1"/>
  <c r="K455" i="1"/>
  <c r="K456" i="1"/>
  <c r="K457" i="1"/>
  <c r="K458" i="1"/>
  <c r="K459" i="1"/>
  <c r="K460" i="1"/>
  <c r="K461" i="1"/>
  <c r="K462" i="1"/>
  <c r="K463" i="1"/>
  <c r="K464" i="1"/>
  <c r="K465" i="1"/>
  <c r="K466" i="1"/>
  <c r="K467" i="1"/>
  <c r="K468" i="1"/>
  <c r="K469" i="1"/>
  <c r="K470" i="1"/>
  <c r="K471" i="1"/>
  <c r="K472" i="1"/>
  <c r="K473" i="1"/>
  <c r="K474" i="1"/>
  <c r="K475" i="1"/>
  <c r="K476" i="1"/>
  <c r="K477" i="1"/>
  <c r="K478" i="1"/>
  <c r="K479" i="1"/>
  <c r="K480" i="1"/>
  <c r="K481" i="1"/>
  <c r="K482" i="1"/>
  <c r="K483" i="1"/>
  <c r="K484" i="1"/>
  <c r="K485" i="1"/>
  <c r="K486" i="1"/>
  <c r="K487" i="1"/>
  <c r="K488" i="1"/>
  <c r="K489" i="1"/>
  <c r="K490" i="1"/>
  <c r="K491" i="1"/>
  <c r="K492" i="1"/>
  <c r="K493" i="1"/>
  <c r="K494" i="1"/>
  <c r="K495" i="1"/>
  <c r="K496" i="1"/>
  <c r="K497" i="1"/>
  <c r="K498" i="1"/>
  <c r="K499" i="1"/>
  <c r="K500" i="1"/>
  <c r="K501" i="1"/>
  <c r="K502" i="1"/>
  <c r="K503" i="1"/>
  <c r="K504" i="1"/>
  <c r="K505" i="1"/>
  <c r="K506" i="1"/>
  <c r="K507" i="1"/>
  <c r="K508" i="1"/>
  <c r="K509" i="1"/>
  <c r="K510" i="1"/>
  <c r="K511" i="1"/>
  <c r="K512" i="1"/>
  <c r="K513" i="1"/>
  <c r="K514" i="1"/>
  <c r="K515" i="1"/>
  <c r="K516" i="1"/>
  <c r="K517" i="1"/>
  <c r="K518" i="1"/>
  <c r="K519" i="1"/>
  <c r="K520" i="1"/>
  <c r="K521" i="1"/>
  <c r="K522" i="1"/>
  <c r="K523" i="1"/>
  <c r="K524" i="1"/>
  <c r="K525" i="1"/>
  <c r="K526" i="1"/>
  <c r="K527" i="1"/>
  <c r="K528" i="1"/>
  <c r="K529" i="1"/>
  <c r="K530" i="1"/>
  <c r="K531" i="1"/>
  <c r="K532" i="1"/>
  <c r="K533" i="1"/>
  <c r="K534" i="1"/>
  <c r="K535" i="1"/>
  <c r="K536" i="1"/>
  <c r="K537" i="1"/>
  <c r="K538" i="1"/>
  <c r="K539" i="1"/>
  <c r="K540" i="1"/>
  <c r="K541" i="1"/>
  <c r="K542" i="1"/>
  <c r="K543" i="1"/>
  <c r="K544" i="1"/>
  <c r="K545" i="1"/>
  <c r="K546" i="1"/>
  <c r="K547" i="1"/>
  <c r="K548" i="1"/>
  <c r="K549" i="1"/>
  <c r="K550" i="1"/>
  <c r="K551" i="1"/>
  <c r="K552" i="1"/>
  <c r="K553" i="1"/>
  <c r="K554" i="1"/>
  <c r="K555" i="1"/>
  <c r="K556" i="1"/>
  <c r="K557" i="1"/>
  <c r="K558" i="1"/>
  <c r="K559" i="1"/>
  <c r="K560" i="1"/>
  <c r="K561" i="1"/>
  <c r="K562" i="1"/>
  <c r="K563" i="1"/>
  <c r="K564" i="1"/>
  <c r="K565" i="1"/>
  <c r="K566" i="1"/>
  <c r="K567" i="1"/>
  <c r="K568" i="1"/>
  <c r="K569" i="1"/>
  <c r="K570" i="1"/>
  <c r="K571" i="1"/>
  <c r="K572" i="1"/>
  <c r="K573" i="1"/>
  <c r="K574" i="1"/>
  <c r="K575" i="1"/>
  <c r="K576" i="1"/>
  <c r="K577" i="1"/>
  <c r="K578" i="1"/>
  <c r="K579" i="1"/>
  <c r="K580" i="1"/>
  <c r="K581" i="1"/>
  <c r="K582" i="1"/>
  <c r="K583" i="1"/>
  <c r="K584" i="1"/>
  <c r="K585" i="1"/>
  <c r="K586" i="1"/>
  <c r="K587" i="1"/>
  <c r="K588" i="1"/>
  <c r="K589" i="1"/>
  <c r="K590" i="1"/>
  <c r="K591" i="1"/>
  <c r="K592" i="1"/>
  <c r="K593" i="1"/>
  <c r="K594" i="1"/>
  <c r="K595" i="1"/>
  <c r="K596" i="1"/>
  <c r="K597" i="1"/>
  <c r="K598" i="1"/>
  <c r="K599" i="1"/>
  <c r="K600" i="1"/>
  <c r="K601" i="1"/>
  <c r="K602" i="1"/>
  <c r="K603" i="1"/>
  <c r="K604" i="1"/>
  <c r="K605" i="1"/>
  <c r="K606" i="1"/>
  <c r="K607" i="1"/>
  <c r="K608" i="1"/>
  <c r="K609" i="1"/>
  <c r="K610" i="1"/>
  <c r="K611" i="1"/>
  <c r="K612" i="1"/>
  <c r="K613" i="1"/>
  <c r="K614" i="1"/>
  <c r="K615" i="1"/>
  <c r="K616" i="1"/>
  <c r="K617" i="1"/>
  <c r="K618" i="1"/>
  <c r="K619" i="1"/>
  <c r="K620" i="1"/>
  <c r="K621" i="1"/>
  <c r="K622" i="1"/>
  <c r="K623" i="1"/>
  <c r="K624" i="1"/>
  <c r="K625" i="1"/>
  <c r="K626" i="1"/>
  <c r="K627" i="1"/>
  <c r="K628" i="1"/>
  <c r="K629" i="1"/>
  <c r="K630" i="1"/>
  <c r="K631" i="1"/>
  <c r="K632" i="1"/>
  <c r="K633" i="1"/>
  <c r="K634" i="1"/>
  <c r="K635" i="1"/>
  <c r="K636" i="1"/>
  <c r="K637" i="1"/>
  <c r="K638" i="1"/>
  <c r="K639" i="1"/>
  <c r="K640" i="1"/>
  <c r="K641" i="1"/>
  <c r="K642" i="1"/>
  <c r="K643" i="1"/>
  <c r="K644" i="1"/>
  <c r="K645" i="1"/>
  <c r="K646" i="1"/>
  <c r="K647" i="1"/>
  <c r="K648" i="1"/>
  <c r="K649" i="1"/>
  <c r="K650" i="1"/>
  <c r="K651" i="1"/>
  <c r="K652" i="1"/>
  <c r="K653" i="1"/>
  <c r="K654" i="1"/>
  <c r="K655" i="1"/>
  <c r="K656" i="1"/>
  <c r="K657" i="1"/>
  <c r="K658" i="1"/>
  <c r="K659" i="1"/>
  <c r="K660" i="1"/>
  <c r="K661" i="1"/>
  <c r="K662" i="1"/>
  <c r="K663" i="1"/>
  <c r="K664" i="1"/>
  <c r="K665" i="1"/>
  <c r="K666" i="1"/>
  <c r="K667" i="1"/>
  <c r="K668" i="1"/>
  <c r="K669" i="1"/>
  <c r="K670" i="1"/>
  <c r="K671" i="1"/>
  <c r="K672" i="1"/>
  <c r="K673" i="1"/>
  <c r="K674" i="1"/>
  <c r="K675" i="1"/>
  <c r="K676" i="1"/>
  <c r="K677" i="1"/>
  <c r="K678" i="1"/>
  <c r="K679" i="1"/>
  <c r="K680" i="1"/>
  <c r="K681" i="1"/>
  <c r="K682" i="1"/>
  <c r="K683" i="1"/>
  <c r="K684" i="1"/>
  <c r="K685" i="1"/>
  <c r="K686" i="1"/>
  <c r="K687" i="1"/>
  <c r="K688" i="1"/>
  <c r="K689" i="1"/>
  <c r="K690" i="1"/>
  <c r="K691" i="1"/>
  <c r="K692" i="1"/>
  <c r="K693" i="1"/>
  <c r="K694" i="1"/>
  <c r="K695" i="1"/>
  <c r="K696" i="1"/>
  <c r="K697" i="1"/>
  <c r="K698" i="1"/>
  <c r="K699" i="1"/>
  <c r="K700" i="1"/>
  <c r="K701" i="1"/>
  <c r="K702" i="1"/>
  <c r="K703" i="1"/>
  <c r="K704" i="1"/>
  <c r="K705" i="1"/>
  <c r="K706" i="1"/>
  <c r="K707" i="1"/>
  <c r="K708" i="1"/>
  <c r="K709" i="1"/>
  <c r="K710" i="1"/>
  <c r="K711" i="1"/>
  <c r="K712" i="1"/>
  <c r="K713" i="1"/>
  <c r="K714" i="1"/>
  <c r="K715" i="1"/>
  <c r="K716" i="1"/>
  <c r="K717" i="1"/>
  <c r="K718" i="1"/>
  <c r="K719" i="1"/>
  <c r="K720" i="1"/>
  <c r="K721" i="1"/>
  <c r="K722" i="1"/>
  <c r="K723" i="1"/>
  <c r="K724" i="1"/>
  <c r="K725" i="1"/>
  <c r="K726" i="1"/>
  <c r="K727" i="1"/>
  <c r="K728" i="1"/>
  <c r="K729" i="1"/>
  <c r="K730" i="1"/>
  <c r="K731" i="1"/>
  <c r="K732" i="1"/>
  <c r="K733" i="1"/>
  <c r="K734" i="1"/>
  <c r="K735" i="1"/>
  <c r="K736" i="1"/>
  <c r="K737" i="1"/>
  <c r="K738" i="1"/>
  <c r="K739" i="1"/>
  <c r="K740" i="1"/>
  <c r="K741" i="1"/>
  <c r="K742" i="1"/>
  <c r="K743" i="1"/>
  <c r="K744" i="1"/>
  <c r="K745" i="1"/>
  <c r="K746" i="1"/>
  <c r="K747" i="1"/>
  <c r="K748" i="1"/>
  <c r="K749" i="1"/>
  <c r="K750" i="1"/>
  <c r="K751" i="1"/>
  <c r="K752" i="1"/>
  <c r="K753" i="1"/>
  <c r="K754" i="1"/>
  <c r="K755" i="1"/>
  <c r="K756" i="1"/>
  <c r="K757" i="1"/>
  <c r="K758" i="1"/>
  <c r="K759" i="1"/>
  <c r="K760" i="1"/>
  <c r="K761" i="1"/>
  <c r="K762" i="1"/>
  <c r="K763" i="1"/>
  <c r="K764" i="1"/>
  <c r="K765" i="1"/>
  <c r="K766" i="1"/>
  <c r="K767" i="1"/>
  <c r="K768" i="1"/>
  <c r="K769" i="1"/>
  <c r="K770" i="1"/>
  <c r="K771" i="1"/>
  <c r="K772" i="1"/>
  <c r="K773" i="1"/>
  <c r="K774" i="1"/>
  <c r="K775" i="1"/>
  <c r="K776" i="1"/>
  <c r="K777" i="1"/>
  <c r="K778" i="1"/>
  <c r="K779" i="1"/>
  <c r="K780" i="1"/>
  <c r="K781" i="1"/>
  <c r="K782" i="1"/>
  <c r="K783" i="1"/>
  <c r="K784" i="1"/>
  <c r="K785" i="1"/>
  <c r="K786" i="1"/>
  <c r="K787" i="1"/>
  <c r="K788" i="1"/>
  <c r="K789" i="1"/>
  <c r="K790" i="1"/>
  <c r="K791" i="1"/>
  <c r="K792" i="1"/>
  <c r="K793" i="1"/>
  <c r="K794" i="1"/>
  <c r="K795" i="1"/>
  <c r="K796" i="1"/>
  <c r="K797" i="1"/>
  <c r="K798" i="1"/>
  <c r="K799" i="1"/>
  <c r="K800" i="1"/>
  <c r="K801" i="1"/>
  <c r="K802" i="1"/>
  <c r="K803" i="1"/>
  <c r="K804" i="1"/>
  <c r="K805" i="1"/>
  <c r="K806" i="1"/>
  <c r="K807" i="1"/>
  <c r="K808" i="1"/>
  <c r="K809" i="1"/>
  <c r="K810" i="1"/>
  <c r="K811" i="1"/>
  <c r="K812" i="1"/>
  <c r="K813" i="1"/>
  <c r="K814" i="1"/>
  <c r="K815" i="1"/>
  <c r="K816" i="1"/>
  <c r="K817" i="1"/>
  <c r="K818" i="1"/>
  <c r="K819" i="1"/>
  <c r="K820" i="1"/>
  <c r="K821" i="1"/>
  <c r="K822" i="1"/>
  <c r="K823" i="1"/>
  <c r="K824" i="1"/>
  <c r="K825" i="1"/>
  <c r="K826" i="1"/>
  <c r="K827" i="1"/>
  <c r="K828" i="1"/>
  <c r="K829" i="1"/>
  <c r="K830" i="1"/>
  <c r="K831" i="1"/>
  <c r="K832" i="1"/>
  <c r="K833" i="1"/>
  <c r="K834" i="1"/>
  <c r="K835" i="1"/>
  <c r="K836" i="1"/>
  <c r="K837" i="1"/>
  <c r="K838" i="1"/>
  <c r="K839" i="1"/>
  <c r="K840" i="1"/>
  <c r="K841" i="1"/>
  <c r="K842" i="1"/>
  <c r="K843" i="1"/>
  <c r="K844" i="1"/>
  <c r="K845" i="1"/>
  <c r="K846" i="1"/>
  <c r="K847" i="1"/>
  <c r="K848" i="1"/>
  <c r="K849" i="1"/>
  <c r="K850" i="1"/>
  <c r="K851" i="1"/>
  <c r="K852" i="1"/>
  <c r="K853" i="1"/>
  <c r="K854" i="1"/>
  <c r="K855" i="1"/>
  <c r="K856" i="1"/>
  <c r="K857" i="1"/>
  <c r="K858" i="1"/>
  <c r="K859" i="1"/>
  <c r="K860" i="1"/>
  <c r="K861" i="1"/>
  <c r="K862" i="1"/>
  <c r="K863" i="1"/>
  <c r="K864" i="1"/>
  <c r="K865" i="1"/>
  <c r="K866" i="1"/>
  <c r="K867" i="1"/>
  <c r="K868" i="1"/>
  <c r="K869" i="1"/>
  <c r="K870" i="1"/>
  <c r="K871" i="1"/>
  <c r="K872" i="1"/>
  <c r="K873" i="1"/>
  <c r="K874" i="1"/>
  <c r="K875" i="1"/>
  <c r="K876" i="1"/>
  <c r="K877" i="1"/>
  <c r="K878" i="1"/>
  <c r="K879" i="1"/>
  <c r="K880" i="1"/>
  <c r="K881" i="1"/>
  <c r="K882" i="1"/>
  <c r="K883" i="1"/>
  <c r="K884" i="1"/>
  <c r="K885" i="1"/>
  <c r="K886" i="1"/>
  <c r="K887" i="1"/>
  <c r="K888" i="1"/>
  <c r="K889" i="1"/>
  <c r="K890" i="1"/>
  <c r="K891" i="1"/>
  <c r="K892" i="1"/>
  <c r="K893" i="1"/>
  <c r="K894" i="1"/>
  <c r="K895" i="1"/>
  <c r="K896" i="1"/>
  <c r="K897" i="1"/>
  <c r="K898" i="1"/>
  <c r="K899" i="1"/>
  <c r="K900" i="1"/>
  <c r="K901" i="1"/>
  <c r="K902" i="1"/>
  <c r="K903" i="1"/>
  <c r="K904" i="1"/>
  <c r="K905" i="1"/>
  <c r="K906" i="1"/>
  <c r="K907" i="1"/>
  <c r="K908" i="1"/>
  <c r="K909" i="1"/>
  <c r="K910" i="1"/>
  <c r="K911" i="1"/>
  <c r="K912" i="1"/>
  <c r="K913" i="1"/>
  <c r="K914" i="1"/>
  <c r="K915" i="1"/>
  <c r="K916" i="1"/>
  <c r="K917" i="1"/>
  <c r="K918" i="1"/>
  <c r="K919" i="1"/>
  <c r="K920" i="1"/>
  <c r="K921" i="1"/>
  <c r="K922" i="1"/>
  <c r="K923" i="1"/>
  <c r="K924" i="1"/>
  <c r="K925" i="1"/>
  <c r="K926" i="1"/>
  <c r="K927" i="1"/>
  <c r="K928" i="1"/>
  <c r="K929" i="1"/>
  <c r="K930" i="1"/>
  <c r="K931" i="1"/>
  <c r="K932" i="1"/>
  <c r="K933" i="1"/>
  <c r="K934" i="1"/>
  <c r="K935" i="1"/>
  <c r="K936" i="1"/>
  <c r="K937" i="1"/>
  <c r="K938" i="1"/>
  <c r="K939" i="1"/>
  <c r="K940" i="1"/>
  <c r="K941" i="1"/>
  <c r="K942" i="1"/>
  <c r="K943" i="1"/>
  <c r="K944" i="1"/>
  <c r="K945" i="1"/>
  <c r="K946" i="1"/>
  <c r="K947" i="1"/>
  <c r="K948" i="1"/>
  <c r="K949" i="1"/>
  <c r="K950" i="1"/>
  <c r="K951" i="1"/>
  <c r="K952" i="1"/>
  <c r="K953" i="1"/>
  <c r="K954" i="1"/>
  <c r="K955" i="1"/>
  <c r="K956" i="1"/>
  <c r="K957" i="1"/>
  <c r="K958" i="1"/>
  <c r="K959" i="1"/>
  <c r="K960" i="1"/>
  <c r="K961" i="1"/>
  <c r="K962" i="1"/>
  <c r="K963" i="1"/>
  <c r="K964" i="1"/>
  <c r="K965" i="1"/>
  <c r="K966" i="1"/>
  <c r="K967" i="1"/>
  <c r="K968" i="1"/>
  <c r="K969" i="1"/>
  <c r="K970" i="1"/>
  <c r="K971" i="1"/>
  <c r="K972" i="1"/>
  <c r="K973" i="1"/>
  <c r="K974" i="1"/>
  <c r="K975" i="1"/>
  <c r="K976" i="1"/>
  <c r="K977" i="1"/>
  <c r="K978" i="1"/>
  <c r="K979" i="1"/>
  <c r="K980" i="1"/>
  <c r="K981" i="1"/>
  <c r="K982" i="1"/>
  <c r="K983" i="1"/>
  <c r="K984" i="1"/>
  <c r="K985" i="1"/>
  <c r="K986" i="1"/>
  <c r="K987" i="1"/>
  <c r="K988" i="1"/>
  <c r="K989" i="1"/>
  <c r="K990" i="1"/>
  <c r="K991" i="1"/>
  <c r="K992" i="1"/>
  <c r="K993" i="1"/>
  <c r="K994" i="1"/>
  <c r="K995" i="1"/>
  <c r="K996" i="1"/>
  <c r="K997" i="1"/>
  <c r="K998" i="1"/>
  <c r="K999" i="1"/>
  <c r="K1000" i="1"/>
  <c r="K4" i="1"/>
  <c r="E34" i="7" l="1"/>
  <c r="J16" i="11"/>
  <c r="J17" i="11"/>
  <c r="E98" i="7" s="1"/>
  <c r="J18" i="11"/>
  <c r="J19" i="11"/>
  <c r="J20" i="11"/>
  <c r="J22" i="11"/>
  <c r="E99" i="7" s="1"/>
  <c r="J23" i="11"/>
  <c r="J24" i="11"/>
  <c r="J25" i="11"/>
  <c r="J26" i="11"/>
  <c r="J27" i="11"/>
  <c r="E100" i="12" s="1"/>
  <c r="J28" i="11"/>
  <c r="J29" i="11"/>
  <c r="E100" i="14" s="1"/>
  <c r="J30" i="11"/>
  <c r="J31" i="11"/>
  <c r="J32" i="11"/>
  <c r="J33" i="11"/>
  <c r="J34" i="11"/>
  <c r="J35" i="11"/>
  <c r="J36" i="11"/>
  <c r="J37" i="11"/>
  <c r="J38" i="11"/>
  <c r="J39" i="11"/>
  <c r="J40" i="11"/>
  <c r="J41" i="11"/>
  <c r="J42" i="11"/>
  <c r="J43" i="11"/>
  <c r="J44" i="11"/>
  <c r="J45" i="11"/>
  <c r="J46" i="11"/>
  <c r="J47" i="11"/>
  <c r="J48" i="11"/>
  <c r="J49" i="11"/>
  <c r="E28" i="12" s="1"/>
  <c r="J50" i="11"/>
  <c r="J51" i="11"/>
  <c r="E101" i="14" s="1"/>
  <c r="J52" i="11"/>
  <c r="E56" i="7" s="1"/>
  <c r="J53" i="11"/>
  <c r="J54" i="11"/>
  <c r="J55" i="11"/>
  <c r="E76" i="7" s="1"/>
  <c r="J56" i="11"/>
  <c r="J57" i="11"/>
  <c r="J58" i="11"/>
  <c r="J59" i="11"/>
  <c r="J60" i="11"/>
  <c r="J61" i="11"/>
  <c r="J62" i="11"/>
  <c r="J63" i="11"/>
  <c r="J64" i="11"/>
  <c r="J65" i="11"/>
  <c r="J66" i="11"/>
  <c r="J67" i="11"/>
  <c r="J68" i="11"/>
  <c r="J69" i="11"/>
  <c r="J70" i="11"/>
  <c r="J71" i="11"/>
  <c r="J72" i="11"/>
  <c r="J73" i="11"/>
  <c r="J74" i="11"/>
  <c r="J75" i="11"/>
  <c r="J76" i="11"/>
  <c r="J77" i="11"/>
  <c r="J78" i="11"/>
  <c r="J79" i="11"/>
  <c r="J80" i="11"/>
  <c r="J81" i="11"/>
  <c r="J82" i="11"/>
  <c r="J83" i="11"/>
  <c r="J84" i="11"/>
  <c r="J85" i="11"/>
  <c r="J86" i="11"/>
  <c r="J87" i="11"/>
  <c r="J88" i="11"/>
  <c r="J89" i="11"/>
  <c r="J90" i="11"/>
  <c r="J91" i="11"/>
  <c r="J92" i="11"/>
  <c r="J93" i="11"/>
  <c r="J94" i="11"/>
  <c r="J95" i="11"/>
  <c r="J96" i="11"/>
  <c r="J97" i="11"/>
  <c r="J98" i="11"/>
  <c r="J99" i="11"/>
  <c r="J100" i="11"/>
  <c r="J101" i="11"/>
  <c r="J102" i="11"/>
  <c r="J103" i="11"/>
  <c r="J104" i="11"/>
  <c r="J105" i="11"/>
  <c r="J106" i="11"/>
  <c r="J107" i="11"/>
  <c r="J108" i="11"/>
  <c r="J109" i="11"/>
  <c r="J110" i="11"/>
  <c r="J111" i="11"/>
  <c r="J112" i="11"/>
  <c r="J113" i="11"/>
  <c r="J114" i="11"/>
  <c r="J115" i="11"/>
  <c r="J116" i="11"/>
  <c r="J117" i="11"/>
  <c r="J118" i="11"/>
  <c r="J119" i="11"/>
  <c r="J120" i="11"/>
  <c r="J121" i="11"/>
  <c r="J122" i="11"/>
  <c r="J123" i="11"/>
  <c r="J124" i="11"/>
  <c r="J125" i="11"/>
  <c r="J126" i="11"/>
  <c r="J127" i="11"/>
  <c r="J128" i="11"/>
  <c r="J129" i="11"/>
  <c r="J130" i="11"/>
  <c r="J131" i="11"/>
  <c r="J132" i="11"/>
  <c r="J133" i="11"/>
  <c r="J134" i="11"/>
  <c r="J135" i="11"/>
  <c r="J136" i="11"/>
  <c r="J137" i="11"/>
  <c r="J138" i="11"/>
  <c r="J139" i="11"/>
  <c r="J140" i="11"/>
  <c r="J141" i="11"/>
  <c r="J142" i="11"/>
  <c r="J143" i="11"/>
  <c r="J144" i="11"/>
  <c r="J145" i="11"/>
  <c r="J146" i="11"/>
  <c r="J147" i="11"/>
  <c r="J148" i="11"/>
  <c r="J149" i="11"/>
  <c r="J150" i="11"/>
  <c r="J151" i="11"/>
  <c r="J152" i="11"/>
  <c r="J153" i="11"/>
  <c r="J154" i="11"/>
  <c r="J155" i="11"/>
  <c r="J156" i="11"/>
  <c r="J157" i="11"/>
  <c r="J158" i="11"/>
  <c r="J159" i="11"/>
  <c r="J160" i="11"/>
  <c r="J161" i="11"/>
  <c r="J162" i="11"/>
  <c r="J163" i="11"/>
  <c r="J164" i="11"/>
  <c r="J165" i="11"/>
  <c r="J166" i="11"/>
  <c r="J167" i="11"/>
  <c r="J168" i="11"/>
  <c r="J169" i="11"/>
  <c r="J170" i="11"/>
  <c r="J171" i="11"/>
  <c r="J172" i="11"/>
  <c r="J173" i="11"/>
  <c r="J174" i="11"/>
  <c r="J175" i="11"/>
  <c r="J176" i="11"/>
  <c r="J177" i="11"/>
  <c r="J178" i="11"/>
  <c r="J179" i="11"/>
  <c r="J180" i="11"/>
  <c r="J181" i="11"/>
  <c r="J182" i="11"/>
  <c r="J183" i="11"/>
  <c r="J184" i="11"/>
  <c r="J185" i="11"/>
  <c r="J186" i="11"/>
  <c r="J187" i="11"/>
  <c r="J188" i="11"/>
  <c r="J189" i="11"/>
  <c r="J190" i="11"/>
  <c r="J191" i="11"/>
  <c r="J192" i="11"/>
  <c r="J193" i="11"/>
  <c r="J194" i="11"/>
  <c r="J195" i="11"/>
  <c r="J196" i="11"/>
  <c r="J197" i="11"/>
  <c r="J198" i="11"/>
  <c r="J199" i="11"/>
  <c r="J200" i="11"/>
  <c r="J201" i="11"/>
  <c r="J202" i="11"/>
  <c r="J203" i="11"/>
  <c r="J204" i="11"/>
  <c r="J205" i="11"/>
  <c r="J206" i="11"/>
  <c r="J207" i="11"/>
  <c r="J208" i="11"/>
  <c r="J209" i="11"/>
  <c r="J210" i="11"/>
  <c r="J211" i="11"/>
  <c r="J212" i="11"/>
  <c r="J213" i="11"/>
  <c r="J214" i="11"/>
  <c r="J215" i="11"/>
  <c r="J216" i="11"/>
  <c r="J217" i="11"/>
  <c r="J218" i="11"/>
  <c r="J219" i="11"/>
  <c r="J220" i="11"/>
  <c r="J221" i="11"/>
  <c r="J222" i="11"/>
  <c r="J223" i="11"/>
  <c r="J224" i="11"/>
  <c r="J225" i="11"/>
  <c r="J226" i="11"/>
  <c r="J227" i="11"/>
  <c r="J228" i="11"/>
  <c r="J229" i="11"/>
  <c r="J230" i="11"/>
  <c r="J231" i="11"/>
  <c r="J232" i="11"/>
  <c r="J233" i="11"/>
  <c r="J234" i="11"/>
  <c r="J235" i="11"/>
  <c r="J236" i="11"/>
  <c r="J237" i="11"/>
  <c r="J238" i="11"/>
  <c r="J239" i="11"/>
  <c r="J240" i="11"/>
  <c r="J241" i="11"/>
  <c r="J242" i="11"/>
  <c r="J243" i="11"/>
  <c r="J244" i="11"/>
  <c r="J245" i="11"/>
  <c r="J246" i="11"/>
  <c r="J247" i="11"/>
  <c r="J248" i="11"/>
  <c r="J249" i="11"/>
  <c r="J250" i="11"/>
  <c r="J251" i="11"/>
  <c r="J252" i="11"/>
  <c r="J253" i="11"/>
  <c r="J254" i="11"/>
  <c r="J255" i="11"/>
  <c r="J256" i="11"/>
  <c r="J257" i="11"/>
  <c r="J258" i="11"/>
  <c r="J259" i="11"/>
  <c r="J260" i="11"/>
  <c r="J261" i="11"/>
  <c r="J262" i="11"/>
  <c r="J263" i="11"/>
  <c r="J264" i="11"/>
  <c r="J265" i="11"/>
  <c r="J266" i="11"/>
  <c r="J267" i="11"/>
  <c r="J268" i="11"/>
  <c r="J269" i="11"/>
  <c r="J270" i="11"/>
  <c r="J271" i="11"/>
  <c r="J272" i="11"/>
  <c r="J273" i="11"/>
  <c r="J274" i="11"/>
  <c r="J275" i="11"/>
  <c r="J276" i="11"/>
  <c r="J277" i="11"/>
  <c r="J278" i="11"/>
  <c r="J279" i="11"/>
  <c r="J280" i="11"/>
  <c r="J281" i="11"/>
  <c r="J282" i="11"/>
  <c r="J283" i="11"/>
  <c r="J284" i="11"/>
  <c r="J285" i="11"/>
  <c r="J286" i="11"/>
  <c r="J287" i="11"/>
  <c r="J288" i="11"/>
  <c r="J289" i="11"/>
  <c r="J290" i="11"/>
  <c r="J291" i="11"/>
  <c r="J292" i="11"/>
  <c r="J293" i="11"/>
  <c r="J294" i="11"/>
  <c r="J295" i="11"/>
  <c r="J296" i="11"/>
  <c r="J297" i="11"/>
  <c r="J298" i="11"/>
  <c r="J299" i="11"/>
  <c r="J300" i="11"/>
  <c r="J301" i="11"/>
  <c r="J302" i="11"/>
  <c r="J303" i="11"/>
  <c r="J304" i="11"/>
  <c r="J305" i="11"/>
  <c r="J306" i="11"/>
  <c r="J307" i="11"/>
  <c r="J308" i="11"/>
  <c r="J309" i="11"/>
  <c r="J310" i="11"/>
  <c r="J311" i="11"/>
  <c r="J312" i="11"/>
  <c r="J313" i="11"/>
  <c r="J314" i="11"/>
  <c r="J315" i="11"/>
  <c r="J316" i="11"/>
  <c r="J317" i="11"/>
  <c r="J318" i="11"/>
  <c r="J319" i="11"/>
  <c r="J320" i="11"/>
  <c r="J321" i="11"/>
  <c r="J322" i="11"/>
  <c r="J323" i="11"/>
  <c r="J324" i="11"/>
  <c r="J325" i="11"/>
  <c r="J326" i="11"/>
  <c r="J327" i="11"/>
  <c r="J328" i="11"/>
  <c r="J329" i="11"/>
  <c r="J330" i="11"/>
  <c r="J331" i="11"/>
  <c r="J332" i="11"/>
  <c r="J333" i="11"/>
  <c r="J334" i="11"/>
  <c r="J335" i="11"/>
  <c r="J336" i="11"/>
  <c r="J337" i="11"/>
  <c r="J338" i="11"/>
  <c r="J339" i="11"/>
  <c r="J340" i="11"/>
  <c r="J341" i="11"/>
  <c r="J342" i="11"/>
  <c r="J343" i="11"/>
  <c r="J344" i="11"/>
  <c r="J345" i="11"/>
  <c r="J346" i="11"/>
  <c r="J347" i="11"/>
  <c r="J348" i="11"/>
  <c r="J349" i="11"/>
  <c r="J350" i="11"/>
  <c r="J351" i="11"/>
  <c r="J352" i="11"/>
  <c r="J353" i="11"/>
  <c r="J354" i="11"/>
  <c r="J355" i="11"/>
  <c r="J356" i="11"/>
  <c r="J357" i="11"/>
  <c r="J358" i="11"/>
  <c r="J359" i="11"/>
  <c r="J360" i="11"/>
  <c r="J361" i="11"/>
  <c r="J362" i="11"/>
  <c r="J363" i="11"/>
  <c r="J364" i="11"/>
  <c r="J365" i="11"/>
  <c r="J366" i="11"/>
  <c r="J367" i="11"/>
  <c r="J368" i="11"/>
  <c r="J369" i="11"/>
  <c r="J370" i="11"/>
  <c r="J371" i="11"/>
  <c r="J372" i="11"/>
  <c r="J373" i="11"/>
  <c r="J374" i="11"/>
  <c r="J375" i="11"/>
  <c r="J376" i="11"/>
  <c r="J377" i="11"/>
  <c r="J378" i="11"/>
  <c r="J379" i="11"/>
  <c r="J380" i="11"/>
  <c r="J381" i="11"/>
  <c r="J382" i="11"/>
  <c r="J383" i="11"/>
  <c r="J384" i="11"/>
  <c r="J385" i="11"/>
  <c r="J386" i="11"/>
  <c r="J387" i="11"/>
  <c r="J388" i="11"/>
  <c r="J389" i="11"/>
  <c r="J390" i="11"/>
  <c r="J391" i="11"/>
  <c r="J392" i="11"/>
  <c r="J393" i="11"/>
  <c r="J394" i="11"/>
  <c r="J395" i="11"/>
  <c r="J396" i="11"/>
  <c r="J397" i="11"/>
  <c r="J398" i="11"/>
  <c r="J399" i="11"/>
  <c r="J400" i="11"/>
  <c r="J401" i="11"/>
  <c r="J402" i="11"/>
  <c r="J403" i="11"/>
  <c r="J404" i="11"/>
  <c r="J405" i="11"/>
  <c r="J406" i="11"/>
  <c r="J407" i="11"/>
  <c r="J408" i="11"/>
  <c r="J409" i="11"/>
  <c r="J410" i="11"/>
  <c r="J411" i="11"/>
  <c r="J412" i="11"/>
  <c r="J413" i="11"/>
  <c r="J414" i="11"/>
  <c r="J415" i="11"/>
  <c r="J416" i="11"/>
  <c r="J417" i="11"/>
  <c r="J418" i="11"/>
  <c r="J419" i="11"/>
  <c r="J420" i="11"/>
  <c r="J421" i="11"/>
  <c r="J422" i="11"/>
  <c r="J423" i="11"/>
  <c r="J424" i="11"/>
  <c r="J425" i="11"/>
  <c r="J426" i="11"/>
  <c r="J427" i="11"/>
  <c r="J428" i="11"/>
  <c r="J429" i="11"/>
  <c r="J430" i="11"/>
  <c r="J431" i="11"/>
  <c r="J432" i="11"/>
  <c r="J433" i="11"/>
  <c r="J434" i="11"/>
  <c r="J435" i="11"/>
  <c r="J436" i="11"/>
  <c r="J437" i="11"/>
  <c r="J438" i="11"/>
  <c r="J439" i="11"/>
  <c r="J440" i="11"/>
  <c r="J441" i="11"/>
  <c r="J442" i="11"/>
  <c r="J443" i="11"/>
  <c r="J444" i="11"/>
  <c r="J445" i="11"/>
  <c r="J446" i="11"/>
  <c r="J447" i="11"/>
  <c r="J448" i="11"/>
  <c r="J449" i="11"/>
  <c r="J450" i="11"/>
  <c r="J451" i="11"/>
  <c r="J452" i="11"/>
  <c r="J453" i="11"/>
  <c r="J454" i="11"/>
  <c r="J455" i="11"/>
  <c r="J456" i="11"/>
  <c r="J457" i="11"/>
  <c r="J458" i="11"/>
  <c r="J459" i="11"/>
  <c r="J460" i="11"/>
  <c r="J461" i="11"/>
  <c r="J462" i="11"/>
  <c r="J463" i="11"/>
  <c r="J464" i="11"/>
  <c r="J465" i="11"/>
  <c r="J466" i="11"/>
  <c r="J467" i="11"/>
  <c r="J468" i="11"/>
  <c r="J469" i="11"/>
  <c r="J470" i="11"/>
  <c r="J471" i="11"/>
  <c r="J472" i="11"/>
  <c r="J473" i="11"/>
  <c r="J474" i="11"/>
  <c r="J475" i="11"/>
  <c r="J476" i="11"/>
  <c r="J477" i="11"/>
  <c r="J478" i="11"/>
  <c r="J479" i="11"/>
  <c r="J480" i="11"/>
  <c r="J481" i="11"/>
  <c r="J482" i="11"/>
  <c r="J483" i="11"/>
  <c r="J484" i="11"/>
  <c r="J485" i="11"/>
  <c r="J486" i="11"/>
  <c r="J487" i="11"/>
  <c r="J488" i="11"/>
  <c r="J489" i="11"/>
  <c r="J490" i="11"/>
  <c r="J491" i="11"/>
  <c r="J492" i="11"/>
  <c r="J493" i="11"/>
  <c r="J494" i="11"/>
  <c r="J495" i="11"/>
  <c r="J496" i="11"/>
  <c r="J497" i="11"/>
  <c r="J498" i="11"/>
  <c r="J499" i="11"/>
  <c r="J500" i="11"/>
  <c r="J501" i="11"/>
  <c r="J14" i="11"/>
  <c r="J5" i="11"/>
  <c r="J6" i="11"/>
  <c r="J7" i="11"/>
  <c r="J8" i="11"/>
  <c r="J9" i="11"/>
  <c r="J10" i="11"/>
  <c r="J11" i="11"/>
  <c r="J12" i="11"/>
  <c r="J13" i="11"/>
  <c r="J4" i="11"/>
  <c r="E123" i="14" l="1"/>
  <c r="E79" i="15"/>
  <c r="E55" i="14"/>
  <c r="E118" i="12"/>
  <c r="E136" i="12"/>
  <c r="E82" i="12"/>
  <c r="E64" i="12"/>
  <c r="E122" i="14"/>
  <c r="E60" i="15"/>
  <c r="E13" i="7"/>
  <c r="E76" i="14"/>
  <c r="E99" i="14"/>
  <c r="E36" i="13"/>
  <c r="E105" i="13"/>
  <c r="E77" i="14"/>
  <c r="E54" i="14"/>
  <c r="E121" i="14"/>
  <c r="E14" i="7"/>
  <c r="E33" i="14"/>
  <c r="E59" i="15"/>
  <c r="E55" i="7"/>
  <c r="E33" i="7"/>
  <c r="B159" i="7"/>
  <c r="E159" i="7" s="1"/>
  <c r="B158" i="7"/>
  <c r="E158" i="7" s="1"/>
  <c r="B157" i="7"/>
  <c r="E157" i="7" s="1"/>
  <c r="B156" i="7"/>
  <c r="E156" i="7" s="1"/>
  <c r="B139" i="7"/>
  <c r="E139" i="7" s="1"/>
  <c r="B138" i="7"/>
  <c r="E138" i="7" s="1"/>
  <c r="B137" i="7"/>
  <c r="E137" i="7" s="1"/>
  <c r="B136" i="7"/>
  <c r="E136" i="7" s="1"/>
  <c r="B119" i="7"/>
  <c r="E119" i="7" s="1"/>
  <c r="B118" i="7"/>
  <c r="E118" i="7" s="1"/>
  <c r="B117" i="7"/>
  <c r="E117" i="7" s="1"/>
  <c r="B116" i="7"/>
  <c r="E116" i="7" s="1"/>
  <c r="E77" i="7"/>
  <c r="D5" i="11"/>
  <c r="D6" i="11"/>
  <c r="D7" i="11"/>
  <c r="D8" i="11"/>
  <c r="B72" i="7" s="1"/>
  <c r="E72" i="7" s="1"/>
  <c r="D9" i="11"/>
  <c r="D10" i="11"/>
  <c r="D11" i="11"/>
  <c r="D12" i="11"/>
  <c r="D13" i="11"/>
  <c r="D41" i="11"/>
  <c r="D18" i="11"/>
  <c r="B36" i="15" s="1"/>
  <c r="E36" i="15" s="1"/>
  <c r="D56" i="11"/>
  <c r="D37" i="11"/>
  <c r="D20" i="11"/>
  <c r="B82" i="15" s="1"/>
  <c r="E82" i="15" s="1"/>
  <c r="D53" i="11"/>
  <c r="D44" i="11"/>
  <c r="B59" i="13" s="1"/>
  <c r="E59" i="13" s="1"/>
  <c r="D52" i="11"/>
  <c r="D55" i="11"/>
  <c r="D54" i="11"/>
  <c r="D34" i="11"/>
  <c r="B175" i="12" s="1"/>
  <c r="E175" i="12" s="1"/>
  <c r="D17" i="11"/>
  <c r="D22" i="11"/>
  <c r="D48" i="11"/>
  <c r="B38" i="15" s="1"/>
  <c r="E38" i="15" s="1"/>
  <c r="D57" i="11"/>
  <c r="D50" i="11"/>
  <c r="B33" i="15" s="1"/>
  <c r="E33" i="15" s="1"/>
  <c r="D30" i="11"/>
  <c r="D46" i="11"/>
  <c r="D28" i="11"/>
  <c r="D51" i="11"/>
  <c r="D49" i="11"/>
  <c r="D45" i="11"/>
  <c r="D29" i="11"/>
  <c r="D27" i="11"/>
  <c r="D43" i="11"/>
  <c r="D40" i="11"/>
  <c r="B99" i="12" s="1"/>
  <c r="E99" i="12" s="1"/>
  <c r="D32" i="11"/>
  <c r="B174" i="12" s="1"/>
  <c r="E174" i="12" s="1"/>
  <c r="D42" i="11"/>
  <c r="D24" i="11"/>
  <c r="B220" i="12" s="1"/>
  <c r="E220" i="12" s="1"/>
  <c r="D16" i="11"/>
  <c r="B10" i="15" s="1"/>
  <c r="E10" i="15" s="1"/>
  <c r="D36" i="11"/>
  <c r="B61" i="13" s="1"/>
  <c r="E61" i="13" s="1"/>
  <c r="D25" i="11"/>
  <c r="B74" i="14" s="1"/>
  <c r="E74" i="14" s="1"/>
  <c r="D23" i="11"/>
  <c r="B75" i="14" s="1"/>
  <c r="E75" i="14" s="1"/>
  <c r="D31" i="11"/>
  <c r="D39" i="11"/>
  <c r="D14" i="11"/>
  <c r="B32" i="14" s="1"/>
  <c r="E32" i="14" s="1"/>
  <c r="D47" i="11"/>
  <c r="B84" i="13" s="1"/>
  <c r="E84" i="13" s="1"/>
  <c r="D35" i="11"/>
  <c r="D38" i="11"/>
  <c r="B104" i="13" s="1"/>
  <c r="E104" i="13" s="1"/>
  <c r="D26" i="11"/>
  <c r="B127" i="13" s="1"/>
  <c r="E127" i="13" s="1"/>
  <c r="D19" i="11"/>
  <c r="B10" i="13" s="1"/>
  <c r="E10" i="13" s="1"/>
  <c r="D33" i="11"/>
  <c r="B218" i="12" s="1"/>
  <c r="E218" i="12" s="1"/>
  <c r="D58" i="11"/>
  <c r="D59" i="11"/>
  <c r="D60" i="11"/>
  <c r="D61" i="11"/>
  <c r="D62" i="11"/>
  <c r="D63" i="11"/>
  <c r="D64" i="11"/>
  <c r="D65" i="11"/>
  <c r="D66" i="11"/>
  <c r="D67" i="11"/>
  <c r="D68" i="11"/>
  <c r="D69" i="11"/>
  <c r="D70" i="11"/>
  <c r="D71" i="11"/>
  <c r="D72" i="11"/>
  <c r="D73" i="11"/>
  <c r="D74" i="11"/>
  <c r="D75" i="11"/>
  <c r="D76" i="11"/>
  <c r="D77" i="11"/>
  <c r="D78" i="11"/>
  <c r="D79" i="11"/>
  <c r="D80" i="11"/>
  <c r="D81" i="11"/>
  <c r="D82" i="11"/>
  <c r="D83" i="11"/>
  <c r="D84" i="11"/>
  <c r="D85" i="11"/>
  <c r="D86" i="11"/>
  <c r="D87" i="11"/>
  <c r="D88" i="11"/>
  <c r="D89" i="11"/>
  <c r="D90" i="11"/>
  <c r="D91" i="11"/>
  <c r="D92" i="11"/>
  <c r="D93" i="11"/>
  <c r="D94" i="11"/>
  <c r="D95" i="11"/>
  <c r="D96" i="11"/>
  <c r="D97" i="11"/>
  <c r="D98" i="11"/>
  <c r="D99" i="11"/>
  <c r="D100" i="11"/>
  <c r="D101" i="11"/>
  <c r="D102" i="11"/>
  <c r="D103" i="11"/>
  <c r="D104" i="11"/>
  <c r="D105" i="11"/>
  <c r="D106" i="11"/>
  <c r="D107" i="11"/>
  <c r="D108" i="11"/>
  <c r="D109" i="11"/>
  <c r="D110" i="11"/>
  <c r="D111" i="11"/>
  <c r="D112" i="11"/>
  <c r="D113" i="11"/>
  <c r="D114" i="11"/>
  <c r="D115" i="11"/>
  <c r="D116" i="11"/>
  <c r="D117" i="11"/>
  <c r="D118" i="11"/>
  <c r="D119" i="11"/>
  <c r="D120" i="11"/>
  <c r="D121" i="11"/>
  <c r="D122" i="11"/>
  <c r="D123" i="11"/>
  <c r="D124" i="11"/>
  <c r="D125" i="11"/>
  <c r="D126" i="11"/>
  <c r="D127" i="11"/>
  <c r="D128" i="11"/>
  <c r="D129" i="11"/>
  <c r="D130" i="11"/>
  <c r="D131" i="11"/>
  <c r="D132" i="11"/>
  <c r="D133" i="11"/>
  <c r="D134" i="11"/>
  <c r="D135" i="11"/>
  <c r="D136" i="11"/>
  <c r="D137" i="11"/>
  <c r="D138" i="11"/>
  <c r="D139" i="11"/>
  <c r="D140" i="11"/>
  <c r="D141" i="11"/>
  <c r="D142" i="11"/>
  <c r="D143" i="11"/>
  <c r="D144" i="11"/>
  <c r="D145" i="11"/>
  <c r="D146" i="11"/>
  <c r="D147" i="11"/>
  <c r="D148" i="11"/>
  <c r="D149" i="11"/>
  <c r="D150" i="11"/>
  <c r="D151" i="11"/>
  <c r="D152" i="11"/>
  <c r="D153" i="11"/>
  <c r="D154" i="11"/>
  <c r="D155" i="11"/>
  <c r="D156" i="11"/>
  <c r="D157" i="11"/>
  <c r="D158" i="11"/>
  <c r="D159" i="11"/>
  <c r="D160" i="11"/>
  <c r="D161" i="11"/>
  <c r="D162" i="11"/>
  <c r="D163" i="11"/>
  <c r="D164" i="11"/>
  <c r="D165" i="11"/>
  <c r="D166" i="11"/>
  <c r="D167" i="11"/>
  <c r="D168" i="11"/>
  <c r="D169" i="11"/>
  <c r="D170" i="11"/>
  <c r="D171" i="11"/>
  <c r="D172" i="11"/>
  <c r="D173" i="11"/>
  <c r="D174" i="11"/>
  <c r="D175" i="11"/>
  <c r="D176" i="11"/>
  <c r="D177" i="11"/>
  <c r="D178" i="11"/>
  <c r="D179" i="11"/>
  <c r="D180" i="11"/>
  <c r="D181" i="11"/>
  <c r="D182" i="11"/>
  <c r="D183" i="11"/>
  <c r="D184" i="11"/>
  <c r="D185" i="11"/>
  <c r="D186" i="11"/>
  <c r="D187" i="11"/>
  <c r="D188" i="11"/>
  <c r="D189" i="11"/>
  <c r="D190" i="11"/>
  <c r="D191" i="11"/>
  <c r="D192" i="11"/>
  <c r="D193" i="11"/>
  <c r="D194" i="11"/>
  <c r="D195" i="11"/>
  <c r="D196" i="11"/>
  <c r="D197" i="11"/>
  <c r="D198" i="11"/>
  <c r="D199" i="11"/>
  <c r="D200" i="11"/>
  <c r="D201" i="11"/>
  <c r="D202" i="11"/>
  <c r="D203" i="11"/>
  <c r="D204" i="11"/>
  <c r="D205" i="11"/>
  <c r="D206" i="11"/>
  <c r="D207" i="11"/>
  <c r="D208" i="11"/>
  <c r="D209" i="11"/>
  <c r="D210" i="11"/>
  <c r="D211" i="11"/>
  <c r="D212" i="11"/>
  <c r="D213" i="11"/>
  <c r="D214" i="11"/>
  <c r="D215" i="11"/>
  <c r="D216" i="11"/>
  <c r="D217" i="11"/>
  <c r="D218" i="11"/>
  <c r="D219" i="11"/>
  <c r="D220" i="11"/>
  <c r="D221" i="11"/>
  <c r="D222" i="11"/>
  <c r="D223" i="11"/>
  <c r="D224" i="11"/>
  <c r="D225" i="11"/>
  <c r="D226" i="11"/>
  <c r="D227" i="11"/>
  <c r="D228" i="11"/>
  <c r="D229" i="11"/>
  <c r="D230" i="11"/>
  <c r="D231" i="11"/>
  <c r="D232" i="11"/>
  <c r="D233" i="11"/>
  <c r="D234" i="11"/>
  <c r="D235" i="11"/>
  <c r="D236" i="11"/>
  <c r="D237" i="11"/>
  <c r="D238" i="11"/>
  <c r="D239" i="11"/>
  <c r="D240" i="11"/>
  <c r="D241" i="11"/>
  <c r="D242" i="11"/>
  <c r="D243" i="11"/>
  <c r="D244" i="11"/>
  <c r="D245" i="11"/>
  <c r="D246" i="11"/>
  <c r="D247" i="11"/>
  <c r="D248" i="11"/>
  <c r="D249" i="11"/>
  <c r="D250" i="11"/>
  <c r="D251" i="11"/>
  <c r="D252" i="11"/>
  <c r="D253" i="11"/>
  <c r="D254" i="11"/>
  <c r="D255" i="11"/>
  <c r="D256" i="11"/>
  <c r="D257" i="11"/>
  <c r="D258" i="11"/>
  <c r="D259" i="11"/>
  <c r="D260" i="11"/>
  <c r="D261" i="11"/>
  <c r="D262" i="11"/>
  <c r="D263" i="11"/>
  <c r="D264" i="11"/>
  <c r="D265" i="11"/>
  <c r="D266" i="11"/>
  <c r="D267" i="11"/>
  <c r="D268" i="11"/>
  <c r="D269" i="11"/>
  <c r="D270" i="11"/>
  <c r="D271" i="11"/>
  <c r="D272" i="11"/>
  <c r="D273" i="11"/>
  <c r="D274" i="11"/>
  <c r="D275" i="11"/>
  <c r="D276" i="11"/>
  <c r="D277" i="11"/>
  <c r="D278" i="11"/>
  <c r="D279" i="11"/>
  <c r="D280" i="11"/>
  <c r="D281" i="11"/>
  <c r="D282" i="11"/>
  <c r="D283" i="11"/>
  <c r="D284" i="11"/>
  <c r="D285" i="11"/>
  <c r="D286" i="11"/>
  <c r="D287" i="11"/>
  <c r="D288" i="11"/>
  <c r="D289" i="11"/>
  <c r="D290" i="11"/>
  <c r="D291" i="11"/>
  <c r="D292" i="11"/>
  <c r="D293" i="11"/>
  <c r="D294" i="11"/>
  <c r="D295" i="11"/>
  <c r="D296" i="11"/>
  <c r="D297" i="11"/>
  <c r="D298" i="11"/>
  <c r="D299" i="11"/>
  <c r="D300" i="11"/>
  <c r="D301" i="11"/>
  <c r="D302" i="11"/>
  <c r="D303" i="11"/>
  <c r="D304" i="11"/>
  <c r="D305" i="11"/>
  <c r="D306" i="11"/>
  <c r="D307" i="11"/>
  <c r="D308" i="11"/>
  <c r="D309" i="11"/>
  <c r="D310" i="11"/>
  <c r="D311" i="11"/>
  <c r="D312" i="11"/>
  <c r="D313" i="11"/>
  <c r="D314" i="11"/>
  <c r="D315" i="11"/>
  <c r="D316" i="11"/>
  <c r="D317" i="11"/>
  <c r="D318" i="11"/>
  <c r="D319" i="11"/>
  <c r="D320" i="11"/>
  <c r="D321" i="11"/>
  <c r="D322" i="11"/>
  <c r="D323" i="11"/>
  <c r="D324" i="11"/>
  <c r="D325" i="11"/>
  <c r="D326" i="11"/>
  <c r="D327" i="11"/>
  <c r="D328" i="11"/>
  <c r="D329" i="11"/>
  <c r="D330" i="11"/>
  <c r="D331" i="11"/>
  <c r="D332" i="11"/>
  <c r="D333" i="11"/>
  <c r="D334" i="11"/>
  <c r="D335" i="11"/>
  <c r="D336" i="11"/>
  <c r="D337" i="11"/>
  <c r="D338" i="11"/>
  <c r="D339" i="11"/>
  <c r="D340" i="11"/>
  <c r="D341" i="11"/>
  <c r="D342" i="11"/>
  <c r="D343" i="11"/>
  <c r="D344" i="11"/>
  <c r="D345" i="11"/>
  <c r="D346" i="11"/>
  <c r="D347" i="11"/>
  <c r="D348" i="11"/>
  <c r="D349" i="11"/>
  <c r="D350" i="11"/>
  <c r="D351" i="11"/>
  <c r="D352" i="11"/>
  <c r="D353" i="11"/>
  <c r="D354" i="11"/>
  <c r="D355" i="11"/>
  <c r="D356" i="11"/>
  <c r="D357" i="11"/>
  <c r="D358" i="11"/>
  <c r="D359" i="11"/>
  <c r="D360" i="11"/>
  <c r="D361" i="11"/>
  <c r="D362" i="11"/>
  <c r="D363" i="11"/>
  <c r="D364" i="11"/>
  <c r="D365" i="11"/>
  <c r="D366" i="11"/>
  <c r="D367" i="11"/>
  <c r="D368" i="11"/>
  <c r="D369" i="11"/>
  <c r="D370" i="11"/>
  <c r="D371" i="11"/>
  <c r="D372" i="11"/>
  <c r="D373" i="11"/>
  <c r="D374" i="11"/>
  <c r="D375" i="11"/>
  <c r="D376" i="11"/>
  <c r="D377" i="11"/>
  <c r="D378" i="11"/>
  <c r="D379" i="11"/>
  <c r="D380" i="11"/>
  <c r="D381" i="11"/>
  <c r="D382" i="11"/>
  <c r="D383" i="11"/>
  <c r="D384" i="11"/>
  <c r="D385" i="11"/>
  <c r="D386" i="11"/>
  <c r="D387" i="11"/>
  <c r="D388" i="11"/>
  <c r="D389" i="11"/>
  <c r="D390" i="11"/>
  <c r="D391" i="11"/>
  <c r="D392" i="11"/>
  <c r="D393" i="11"/>
  <c r="D394" i="11"/>
  <c r="D395" i="11"/>
  <c r="D396" i="11"/>
  <c r="D397" i="11"/>
  <c r="D398" i="11"/>
  <c r="D399" i="11"/>
  <c r="D400" i="11"/>
  <c r="D401" i="11"/>
  <c r="D402" i="11"/>
  <c r="D403" i="11"/>
  <c r="D404" i="11"/>
  <c r="D405" i="11"/>
  <c r="D406" i="11"/>
  <c r="D407" i="11"/>
  <c r="D408" i="11"/>
  <c r="D409" i="11"/>
  <c r="D410" i="11"/>
  <c r="D411" i="11"/>
  <c r="D412" i="11"/>
  <c r="D413" i="11"/>
  <c r="D414" i="11"/>
  <c r="D415" i="11"/>
  <c r="D416" i="11"/>
  <c r="D417" i="11"/>
  <c r="D418" i="11"/>
  <c r="D419" i="11"/>
  <c r="D420" i="11"/>
  <c r="D421" i="11"/>
  <c r="D422" i="11"/>
  <c r="D423" i="11"/>
  <c r="D424" i="11"/>
  <c r="D425" i="11"/>
  <c r="D426" i="11"/>
  <c r="D427" i="11"/>
  <c r="D428" i="11"/>
  <c r="D429" i="11"/>
  <c r="D430" i="11"/>
  <c r="D431" i="11"/>
  <c r="D432" i="11"/>
  <c r="D433" i="11"/>
  <c r="D434" i="11"/>
  <c r="D435" i="11"/>
  <c r="D436" i="11"/>
  <c r="D437" i="11"/>
  <c r="D438" i="11"/>
  <c r="D439" i="11"/>
  <c r="D440" i="11"/>
  <c r="D441" i="11"/>
  <c r="D442" i="11"/>
  <c r="D443" i="11"/>
  <c r="D444" i="11"/>
  <c r="D445" i="11"/>
  <c r="D446" i="11"/>
  <c r="D447" i="11"/>
  <c r="D448" i="11"/>
  <c r="D449" i="11"/>
  <c r="D450" i="11"/>
  <c r="D451" i="11"/>
  <c r="D452" i="11"/>
  <c r="D453" i="11"/>
  <c r="D454" i="11"/>
  <c r="D455" i="11"/>
  <c r="D456" i="11"/>
  <c r="D457" i="11"/>
  <c r="D458" i="11"/>
  <c r="D459" i="11"/>
  <c r="D460" i="11"/>
  <c r="D461" i="11"/>
  <c r="D462" i="11"/>
  <c r="D463" i="11"/>
  <c r="D464" i="11"/>
  <c r="D465" i="11"/>
  <c r="D466" i="11"/>
  <c r="D467" i="11"/>
  <c r="D468" i="11"/>
  <c r="D469" i="11"/>
  <c r="D470" i="11"/>
  <c r="D471" i="11"/>
  <c r="D472" i="11"/>
  <c r="D473" i="11"/>
  <c r="D474" i="11"/>
  <c r="D475" i="11"/>
  <c r="D476" i="11"/>
  <c r="D477" i="11"/>
  <c r="D478" i="11"/>
  <c r="D479" i="11"/>
  <c r="D480" i="11"/>
  <c r="D481" i="11"/>
  <c r="D482" i="11"/>
  <c r="D483" i="11"/>
  <c r="D484" i="11"/>
  <c r="D485" i="11"/>
  <c r="D486" i="11"/>
  <c r="D487" i="11"/>
  <c r="D488" i="11"/>
  <c r="D489" i="11"/>
  <c r="D490" i="11"/>
  <c r="D491" i="11"/>
  <c r="D492" i="11"/>
  <c r="D493" i="11"/>
  <c r="D494" i="11"/>
  <c r="D495" i="11"/>
  <c r="D496" i="11"/>
  <c r="D497" i="11"/>
  <c r="D498" i="11"/>
  <c r="D499" i="11"/>
  <c r="D500" i="11"/>
  <c r="D501" i="11"/>
  <c r="D4" i="11"/>
  <c r="F71" i="3"/>
  <c r="F72" i="3"/>
  <c r="F73" i="3"/>
  <c r="F74" i="3"/>
  <c r="F75" i="3"/>
  <c r="O8" i="1"/>
  <c r="N8" i="1"/>
  <c r="A3" i="8"/>
  <c r="D160" i="7"/>
  <c r="F159" i="7"/>
  <c r="F158" i="7"/>
  <c r="F157" i="7"/>
  <c r="F156" i="7"/>
  <c r="F155" i="7"/>
  <c r="F154" i="7"/>
  <c r="F153" i="7"/>
  <c r="D140" i="7"/>
  <c r="F139" i="7"/>
  <c r="F138" i="7"/>
  <c r="F137" i="7"/>
  <c r="F136" i="7"/>
  <c r="F135" i="7"/>
  <c r="F134" i="7"/>
  <c r="F133" i="7"/>
  <c r="D120" i="7"/>
  <c r="F119" i="7"/>
  <c r="F118" i="7"/>
  <c r="F117" i="7"/>
  <c r="F116" i="7"/>
  <c r="F115" i="7"/>
  <c r="F114" i="7"/>
  <c r="F113" i="7"/>
  <c r="N31" i="5"/>
  <c r="N32" i="5"/>
  <c r="N33" i="5"/>
  <c r="N34" i="5"/>
  <c r="N35" i="5"/>
  <c r="N36" i="5"/>
  <c r="N37" i="5"/>
  <c r="N38" i="5"/>
  <c r="N39" i="5"/>
  <c r="N40" i="5"/>
  <c r="N41" i="5"/>
  <c r="N42" i="5"/>
  <c r="M31" i="5"/>
  <c r="M32" i="5"/>
  <c r="M33" i="5"/>
  <c r="M34" i="5"/>
  <c r="M35" i="5"/>
  <c r="M36" i="5"/>
  <c r="M37" i="5"/>
  <c r="M38" i="5"/>
  <c r="M39" i="5"/>
  <c r="M40" i="5"/>
  <c r="M41" i="5"/>
  <c r="M42" i="5"/>
  <c r="L31" i="5"/>
  <c r="L32" i="5"/>
  <c r="L33" i="5"/>
  <c r="L34" i="5"/>
  <c r="L35" i="5"/>
  <c r="L36" i="5"/>
  <c r="L37" i="5"/>
  <c r="L38" i="5"/>
  <c r="L39" i="5"/>
  <c r="L40" i="5"/>
  <c r="L41" i="5"/>
  <c r="L42" i="5"/>
  <c r="J31" i="5"/>
  <c r="J32" i="5"/>
  <c r="J33" i="5"/>
  <c r="J34" i="5"/>
  <c r="J35" i="5"/>
  <c r="J36" i="5"/>
  <c r="J37" i="5"/>
  <c r="J38" i="5"/>
  <c r="J39" i="5"/>
  <c r="J40" i="5"/>
  <c r="J41" i="5"/>
  <c r="J42" i="5"/>
  <c r="I31" i="5"/>
  <c r="I32" i="5"/>
  <c r="I33" i="5"/>
  <c r="I34" i="5"/>
  <c r="I35" i="5"/>
  <c r="I36" i="5"/>
  <c r="I37" i="5"/>
  <c r="I38" i="5"/>
  <c r="I39" i="5"/>
  <c r="I40" i="5"/>
  <c r="I41" i="5"/>
  <c r="I42" i="5"/>
  <c r="B52" i="14" l="1"/>
  <c r="E52" i="14" s="1"/>
  <c r="B85" i="13"/>
  <c r="E85" i="13" s="1"/>
  <c r="B80" i="15"/>
  <c r="E80" i="15" s="1"/>
  <c r="B31" i="15"/>
  <c r="E31" i="15" s="1"/>
  <c r="B35" i="15"/>
  <c r="E35" i="15" s="1"/>
  <c r="B58" i="15"/>
  <c r="E58" i="15" s="1"/>
  <c r="E64" i="15" s="1"/>
  <c r="B215" i="12"/>
  <c r="E215" i="12" s="1"/>
  <c r="L215" i="12" s="1"/>
  <c r="B278" i="12"/>
  <c r="E278" i="12" s="1"/>
  <c r="L278" i="12" s="1"/>
  <c r="B56" i="15"/>
  <c r="E56" i="15" s="1"/>
  <c r="L56" i="15" s="1"/>
  <c r="B298" i="12"/>
  <c r="E298" i="12" s="1"/>
  <c r="L298" i="12" s="1"/>
  <c r="B171" i="12"/>
  <c r="E171" i="12" s="1"/>
  <c r="L171" i="12" s="1"/>
  <c r="B193" i="12"/>
  <c r="E193" i="12" s="1"/>
  <c r="L193" i="12" s="1"/>
  <c r="B258" i="12"/>
  <c r="E258" i="12" s="1"/>
  <c r="L258" i="12" s="1"/>
  <c r="B151" i="12"/>
  <c r="E151" i="12" s="1"/>
  <c r="L151" i="12" s="1"/>
  <c r="B238" i="12"/>
  <c r="E238" i="12" s="1"/>
  <c r="L238" i="12" s="1"/>
  <c r="B77" i="15"/>
  <c r="E77" i="15" s="1"/>
  <c r="L77" i="15" s="1"/>
  <c r="B178" i="12"/>
  <c r="E178" i="12" s="1"/>
  <c r="B155" i="12"/>
  <c r="E155" i="12" s="1"/>
  <c r="B81" i="15"/>
  <c r="E81" i="15" s="1"/>
  <c r="B32" i="15"/>
  <c r="E32" i="15" s="1"/>
  <c r="B28" i="15"/>
  <c r="E28" i="15" s="1"/>
  <c r="L28" i="15" s="1"/>
  <c r="B7" i="15"/>
  <c r="E7" i="15" s="1"/>
  <c r="L7" i="15" s="1"/>
  <c r="B182" i="13"/>
  <c r="E182" i="13" s="1"/>
  <c r="B179" i="14"/>
  <c r="E179" i="14" s="1"/>
  <c r="B221" i="12"/>
  <c r="E221" i="12" s="1"/>
  <c r="B173" i="12"/>
  <c r="E173" i="12" s="1"/>
  <c r="B240" i="12"/>
  <c r="E240" i="12" s="1"/>
  <c r="B6" i="15"/>
  <c r="B178" i="14"/>
  <c r="E178" i="14" s="1"/>
  <c r="B27" i="15"/>
  <c r="E27" i="15" s="1"/>
  <c r="L27" i="15" s="1"/>
  <c r="B181" i="13"/>
  <c r="E181" i="13" s="1"/>
  <c r="B13" i="14"/>
  <c r="E13" i="14" s="1"/>
  <c r="B199" i="12"/>
  <c r="E199" i="12" s="1"/>
  <c r="B222" i="12"/>
  <c r="E222" i="12" s="1"/>
  <c r="B176" i="12"/>
  <c r="E176" i="12" s="1"/>
  <c r="B33" i="13"/>
  <c r="E33" i="13" s="1"/>
  <c r="B34" i="15"/>
  <c r="E34" i="15" s="1"/>
  <c r="B60" i="13"/>
  <c r="E60" i="13" s="1"/>
  <c r="B98" i="14"/>
  <c r="E98" i="14" s="1"/>
  <c r="B154" i="12"/>
  <c r="E154" i="12" s="1"/>
  <c r="B117" i="12"/>
  <c r="E117" i="12" s="1"/>
  <c r="B219" i="12"/>
  <c r="E219" i="12" s="1"/>
  <c r="B197" i="12"/>
  <c r="E197" i="12" s="1"/>
  <c r="B153" i="12"/>
  <c r="E153" i="12" s="1"/>
  <c r="B125" i="13"/>
  <c r="E125" i="13" s="1"/>
  <c r="B29" i="15"/>
  <c r="E29" i="15" s="1"/>
  <c r="L29" i="15" s="1"/>
  <c r="B180" i="14"/>
  <c r="E180" i="14" s="1"/>
  <c r="B183" i="13"/>
  <c r="E183" i="13" s="1"/>
  <c r="B8" i="15"/>
  <c r="E8" i="15" s="1"/>
  <c r="L8" i="15" s="1"/>
  <c r="B277" i="12"/>
  <c r="E277" i="12" s="1"/>
  <c r="B150" i="12"/>
  <c r="E150" i="12" s="1"/>
  <c r="L150" i="12" s="1"/>
  <c r="B257" i="12"/>
  <c r="E257" i="12" s="1"/>
  <c r="L257" i="12" s="1"/>
  <c r="B76" i="15"/>
  <c r="E76" i="15" s="1"/>
  <c r="L76" i="15" s="1"/>
  <c r="B237" i="12"/>
  <c r="E237" i="12" s="1"/>
  <c r="L237" i="12" s="1"/>
  <c r="B214" i="12"/>
  <c r="E214" i="12" s="1"/>
  <c r="L214" i="12" s="1"/>
  <c r="B192" i="12"/>
  <c r="E192" i="12" s="1"/>
  <c r="B297" i="12"/>
  <c r="E297" i="12" s="1"/>
  <c r="B55" i="15"/>
  <c r="E55" i="15" s="1"/>
  <c r="B170" i="12"/>
  <c r="E170" i="12" s="1"/>
  <c r="L170" i="12" s="1"/>
  <c r="B106" i="13"/>
  <c r="E106" i="13" s="1"/>
  <c r="B81" i="13"/>
  <c r="E81" i="13" s="1"/>
  <c r="B11" i="14"/>
  <c r="E11" i="14" s="1"/>
  <c r="B196" i="12"/>
  <c r="E196" i="12" s="1"/>
  <c r="B82" i="13"/>
  <c r="E82" i="13" s="1"/>
  <c r="B242" i="12"/>
  <c r="E242" i="12" s="1"/>
  <c r="B12" i="14"/>
  <c r="E12" i="14" s="1"/>
  <c r="B177" i="12"/>
  <c r="E177" i="12" s="1"/>
  <c r="B223" i="12"/>
  <c r="E223" i="12" s="1"/>
  <c r="B243" i="12"/>
  <c r="E243" i="12" s="1"/>
  <c r="B198" i="12"/>
  <c r="E198" i="12" s="1"/>
  <c r="B217" i="12"/>
  <c r="E217" i="12" s="1"/>
  <c r="B135" i="12"/>
  <c r="E135" i="12" s="1"/>
  <c r="B195" i="12"/>
  <c r="E195" i="12" s="1"/>
  <c r="B37" i="15"/>
  <c r="E37" i="15" s="1"/>
  <c r="B126" i="13"/>
  <c r="E126" i="13" s="1"/>
  <c r="B184" i="13"/>
  <c r="E184" i="13" s="1"/>
  <c r="B30" i="15"/>
  <c r="E30" i="15" s="1"/>
  <c r="B9" i="15"/>
  <c r="E9" i="15" s="1"/>
  <c r="B181" i="14"/>
  <c r="E181" i="14" s="1"/>
  <c r="B164" i="13"/>
  <c r="E164" i="13" s="1"/>
  <c r="B144" i="13"/>
  <c r="E144" i="13" s="1"/>
  <c r="B241" i="12"/>
  <c r="E241" i="12" s="1"/>
  <c r="B200" i="12"/>
  <c r="E200" i="12" s="1"/>
  <c r="B239" i="12"/>
  <c r="E239" i="12" s="1"/>
  <c r="L239" i="12" s="1"/>
  <c r="B78" i="15"/>
  <c r="E78" i="15" s="1"/>
  <c r="L78" i="15" s="1"/>
  <c r="B172" i="12"/>
  <c r="E172" i="12" s="1"/>
  <c r="L172" i="12" s="1"/>
  <c r="B279" i="12"/>
  <c r="E279" i="12" s="1"/>
  <c r="L279" i="12" s="1"/>
  <c r="B259" i="12"/>
  <c r="E259" i="12" s="1"/>
  <c r="L259" i="12" s="1"/>
  <c r="B57" i="15"/>
  <c r="E57" i="15" s="1"/>
  <c r="L57" i="15" s="1"/>
  <c r="B194" i="12"/>
  <c r="E194" i="12" s="1"/>
  <c r="L194" i="12" s="1"/>
  <c r="B216" i="12"/>
  <c r="E216" i="12" s="1"/>
  <c r="L216" i="12" s="1"/>
  <c r="B152" i="12"/>
  <c r="E152" i="12" s="1"/>
  <c r="L152" i="12" s="1"/>
  <c r="B299" i="12"/>
  <c r="E299" i="12" s="1"/>
  <c r="L299" i="12" s="1"/>
  <c r="L55" i="15"/>
  <c r="L277" i="12"/>
  <c r="L297" i="12"/>
  <c r="B74" i="7"/>
  <c r="E74" i="7" s="1"/>
  <c r="B79" i="13"/>
  <c r="E79" i="13" s="1"/>
  <c r="B9" i="7"/>
  <c r="E9" i="7" s="1"/>
  <c r="B9" i="12"/>
  <c r="E9" i="12" s="1"/>
  <c r="B63" i="12"/>
  <c r="E63" i="12" s="1"/>
  <c r="B45" i="12"/>
  <c r="E45" i="12" s="1"/>
  <c r="B27" i="12"/>
  <c r="E27" i="12" s="1"/>
  <c r="B139" i="14"/>
  <c r="E139" i="14" s="1"/>
  <c r="B159" i="14"/>
  <c r="E159" i="14" s="1"/>
  <c r="B71" i="14"/>
  <c r="E71" i="14" s="1"/>
  <c r="L71" i="14" s="1"/>
  <c r="B93" i="14"/>
  <c r="E93" i="14" s="1"/>
  <c r="L93" i="14" s="1"/>
  <c r="B28" i="14"/>
  <c r="E28" i="14" s="1"/>
  <c r="L28" i="14" s="1"/>
  <c r="B48" i="14"/>
  <c r="E48" i="14" s="1"/>
  <c r="L48" i="14" s="1"/>
  <c r="B116" i="14"/>
  <c r="E116" i="14" s="1"/>
  <c r="B7" i="14"/>
  <c r="E7" i="14" s="1"/>
  <c r="L7" i="14" s="1"/>
  <c r="B76" i="13"/>
  <c r="E76" i="13" s="1"/>
  <c r="L76" i="13" s="1"/>
  <c r="B100" i="13"/>
  <c r="E100" i="13" s="1"/>
  <c r="L100" i="13" s="1"/>
  <c r="B53" i="13"/>
  <c r="E53" i="13" s="1"/>
  <c r="L53" i="13" s="1"/>
  <c r="B30" i="13"/>
  <c r="E30" i="13" s="1"/>
  <c r="L30" i="13" s="1"/>
  <c r="B122" i="13"/>
  <c r="E122" i="13" s="1"/>
  <c r="B7" i="13"/>
  <c r="E7" i="13" s="1"/>
  <c r="L7" i="13" s="1"/>
  <c r="B54" i="7"/>
  <c r="E54" i="7" s="1"/>
  <c r="B58" i="13"/>
  <c r="E58" i="13" s="1"/>
  <c r="B46" i="12"/>
  <c r="E46" i="12" s="1"/>
  <c r="B138" i="14"/>
  <c r="E138" i="14" s="1"/>
  <c r="B47" i="14"/>
  <c r="E47" i="14" s="1"/>
  <c r="B158" i="14"/>
  <c r="E158" i="14" s="1"/>
  <c r="B6" i="14"/>
  <c r="B70" i="14"/>
  <c r="E70" i="14" s="1"/>
  <c r="B115" i="14"/>
  <c r="E115" i="14" s="1"/>
  <c r="B92" i="14"/>
  <c r="E92" i="14" s="1"/>
  <c r="B27" i="14"/>
  <c r="E27" i="14" s="1"/>
  <c r="B29" i="13"/>
  <c r="E29" i="13" s="1"/>
  <c r="B52" i="13"/>
  <c r="E52" i="13" s="1"/>
  <c r="B75" i="13"/>
  <c r="E75" i="13" s="1"/>
  <c r="B6" i="13"/>
  <c r="B99" i="13"/>
  <c r="E99" i="13" s="1"/>
  <c r="B121" i="13"/>
  <c r="E121" i="13" s="1"/>
  <c r="B52" i="7"/>
  <c r="E52" i="7" s="1"/>
  <c r="B14" i="13"/>
  <c r="E14" i="13" s="1"/>
  <c r="B120" i="14"/>
  <c r="E120" i="14" s="1"/>
  <c r="B56" i="13"/>
  <c r="E56" i="13" s="1"/>
  <c r="B15" i="13"/>
  <c r="E15" i="13" s="1"/>
  <c r="B38" i="13"/>
  <c r="E38" i="13" s="1"/>
  <c r="B97" i="7"/>
  <c r="E97" i="7" s="1"/>
  <c r="B97" i="14"/>
  <c r="E97" i="14" s="1"/>
  <c r="B107" i="13"/>
  <c r="E107" i="13" s="1"/>
  <c r="B32" i="7"/>
  <c r="E32" i="7" s="1"/>
  <c r="B94" i="14"/>
  <c r="E94" i="14" s="1"/>
  <c r="L94" i="14" s="1"/>
  <c r="B29" i="14"/>
  <c r="E29" i="14" s="1"/>
  <c r="L29" i="14" s="1"/>
  <c r="B117" i="14"/>
  <c r="E117" i="14" s="1"/>
  <c r="B49" i="14"/>
  <c r="E49" i="14" s="1"/>
  <c r="L49" i="14" s="1"/>
  <c r="B8" i="14"/>
  <c r="E8" i="14" s="1"/>
  <c r="L8" i="14" s="1"/>
  <c r="B140" i="14"/>
  <c r="E140" i="14" s="1"/>
  <c r="B72" i="14"/>
  <c r="E72" i="14" s="1"/>
  <c r="L72" i="14" s="1"/>
  <c r="B160" i="14"/>
  <c r="E160" i="14" s="1"/>
  <c r="B123" i="13"/>
  <c r="E123" i="13" s="1"/>
  <c r="B8" i="13"/>
  <c r="E8" i="13" s="1"/>
  <c r="L8" i="13" s="1"/>
  <c r="B31" i="13"/>
  <c r="E31" i="13" s="1"/>
  <c r="L31" i="13" s="1"/>
  <c r="B54" i="13"/>
  <c r="E54" i="13" s="1"/>
  <c r="L54" i="13" s="1"/>
  <c r="B77" i="13"/>
  <c r="E77" i="13" s="1"/>
  <c r="L77" i="13" s="1"/>
  <c r="B101" i="13"/>
  <c r="E101" i="13" s="1"/>
  <c r="L101" i="13" s="1"/>
  <c r="B53" i="7"/>
  <c r="E53" i="7" s="1"/>
  <c r="B34" i="13"/>
  <c r="E34" i="13" s="1"/>
  <c r="B53" i="14"/>
  <c r="E53" i="14" s="1"/>
  <c r="B57" i="13"/>
  <c r="E57" i="13" s="1"/>
  <c r="B12" i="13"/>
  <c r="E12" i="13" s="1"/>
  <c r="B96" i="7"/>
  <c r="E96" i="7" s="1"/>
  <c r="B12" i="7"/>
  <c r="E12" i="7" s="1"/>
  <c r="B35" i="13"/>
  <c r="E35" i="13" s="1"/>
  <c r="B13" i="13"/>
  <c r="E13" i="13" s="1"/>
  <c r="B10" i="12"/>
  <c r="E10" i="12" s="1"/>
  <c r="B50" i="14"/>
  <c r="E50" i="14" s="1"/>
  <c r="B118" i="14"/>
  <c r="E118" i="14" s="1"/>
  <c r="B9" i="14"/>
  <c r="E9" i="14" s="1"/>
  <c r="B73" i="14"/>
  <c r="E73" i="14" s="1"/>
  <c r="B141" i="14"/>
  <c r="E141" i="14" s="1"/>
  <c r="B161" i="14"/>
  <c r="E161" i="14" s="1"/>
  <c r="B95" i="14"/>
  <c r="E95" i="14" s="1"/>
  <c r="B30" i="14"/>
  <c r="E30" i="14" s="1"/>
  <c r="B32" i="13"/>
  <c r="E32" i="13" s="1"/>
  <c r="B55" i="13"/>
  <c r="E55" i="13" s="1"/>
  <c r="B9" i="13"/>
  <c r="E9" i="13" s="1"/>
  <c r="B78" i="13"/>
  <c r="E78" i="13" s="1"/>
  <c r="B124" i="13"/>
  <c r="E124" i="13" s="1"/>
  <c r="B102" i="13"/>
  <c r="E102" i="13" s="1"/>
  <c r="B28" i="7"/>
  <c r="E28" i="7" s="1"/>
  <c r="B161" i="13"/>
  <c r="E161" i="13" s="1"/>
  <c r="B114" i="12"/>
  <c r="E114" i="12" s="1"/>
  <c r="L114" i="12" s="1"/>
  <c r="B132" i="12"/>
  <c r="E132" i="12" s="1"/>
  <c r="L132" i="12" s="1"/>
  <c r="B96" i="12"/>
  <c r="E96" i="12" s="1"/>
  <c r="L96" i="12" s="1"/>
  <c r="B42" i="12"/>
  <c r="E42" i="12" s="1"/>
  <c r="B6" i="12"/>
  <c r="B60" i="12"/>
  <c r="E60" i="12" s="1"/>
  <c r="B78" i="12"/>
  <c r="E78" i="12" s="1"/>
  <c r="B24" i="12"/>
  <c r="E24" i="12" s="1"/>
  <c r="B141" i="13"/>
  <c r="E141" i="13" s="1"/>
  <c r="B96" i="14"/>
  <c r="E96" i="14" s="1"/>
  <c r="B31" i="14"/>
  <c r="E31" i="14" s="1"/>
  <c r="B119" i="14"/>
  <c r="E119" i="14" s="1"/>
  <c r="B51" i="14"/>
  <c r="E51" i="14" s="1"/>
  <c r="B10" i="14"/>
  <c r="E10" i="14" s="1"/>
  <c r="B37" i="13"/>
  <c r="E37" i="13" s="1"/>
  <c r="B11" i="13"/>
  <c r="E11" i="13" s="1"/>
  <c r="B95" i="7"/>
  <c r="E95" i="7" s="1"/>
  <c r="B103" i="13"/>
  <c r="E103" i="13" s="1"/>
  <c r="B81" i="12"/>
  <c r="E81" i="12" s="1"/>
  <c r="B11" i="7"/>
  <c r="E11" i="7" s="1"/>
  <c r="B93" i="7"/>
  <c r="E93" i="7" s="1"/>
  <c r="B62" i="12"/>
  <c r="E62" i="12" s="1"/>
  <c r="L62" i="12" s="1"/>
  <c r="B143" i="13"/>
  <c r="E143" i="13" s="1"/>
  <c r="B98" i="12"/>
  <c r="E98" i="12" s="1"/>
  <c r="L98" i="12" s="1"/>
  <c r="B8" i="12"/>
  <c r="E8" i="12" s="1"/>
  <c r="L8" i="12" s="1"/>
  <c r="B163" i="13"/>
  <c r="E163" i="13" s="1"/>
  <c r="B134" i="12"/>
  <c r="E134" i="12" s="1"/>
  <c r="L134" i="12" s="1"/>
  <c r="B116" i="12"/>
  <c r="E116" i="12" s="1"/>
  <c r="L116" i="12" s="1"/>
  <c r="B80" i="12"/>
  <c r="E80" i="12" s="1"/>
  <c r="L80" i="12" s="1"/>
  <c r="B44" i="12"/>
  <c r="E44" i="12" s="1"/>
  <c r="L44" i="12" s="1"/>
  <c r="B26" i="12"/>
  <c r="E26" i="12" s="1"/>
  <c r="L26" i="12" s="1"/>
  <c r="B75" i="7"/>
  <c r="E75" i="7" s="1"/>
  <c r="B80" i="13"/>
  <c r="E80" i="13" s="1"/>
  <c r="B10" i="7"/>
  <c r="E10" i="7" s="1"/>
  <c r="B71" i="7"/>
  <c r="E71" i="7" s="1"/>
  <c r="B43" i="12"/>
  <c r="E43" i="12" s="1"/>
  <c r="L43" i="12" s="1"/>
  <c r="B7" i="12"/>
  <c r="E7" i="12" s="1"/>
  <c r="L7" i="12" s="1"/>
  <c r="B79" i="12"/>
  <c r="E79" i="12" s="1"/>
  <c r="L79" i="12" s="1"/>
  <c r="B61" i="12"/>
  <c r="E61" i="12" s="1"/>
  <c r="L61" i="12" s="1"/>
  <c r="B25" i="12"/>
  <c r="E25" i="12" s="1"/>
  <c r="L25" i="12" s="1"/>
  <c r="B142" i="13"/>
  <c r="E142" i="13" s="1"/>
  <c r="B97" i="12"/>
  <c r="E97" i="12" s="1"/>
  <c r="L97" i="12" s="1"/>
  <c r="B162" i="13"/>
  <c r="E162" i="13" s="1"/>
  <c r="B133" i="12"/>
  <c r="E133" i="12" s="1"/>
  <c r="L133" i="12" s="1"/>
  <c r="B115" i="12"/>
  <c r="E115" i="12" s="1"/>
  <c r="L115" i="12" s="1"/>
  <c r="B155" i="7"/>
  <c r="E155" i="7" s="1"/>
  <c r="B30" i="7"/>
  <c r="E30" i="7" s="1"/>
  <c r="B134" i="7"/>
  <c r="E134" i="7" s="1"/>
  <c r="B49" i="7"/>
  <c r="E49" i="7" s="1"/>
  <c r="B94" i="7"/>
  <c r="E94" i="7" s="1"/>
  <c r="B31" i="7"/>
  <c r="E31" i="7" s="1"/>
  <c r="B6" i="7"/>
  <c r="B29" i="7"/>
  <c r="E29" i="7" s="1"/>
  <c r="B50" i="7"/>
  <c r="E50" i="7" s="1"/>
  <c r="B73" i="7"/>
  <c r="E73" i="7" s="1"/>
  <c r="B51" i="7"/>
  <c r="E51" i="7" s="1"/>
  <c r="B153" i="7"/>
  <c r="E153" i="7" s="1"/>
  <c r="B133" i="7"/>
  <c r="E133" i="7" s="1"/>
  <c r="B154" i="7"/>
  <c r="E154" i="7" s="1"/>
  <c r="B113" i="7"/>
  <c r="E113" i="7" s="1"/>
  <c r="B91" i="7"/>
  <c r="E91" i="7" s="1"/>
  <c r="B114" i="7"/>
  <c r="E114" i="7" s="1"/>
  <c r="B135" i="7"/>
  <c r="E135" i="7" s="1"/>
  <c r="B8" i="7"/>
  <c r="E8" i="7" s="1"/>
  <c r="L8" i="7" s="1"/>
  <c r="B70" i="7"/>
  <c r="E70" i="7" s="1"/>
  <c r="B92" i="7"/>
  <c r="E92" i="7" s="1"/>
  <c r="B115" i="7"/>
  <c r="E115" i="7" s="1"/>
  <c r="B7" i="7"/>
  <c r="E7" i="7" s="1"/>
  <c r="L7" i="7" s="1"/>
  <c r="B48" i="7"/>
  <c r="E48" i="7" s="1"/>
  <c r="D50" i="3"/>
  <c r="F50" i="3"/>
  <c r="G50" i="3"/>
  <c r="D51" i="3"/>
  <c r="F51" i="3"/>
  <c r="G51" i="3"/>
  <c r="D52" i="3"/>
  <c r="F52" i="3"/>
  <c r="G52" i="3"/>
  <c r="D43" i="3"/>
  <c r="F43" i="3"/>
  <c r="G43" i="3"/>
  <c r="D44" i="3"/>
  <c r="F44" i="3"/>
  <c r="G44" i="3"/>
  <c r="D45" i="3"/>
  <c r="F45" i="3"/>
  <c r="G45" i="3"/>
  <c r="D35" i="3"/>
  <c r="F35" i="3"/>
  <c r="G35" i="3"/>
  <c r="D36" i="3"/>
  <c r="F36" i="3"/>
  <c r="G36" i="3"/>
  <c r="D37" i="3"/>
  <c r="F37" i="3"/>
  <c r="G37" i="3"/>
  <c r="G26" i="3"/>
  <c r="G27" i="3"/>
  <c r="G28" i="3"/>
  <c r="F26" i="3"/>
  <c r="F27" i="3"/>
  <c r="F28" i="3"/>
  <c r="D26" i="3"/>
  <c r="D27" i="3"/>
  <c r="D28" i="3"/>
  <c r="G17" i="3"/>
  <c r="G18" i="3"/>
  <c r="G19" i="3"/>
  <c r="F17" i="3"/>
  <c r="F18" i="3"/>
  <c r="F19" i="3"/>
  <c r="D19" i="3"/>
  <c r="D17" i="3"/>
  <c r="D18" i="3"/>
  <c r="M29" i="7"/>
  <c r="M30" i="7"/>
  <c r="M31" i="7"/>
  <c r="M32" i="7"/>
  <c r="M33" i="7"/>
  <c r="M34" i="7"/>
  <c r="M28" i="7"/>
  <c r="M49" i="7"/>
  <c r="M50" i="7"/>
  <c r="M51" i="7"/>
  <c r="M52" i="7"/>
  <c r="M53" i="7"/>
  <c r="M54" i="7"/>
  <c r="M48" i="7"/>
  <c r="M71" i="7"/>
  <c r="M72" i="7"/>
  <c r="M73" i="7"/>
  <c r="M74" i="7"/>
  <c r="M75" i="7"/>
  <c r="M77" i="7"/>
  <c r="M70" i="7"/>
  <c r="M92" i="7"/>
  <c r="M93" i="7"/>
  <c r="M94" i="7"/>
  <c r="M95" i="7"/>
  <c r="M96" i="7"/>
  <c r="M97" i="7"/>
  <c r="M91" i="7"/>
  <c r="F92" i="7"/>
  <c r="F93" i="7"/>
  <c r="F94" i="7"/>
  <c r="F95" i="7"/>
  <c r="F96" i="7"/>
  <c r="F97" i="7"/>
  <c r="F91" i="7"/>
  <c r="F71" i="7"/>
  <c r="F72" i="7"/>
  <c r="F73" i="7"/>
  <c r="F74" i="7"/>
  <c r="F75" i="7"/>
  <c r="F77" i="7"/>
  <c r="F70" i="7"/>
  <c r="F50" i="7"/>
  <c r="F51" i="7"/>
  <c r="F52" i="7"/>
  <c r="F53" i="7"/>
  <c r="F54" i="7"/>
  <c r="F29" i="7"/>
  <c r="F30" i="7"/>
  <c r="F31" i="7"/>
  <c r="F32" i="7"/>
  <c r="F33" i="7"/>
  <c r="F34" i="7"/>
  <c r="F28" i="7"/>
  <c r="K35" i="7"/>
  <c r="K57" i="7"/>
  <c r="K78" i="7"/>
  <c r="K100" i="7"/>
  <c r="D78" i="7"/>
  <c r="K15" i="7"/>
  <c r="M6" i="7"/>
  <c r="M7" i="7"/>
  <c r="M8" i="7"/>
  <c r="M9" i="7"/>
  <c r="M10" i="7"/>
  <c r="M11" i="7"/>
  <c r="M12" i="7"/>
  <c r="Q46" i="5"/>
  <c r="Q47" i="5"/>
  <c r="D4" i="3"/>
  <c r="D5" i="3"/>
  <c r="D6" i="3"/>
  <c r="D7" i="3"/>
  <c r="D8" i="3"/>
  <c r="D9" i="3"/>
  <c r="D10" i="3"/>
  <c r="D11" i="3"/>
  <c r="D12" i="3"/>
  <c r="D13" i="3"/>
  <c r="D14" i="3"/>
  <c r="D15" i="3"/>
  <c r="D16" i="3"/>
  <c r="D20" i="3"/>
  <c r="D21" i="3"/>
  <c r="D22" i="3"/>
  <c r="D23" i="3"/>
  <c r="D24" i="3"/>
  <c r="D25" i="3"/>
  <c r="D29" i="3"/>
  <c r="D30" i="3"/>
  <c r="D31" i="3"/>
  <c r="D32" i="3"/>
  <c r="D33" i="3"/>
  <c r="D34" i="3"/>
  <c r="D38" i="3"/>
  <c r="D39" i="3"/>
  <c r="D40" i="3"/>
  <c r="D41" i="3"/>
  <c r="D42" i="3"/>
  <c r="D46" i="3"/>
  <c r="D47" i="3"/>
  <c r="D48" i="3"/>
  <c r="D49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N4" i="1" s="1"/>
  <c r="D70" i="3"/>
  <c r="D3" i="3"/>
  <c r="F5" i="11"/>
  <c r="H5" i="11" s="1"/>
  <c r="K5" i="11" s="1"/>
  <c r="F6" i="11"/>
  <c r="H6" i="11" s="1"/>
  <c r="K6" i="11" s="1"/>
  <c r="F7" i="11"/>
  <c r="H7" i="11" s="1"/>
  <c r="K7" i="11" s="1"/>
  <c r="F8" i="11"/>
  <c r="H8" i="11" s="1"/>
  <c r="K8" i="11" s="1"/>
  <c r="F9" i="11"/>
  <c r="H9" i="11" s="1"/>
  <c r="K9" i="11" s="1"/>
  <c r="F10" i="11"/>
  <c r="H10" i="11" s="1"/>
  <c r="K10" i="11" s="1"/>
  <c r="F11" i="11"/>
  <c r="H11" i="11" s="1"/>
  <c r="K11" i="11" s="1"/>
  <c r="F12" i="11"/>
  <c r="H12" i="11" s="1"/>
  <c r="K12" i="11" s="1"/>
  <c r="F13" i="11"/>
  <c r="H13" i="11" s="1"/>
  <c r="K13" i="11" s="1"/>
  <c r="F41" i="11"/>
  <c r="H41" i="11" s="1"/>
  <c r="K41" i="11" s="1"/>
  <c r="F18" i="11"/>
  <c r="H18" i="11" s="1"/>
  <c r="K18" i="11" s="1"/>
  <c r="F56" i="11"/>
  <c r="H56" i="11" s="1"/>
  <c r="K56" i="11" s="1"/>
  <c r="F37" i="11"/>
  <c r="H37" i="11" s="1"/>
  <c r="K37" i="11" s="1"/>
  <c r="F20" i="11"/>
  <c r="H20" i="11" s="1"/>
  <c r="K20" i="11" s="1"/>
  <c r="F53" i="11"/>
  <c r="H53" i="11" s="1"/>
  <c r="K53" i="11" s="1"/>
  <c r="F44" i="11"/>
  <c r="H44" i="11" s="1"/>
  <c r="K44" i="11" s="1"/>
  <c r="F52" i="11"/>
  <c r="H52" i="11" s="1"/>
  <c r="K52" i="11" s="1"/>
  <c r="F55" i="11"/>
  <c r="H55" i="11" s="1"/>
  <c r="K55" i="11" s="1"/>
  <c r="F54" i="11"/>
  <c r="H54" i="11" s="1"/>
  <c r="K54" i="11" s="1"/>
  <c r="F34" i="11"/>
  <c r="H34" i="11" s="1"/>
  <c r="K34" i="11" s="1"/>
  <c r="F17" i="11"/>
  <c r="H17" i="11" s="1"/>
  <c r="K17" i="11" s="1"/>
  <c r="F22" i="11"/>
  <c r="H22" i="11" s="1"/>
  <c r="K22" i="11" s="1"/>
  <c r="F48" i="11"/>
  <c r="H48" i="11" s="1"/>
  <c r="K48" i="11" s="1"/>
  <c r="F57" i="11"/>
  <c r="H57" i="11" s="1"/>
  <c r="K57" i="11" s="1"/>
  <c r="F50" i="11"/>
  <c r="H50" i="11" s="1"/>
  <c r="K50" i="11" s="1"/>
  <c r="F30" i="11"/>
  <c r="H30" i="11" s="1"/>
  <c r="K30" i="11" s="1"/>
  <c r="F46" i="11"/>
  <c r="H46" i="11" s="1"/>
  <c r="K46" i="11" s="1"/>
  <c r="F28" i="11"/>
  <c r="H28" i="11" s="1"/>
  <c r="K28" i="11" s="1"/>
  <c r="F51" i="11"/>
  <c r="H51" i="11" s="1"/>
  <c r="K51" i="11" s="1"/>
  <c r="F49" i="11"/>
  <c r="H49" i="11" s="1"/>
  <c r="K49" i="11" s="1"/>
  <c r="F45" i="11"/>
  <c r="H45" i="11" s="1"/>
  <c r="K45" i="11" s="1"/>
  <c r="F29" i="11"/>
  <c r="H29" i="11" s="1"/>
  <c r="K29" i="11" s="1"/>
  <c r="F27" i="11"/>
  <c r="H27" i="11" s="1"/>
  <c r="K27" i="11" s="1"/>
  <c r="F43" i="11"/>
  <c r="H43" i="11" s="1"/>
  <c r="K43" i="11" s="1"/>
  <c r="F40" i="11"/>
  <c r="H40" i="11" s="1"/>
  <c r="K40" i="11" s="1"/>
  <c r="F32" i="11"/>
  <c r="H32" i="11" s="1"/>
  <c r="K32" i="11" s="1"/>
  <c r="F42" i="11"/>
  <c r="H42" i="11" s="1"/>
  <c r="K42" i="11" s="1"/>
  <c r="F24" i="11"/>
  <c r="H24" i="11" s="1"/>
  <c r="K24" i="11" s="1"/>
  <c r="F16" i="11"/>
  <c r="H16" i="11" s="1"/>
  <c r="K16" i="11" s="1"/>
  <c r="F36" i="11"/>
  <c r="H36" i="11" s="1"/>
  <c r="K36" i="11" s="1"/>
  <c r="F25" i="11"/>
  <c r="H25" i="11" s="1"/>
  <c r="K25" i="11" s="1"/>
  <c r="F23" i="11"/>
  <c r="H23" i="11" s="1"/>
  <c r="K23" i="11" s="1"/>
  <c r="F31" i="11"/>
  <c r="H31" i="11" s="1"/>
  <c r="K31" i="11" s="1"/>
  <c r="F39" i="11"/>
  <c r="H39" i="11" s="1"/>
  <c r="K39" i="11" s="1"/>
  <c r="F14" i="11"/>
  <c r="H14" i="11" s="1"/>
  <c r="K14" i="11" s="1"/>
  <c r="F47" i="11"/>
  <c r="H47" i="11" s="1"/>
  <c r="K47" i="11" s="1"/>
  <c r="F35" i="11"/>
  <c r="H35" i="11" s="1"/>
  <c r="K35" i="11" s="1"/>
  <c r="F38" i="11"/>
  <c r="H38" i="11" s="1"/>
  <c r="K38" i="11" s="1"/>
  <c r="F26" i="11"/>
  <c r="H26" i="11" s="1"/>
  <c r="K26" i="11" s="1"/>
  <c r="F19" i="11"/>
  <c r="H19" i="11" s="1"/>
  <c r="K19" i="11" s="1"/>
  <c r="F33" i="11"/>
  <c r="H33" i="11" s="1"/>
  <c r="K33" i="11" s="1"/>
  <c r="F58" i="11"/>
  <c r="H58" i="11" s="1"/>
  <c r="K58" i="11" s="1"/>
  <c r="F59" i="11"/>
  <c r="H59" i="11" s="1"/>
  <c r="K59" i="11" s="1"/>
  <c r="F60" i="11"/>
  <c r="H60" i="11" s="1"/>
  <c r="K60" i="11" s="1"/>
  <c r="F61" i="11"/>
  <c r="H61" i="11" s="1"/>
  <c r="K61" i="11" s="1"/>
  <c r="F62" i="11"/>
  <c r="H62" i="11" s="1"/>
  <c r="K62" i="11" s="1"/>
  <c r="F63" i="11"/>
  <c r="H63" i="11" s="1"/>
  <c r="K63" i="11" s="1"/>
  <c r="F64" i="11"/>
  <c r="H64" i="11" s="1"/>
  <c r="K64" i="11" s="1"/>
  <c r="F65" i="11"/>
  <c r="H65" i="11" s="1"/>
  <c r="K65" i="11" s="1"/>
  <c r="F66" i="11"/>
  <c r="H66" i="11" s="1"/>
  <c r="K66" i="11" s="1"/>
  <c r="F67" i="11"/>
  <c r="H67" i="11" s="1"/>
  <c r="K67" i="11" s="1"/>
  <c r="F68" i="11"/>
  <c r="H68" i="11" s="1"/>
  <c r="K68" i="11" s="1"/>
  <c r="F69" i="11"/>
  <c r="H69" i="11" s="1"/>
  <c r="K69" i="11" s="1"/>
  <c r="F70" i="11"/>
  <c r="H70" i="11" s="1"/>
  <c r="K70" i="11" s="1"/>
  <c r="F71" i="11"/>
  <c r="H71" i="11" s="1"/>
  <c r="K71" i="11" s="1"/>
  <c r="F72" i="11"/>
  <c r="H72" i="11" s="1"/>
  <c r="K72" i="11" s="1"/>
  <c r="F73" i="11"/>
  <c r="H73" i="11" s="1"/>
  <c r="K73" i="11" s="1"/>
  <c r="F74" i="11"/>
  <c r="H74" i="11" s="1"/>
  <c r="K74" i="11" s="1"/>
  <c r="F75" i="11"/>
  <c r="H75" i="11" s="1"/>
  <c r="K75" i="11" s="1"/>
  <c r="F76" i="11"/>
  <c r="H76" i="11" s="1"/>
  <c r="K76" i="11" s="1"/>
  <c r="F77" i="11"/>
  <c r="H77" i="11" s="1"/>
  <c r="K77" i="11" s="1"/>
  <c r="F78" i="11"/>
  <c r="H78" i="11" s="1"/>
  <c r="K78" i="11" s="1"/>
  <c r="F79" i="11"/>
  <c r="H79" i="11" s="1"/>
  <c r="K79" i="11" s="1"/>
  <c r="F80" i="11"/>
  <c r="H80" i="11" s="1"/>
  <c r="K80" i="11" s="1"/>
  <c r="F81" i="11"/>
  <c r="H81" i="11" s="1"/>
  <c r="K81" i="11" s="1"/>
  <c r="F82" i="11"/>
  <c r="H82" i="11" s="1"/>
  <c r="K82" i="11" s="1"/>
  <c r="F83" i="11"/>
  <c r="H83" i="11" s="1"/>
  <c r="K83" i="11" s="1"/>
  <c r="F84" i="11"/>
  <c r="H84" i="11" s="1"/>
  <c r="K84" i="11" s="1"/>
  <c r="F85" i="11"/>
  <c r="H85" i="11" s="1"/>
  <c r="K85" i="11" s="1"/>
  <c r="F86" i="11"/>
  <c r="H86" i="11" s="1"/>
  <c r="K86" i="11" s="1"/>
  <c r="F87" i="11"/>
  <c r="H87" i="11" s="1"/>
  <c r="K87" i="11" s="1"/>
  <c r="F88" i="11"/>
  <c r="H88" i="11" s="1"/>
  <c r="K88" i="11" s="1"/>
  <c r="F89" i="11"/>
  <c r="H89" i="11" s="1"/>
  <c r="K89" i="11" s="1"/>
  <c r="F90" i="11"/>
  <c r="H90" i="11" s="1"/>
  <c r="K90" i="11" s="1"/>
  <c r="F91" i="11"/>
  <c r="H91" i="11" s="1"/>
  <c r="K91" i="11" s="1"/>
  <c r="F92" i="11"/>
  <c r="H92" i="11" s="1"/>
  <c r="K92" i="11" s="1"/>
  <c r="F93" i="11"/>
  <c r="H93" i="11" s="1"/>
  <c r="K93" i="11" s="1"/>
  <c r="F94" i="11"/>
  <c r="H94" i="11" s="1"/>
  <c r="K94" i="11" s="1"/>
  <c r="F95" i="11"/>
  <c r="H95" i="11" s="1"/>
  <c r="K95" i="11" s="1"/>
  <c r="F96" i="11"/>
  <c r="H96" i="11" s="1"/>
  <c r="K96" i="11" s="1"/>
  <c r="F97" i="11"/>
  <c r="H97" i="11" s="1"/>
  <c r="K97" i="11" s="1"/>
  <c r="F98" i="11"/>
  <c r="H98" i="11" s="1"/>
  <c r="K98" i="11" s="1"/>
  <c r="F99" i="11"/>
  <c r="H99" i="11" s="1"/>
  <c r="K99" i="11" s="1"/>
  <c r="F100" i="11"/>
  <c r="H100" i="11" s="1"/>
  <c r="K100" i="11" s="1"/>
  <c r="F101" i="11"/>
  <c r="H101" i="11" s="1"/>
  <c r="K101" i="11" s="1"/>
  <c r="F102" i="11"/>
  <c r="H102" i="11" s="1"/>
  <c r="K102" i="11" s="1"/>
  <c r="F103" i="11"/>
  <c r="H103" i="11" s="1"/>
  <c r="K103" i="11" s="1"/>
  <c r="F104" i="11"/>
  <c r="H104" i="11" s="1"/>
  <c r="K104" i="11" s="1"/>
  <c r="F105" i="11"/>
  <c r="H105" i="11" s="1"/>
  <c r="K105" i="11" s="1"/>
  <c r="F106" i="11"/>
  <c r="H106" i="11" s="1"/>
  <c r="K106" i="11" s="1"/>
  <c r="F107" i="11"/>
  <c r="H107" i="11" s="1"/>
  <c r="K107" i="11" s="1"/>
  <c r="F108" i="11"/>
  <c r="H108" i="11" s="1"/>
  <c r="K108" i="11" s="1"/>
  <c r="F109" i="11"/>
  <c r="H109" i="11" s="1"/>
  <c r="K109" i="11" s="1"/>
  <c r="F110" i="11"/>
  <c r="H110" i="11" s="1"/>
  <c r="K110" i="11" s="1"/>
  <c r="F111" i="11"/>
  <c r="H111" i="11" s="1"/>
  <c r="K111" i="11" s="1"/>
  <c r="F112" i="11"/>
  <c r="H112" i="11" s="1"/>
  <c r="K112" i="11" s="1"/>
  <c r="F113" i="11"/>
  <c r="H113" i="11" s="1"/>
  <c r="K113" i="11" s="1"/>
  <c r="F114" i="11"/>
  <c r="H114" i="11" s="1"/>
  <c r="K114" i="11" s="1"/>
  <c r="F115" i="11"/>
  <c r="H115" i="11" s="1"/>
  <c r="K115" i="11" s="1"/>
  <c r="F116" i="11"/>
  <c r="H116" i="11" s="1"/>
  <c r="K116" i="11" s="1"/>
  <c r="F117" i="11"/>
  <c r="H117" i="11" s="1"/>
  <c r="K117" i="11" s="1"/>
  <c r="F118" i="11"/>
  <c r="H118" i="11" s="1"/>
  <c r="K118" i="11" s="1"/>
  <c r="F119" i="11"/>
  <c r="H119" i="11" s="1"/>
  <c r="K119" i="11" s="1"/>
  <c r="F120" i="11"/>
  <c r="H120" i="11" s="1"/>
  <c r="K120" i="11" s="1"/>
  <c r="F121" i="11"/>
  <c r="H121" i="11" s="1"/>
  <c r="K121" i="11" s="1"/>
  <c r="F122" i="11"/>
  <c r="H122" i="11" s="1"/>
  <c r="K122" i="11" s="1"/>
  <c r="F123" i="11"/>
  <c r="H123" i="11" s="1"/>
  <c r="K123" i="11" s="1"/>
  <c r="F124" i="11"/>
  <c r="H124" i="11" s="1"/>
  <c r="K124" i="11" s="1"/>
  <c r="F125" i="11"/>
  <c r="H125" i="11" s="1"/>
  <c r="K125" i="11" s="1"/>
  <c r="F126" i="11"/>
  <c r="H126" i="11" s="1"/>
  <c r="K126" i="11" s="1"/>
  <c r="F127" i="11"/>
  <c r="H127" i="11" s="1"/>
  <c r="K127" i="11" s="1"/>
  <c r="F128" i="11"/>
  <c r="H128" i="11" s="1"/>
  <c r="K128" i="11" s="1"/>
  <c r="F129" i="11"/>
  <c r="H129" i="11" s="1"/>
  <c r="K129" i="11" s="1"/>
  <c r="F130" i="11"/>
  <c r="H130" i="11" s="1"/>
  <c r="K130" i="11" s="1"/>
  <c r="F131" i="11"/>
  <c r="H131" i="11" s="1"/>
  <c r="K131" i="11" s="1"/>
  <c r="F132" i="11"/>
  <c r="H132" i="11" s="1"/>
  <c r="K132" i="11" s="1"/>
  <c r="F133" i="11"/>
  <c r="H133" i="11" s="1"/>
  <c r="K133" i="11" s="1"/>
  <c r="F134" i="11"/>
  <c r="H134" i="11" s="1"/>
  <c r="K134" i="11" s="1"/>
  <c r="F135" i="11"/>
  <c r="H135" i="11" s="1"/>
  <c r="K135" i="11" s="1"/>
  <c r="F136" i="11"/>
  <c r="H136" i="11" s="1"/>
  <c r="K136" i="11" s="1"/>
  <c r="F137" i="11"/>
  <c r="H137" i="11" s="1"/>
  <c r="K137" i="11" s="1"/>
  <c r="F138" i="11"/>
  <c r="H138" i="11" s="1"/>
  <c r="K138" i="11" s="1"/>
  <c r="F139" i="11"/>
  <c r="H139" i="11" s="1"/>
  <c r="K139" i="11" s="1"/>
  <c r="F140" i="11"/>
  <c r="H140" i="11" s="1"/>
  <c r="K140" i="11" s="1"/>
  <c r="F141" i="11"/>
  <c r="H141" i="11" s="1"/>
  <c r="K141" i="11" s="1"/>
  <c r="F142" i="11"/>
  <c r="H142" i="11" s="1"/>
  <c r="K142" i="11" s="1"/>
  <c r="F143" i="11"/>
  <c r="H143" i="11" s="1"/>
  <c r="K143" i="11" s="1"/>
  <c r="F144" i="11"/>
  <c r="H144" i="11" s="1"/>
  <c r="K144" i="11" s="1"/>
  <c r="F145" i="11"/>
  <c r="H145" i="11" s="1"/>
  <c r="K145" i="11" s="1"/>
  <c r="F146" i="11"/>
  <c r="H146" i="11" s="1"/>
  <c r="K146" i="11" s="1"/>
  <c r="F147" i="11"/>
  <c r="H147" i="11" s="1"/>
  <c r="K147" i="11" s="1"/>
  <c r="F148" i="11"/>
  <c r="H148" i="11" s="1"/>
  <c r="K148" i="11" s="1"/>
  <c r="F149" i="11"/>
  <c r="H149" i="11" s="1"/>
  <c r="K149" i="11" s="1"/>
  <c r="F150" i="11"/>
  <c r="H150" i="11" s="1"/>
  <c r="K150" i="11" s="1"/>
  <c r="F151" i="11"/>
  <c r="H151" i="11" s="1"/>
  <c r="K151" i="11" s="1"/>
  <c r="F152" i="11"/>
  <c r="H152" i="11" s="1"/>
  <c r="K152" i="11" s="1"/>
  <c r="F153" i="11"/>
  <c r="H153" i="11" s="1"/>
  <c r="K153" i="11" s="1"/>
  <c r="F154" i="11"/>
  <c r="H154" i="11" s="1"/>
  <c r="K154" i="11" s="1"/>
  <c r="F155" i="11"/>
  <c r="H155" i="11" s="1"/>
  <c r="K155" i="11" s="1"/>
  <c r="F156" i="11"/>
  <c r="H156" i="11" s="1"/>
  <c r="K156" i="11" s="1"/>
  <c r="F157" i="11"/>
  <c r="H157" i="11" s="1"/>
  <c r="K157" i="11" s="1"/>
  <c r="F158" i="11"/>
  <c r="H158" i="11" s="1"/>
  <c r="K158" i="11" s="1"/>
  <c r="F159" i="11"/>
  <c r="H159" i="11" s="1"/>
  <c r="K159" i="11" s="1"/>
  <c r="F160" i="11"/>
  <c r="H160" i="11" s="1"/>
  <c r="K160" i="11" s="1"/>
  <c r="F161" i="11"/>
  <c r="H161" i="11" s="1"/>
  <c r="K161" i="11" s="1"/>
  <c r="F162" i="11"/>
  <c r="H162" i="11" s="1"/>
  <c r="K162" i="11" s="1"/>
  <c r="F163" i="11"/>
  <c r="H163" i="11" s="1"/>
  <c r="K163" i="11" s="1"/>
  <c r="F164" i="11"/>
  <c r="H164" i="11" s="1"/>
  <c r="K164" i="11" s="1"/>
  <c r="F165" i="11"/>
  <c r="H165" i="11" s="1"/>
  <c r="K165" i="11" s="1"/>
  <c r="F166" i="11"/>
  <c r="H166" i="11" s="1"/>
  <c r="K166" i="11" s="1"/>
  <c r="F167" i="11"/>
  <c r="H167" i="11" s="1"/>
  <c r="K167" i="11" s="1"/>
  <c r="F168" i="11"/>
  <c r="H168" i="11" s="1"/>
  <c r="K168" i="11" s="1"/>
  <c r="F169" i="11"/>
  <c r="H169" i="11" s="1"/>
  <c r="K169" i="11" s="1"/>
  <c r="F170" i="11"/>
  <c r="H170" i="11" s="1"/>
  <c r="K170" i="11" s="1"/>
  <c r="F171" i="11"/>
  <c r="H171" i="11" s="1"/>
  <c r="K171" i="11" s="1"/>
  <c r="F172" i="11"/>
  <c r="H172" i="11" s="1"/>
  <c r="K172" i="11" s="1"/>
  <c r="F173" i="11"/>
  <c r="H173" i="11" s="1"/>
  <c r="K173" i="11" s="1"/>
  <c r="F174" i="11"/>
  <c r="H174" i="11" s="1"/>
  <c r="K174" i="11" s="1"/>
  <c r="F175" i="11"/>
  <c r="H175" i="11" s="1"/>
  <c r="K175" i="11" s="1"/>
  <c r="F176" i="11"/>
  <c r="H176" i="11" s="1"/>
  <c r="K176" i="11" s="1"/>
  <c r="F177" i="11"/>
  <c r="H177" i="11" s="1"/>
  <c r="K177" i="11" s="1"/>
  <c r="F178" i="11"/>
  <c r="H178" i="11" s="1"/>
  <c r="K178" i="11" s="1"/>
  <c r="F179" i="11"/>
  <c r="H179" i="11" s="1"/>
  <c r="K179" i="11" s="1"/>
  <c r="F180" i="11"/>
  <c r="H180" i="11" s="1"/>
  <c r="K180" i="11" s="1"/>
  <c r="F181" i="11"/>
  <c r="H181" i="11" s="1"/>
  <c r="K181" i="11" s="1"/>
  <c r="F182" i="11"/>
  <c r="H182" i="11" s="1"/>
  <c r="K182" i="11" s="1"/>
  <c r="F183" i="11"/>
  <c r="H183" i="11" s="1"/>
  <c r="K183" i="11" s="1"/>
  <c r="F184" i="11"/>
  <c r="H184" i="11" s="1"/>
  <c r="K184" i="11" s="1"/>
  <c r="F185" i="11"/>
  <c r="H185" i="11" s="1"/>
  <c r="K185" i="11" s="1"/>
  <c r="F186" i="11"/>
  <c r="H186" i="11" s="1"/>
  <c r="K186" i="11" s="1"/>
  <c r="F187" i="11"/>
  <c r="H187" i="11" s="1"/>
  <c r="K187" i="11" s="1"/>
  <c r="F188" i="11"/>
  <c r="H188" i="11" s="1"/>
  <c r="K188" i="11" s="1"/>
  <c r="F189" i="11"/>
  <c r="H189" i="11" s="1"/>
  <c r="K189" i="11" s="1"/>
  <c r="F190" i="11"/>
  <c r="H190" i="11" s="1"/>
  <c r="K190" i="11" s="1"/>
  <c r="F191" i="11"/>
  <c r="H191" i="11" s="1"/>
  <c r="K191" i="11" s="1"/>
  <c r="F192" i="11"/>
  <c r="H192" i="11" s="1"/>
  <c r="K192" i="11" s="1"/>
  <c r="F193" i="11"/>
  <c r="H193" i="11" s="1"/>
  <c r="K193" i="11" s="1"/>
  <c r="F194" i="11"/>
  <c r="H194" i="11" s="1"/>
  <c r="K194" i="11" s="1"/>
  <c r="F195" i="11"/>
  <c r="H195" i="11" s="1"/>
  <c r="K195" i="11" s="1"/>
  <c r="F196" i="11"/>
  <c r="H196" i="11" s="1"/>
  <c r="K196" i="11" s="1"/>
  <c r="F197" i="11"/>
  <c r="H197" i="11" s="1"/>
  <c r="K197" i="11" s="1"/>
  <c r="F198" i="11"/>
  <c r="H198" i="11" s="1"/>
  <c r="K198" i="11" s="1"/>
  <c r="F199" i="11"/>
  <c r="H199" i="11" s="1"/>
  <c r="K199" i="11" s="1"/>
  <c r="F200" i="11"/>
  <c r="H200" i="11" s="1"/>
  <c r="K200" i="11" s="1"/>
  <c r="F201" i="11"/>
  <c r="H201" i="11" s="1"/>
  <c r="K201" i="11" s="1"/>
  <c r="F202" i="11"/>
  <c r="H202" i="11" s="1"/>
  <c r="K202" i="11" s="1"/>
  <c r="F203" i="11"/>
  <c r="H203" i="11" s="1"/>
  <c r="K203" i="11" s="1"/>
  <c r="F204" i="11"/>
  <c r="H204" i="11" s="1"/>
  <c r="K204" i="11" s="1"/>
  <c r="F205" i="11"/>
  <c r="H205" i="11" s="1"/>
  <c r="K205" i="11" s="1"/>
  <c r="F206" i="11"/>
  <c r="H206" i="11" s="1"/>
  <c r="K206" i="11" s="1"/>
  <c r="F207" i="11"/>
  <c r="H207" i="11" s="1"/>
  <c r="K207" i="11" s="1"/>
  <c r="F208" i="11"/>
  <c r="H208" i="11" s="1"/>
  <c r="K208" i="11" s="1"/>
  <c r="F209" i="11"/>
  <c r="H209" i="11" s="1"/>
  <c r="K209" i="11" s="1"/>
  <c r="F210" i="11"/>
  <c r="H210" i="11" s="1"/>
  <c r="K210" i="11" s="1"/>
  <c r="F211" i="11"/>
  <c r="H211" i="11" s="1"/>
  <c r="K211" i="11" s="1"/>
  <c r="F212" i="11"/>
  <c r="H212" i="11" s="1"/>
  <c r="K212" i="11" s="1"/>
  <c r="F213" i="11"/>
  <c r="H213" i="11" s="1"/>
  <c r="K213" i="11" s="1"/>
  <c r="F214" i="11"/>
  <c r="H214" i="11" s="1"/>
  <c r="K214" i="11" s="1"/>
  <c r="F215" i="11"/>
  <c r="H215" i="11" s="1"/>
  <c r="K215" i="11" s="1"/>
  <c r="F216" i="11"/>
  <c r="H216" i="11" s="1"/>
  <c r="K216" i="11" s="1"/>
  <c r="F217" i="11"/>
  <c r="H217" i="11" s="1"/>
  <c r="K217" i="11" s="1"/>
  <c r="F218" i="11"/>
  <c r="H218" i="11" s="1"/>
  <c r="K218" i="11" s="1"/>
  <c r="F219" i="11"/>
  <c r="H219" i="11" s="1"/>
  <c r="K219" i="11" s="1"/>
  <c r="F220" i="11"/>
  <c r="H220" i="11" s="1"/>
  <c r="K220" i="11" s="1"/>
  <c r="F221" i="11"/>
  <c r="H221" i="11" s="1"/>
  <c r="K221" i="11" s="1"/>
  <c r="F222" i="11"/>
  <c r="H222" i="11" s="1"/>
  <c r="K222" i="11" s="1"/>
  <c r="F223" i="11"/>
  <c r="H223" i="11" s="1"/>
  <c r="K223" i="11" s="1"/>
  <c r="F224" i="11"/>
  <c r="H224" i="11" s="1"/>
  <c r="K224" i="11" s="1"/>
  <c r="F225" i="11"/>
  <c r="H225" i="11" s="1"/>
  <c r="K225" i="11" s="1"/>
  <c r="F226" i="11"/>
  <c r="H226" i="11" s="1"/>
  <c r="K226" i="11" s="1"/>
  <c r="F227" i="11"/>
  <c r="H227" i="11" s="1"/>
  <c r="K227" i="11" s="1"/>
  <c r="F228" i="11"/>
  <c r="H228" i="11" s="1"/>
  <c r="K228" i="11" s="1"/>
  <c r="F229" i="11"/>
  <c r="H229" i="11" s="1"/>
  <c r="K229" i="11" s="1"/>
  <c r="F230" i="11"/>
  <c r="H230" i="11" s="1"/>
  <c r="K230" i="11" s="1"/>
  <c r="F231" i="11"/>
  <c r="H231" i="11" s="1"/>
  <c r="K231" i="11" s="1"/>
  <c r="F232" i="11"/>
  <c r="H232" i="11" s="1"/>
  <c r="K232" i="11" s="1"/>
  <c r="F233" i="11"/>
  <c r="H233" i="11" s="1"/>
  <c r="K233" i="11" s="1"/>
  <c r="F234" i="11"/>
  <c r="H234" i="11" s="1"/>
  <c r="K234" i="11" s="1"/>
  <c r="F235" i="11"/>
  <c r="H235" i="11" s="1"/>
  <c r="K235" i="11" s="1"/>
  <c r="F236" i="11"/>
  <c r="H236" i="11" s="1"/>
  <c r="K236" i="11" s="1"/>
  <c r="F237" i="11"/>
  <c r="H237" i="11" s="1"/>
  <c r="K237" i="11" s="1"/>
  <c r="F238" i="11"/>
  <c r="H238" i="11" s="1"/>
  <c r="K238" i="11" s="1"/>
  <c r="F239" i="11"/>
  <c r="H239" i="11" s="1"/>
  <c r="K239" i="11" s="1"/>
  <c r="F240" i="11"/>
  <c r="H240" i="11" s="1"/>
  <c r="K240" i="11" s="1"/>
  <c r="F241" i="11"/>
  <c r="H241" i="11" s="1"/>
  <c r="K241" i="11" s="1"/>
  <c r="F242" i="11"/>
  <c r="H242" i="11" s="1"/>
  <c r="K242" i="11" s="1"/>
  <c r="F243" i="11"/>
  <c r="H243" i="11" s="1"/>
  <c r="K243" i="11" s="1"/>
  <c r="F244" i="11"/>
  <c r="H244" i="11" s="1"/>
  <c r="K244" i="11" s="1"/>
  <c r="F245" i="11"/>
  <c r="H245" i="11" s="1"/>
  <c r="K245" i="11" s="1"/>
  <c r="F246" i="11"/>
  <c r="H246" i="11" s="1"/>
  <c r="K246" i="11" s="1"/>
  <c r="F247" i="11"/>
  <c r="H247" i="11" s="1"/>
  <c r="K247" i="11" s="1"/>
  <c r="F248" i="11"/>
  <c r="H248" i="11" s="1"/>
  <c r="K248" i="11" s="1"/>
  <c r="F249" i="11"/>
  <c r="H249" i="11" s="1"/>
  <c r="K249" i="11" s="1"/>
  <c r="F250" i="11"/>
  <c r="H250" i="11" s="1"/>
  <c r="K250" i="11" s="1"/>
  <c r="F251" i="11"/>
  <c r="H251" i="11" s="1"/>
  <c r="K251" i="11" s="1"/>
  <c r="F252" i="11"/>
  <c r="H252" i="11" s="1"/>
  <c r="K252" i="11" s="1"/>
  <c r="F253" i="11"/>
  <c r="H253" i="11" s="1"/>
  <c r="K253" i="11" s="1"/>
  <c r="F254" i="11"/>
  <c r="H254" i="11" s="1"/>
  <c r="K254" i="11" s="1"/>
  <c r="F255" i="11"/>
  <c r="H255" i="11" s="1"/>
  <c r="K255" i="11" s="1"/>
  <c r="F256" i="11"/>
  <c r="H256" i="11" s="1"/>
  <c r="K256" i="11" s="1"/>
  <c r="F257" i="11"/>
  <c r="H257" i="11" s="1"/>
  <c r="K257" i="11" s="1"/>
  <c r="F258" i="11"/>
  <c r="H258" i="11" s="1"/>
  <c r="K258" i="11" s="1"/>
  <c r="F259" i="11"/>
  <c r="H259" i="11" s="1"/>
  <c r="K259" i="11" s="1"/>
  <c r="F260" i="11"/>
  <c r="H260" i="11" s="1"/>
  <c r="K260" i="11" s="1"/>
  <c r="F261" i="11"/>
  <c r="H261" i="11" s="1"/>
  <c r="K261" i="11" s="1"/>
  <c r="F262" i="11"/>
  <c r="H262" i="11" s="1"/>
  <c r="K262" i="11" s="1"/>
  <c r="F263" i="11"/>
  <c r="H263" i="11" s="1"/>
  <c r="K263" i="11" s="1"/>
  <c r="F264" i="11"/>
  <c r="H264" i="11" s="1"/>
  <c r="K264" i="11" s="1"/>
  <c r="F265" i="11"/>
  <c r="H265" i="11" s="1"/>
  <c r="K265" i="11" s="1"/>
  <c r="F266" i="11"/>
  <c r="H266" i="11" s="1"/>
  <c r="K266" i="11" s="1"/>
  <c r="F267" i="11"/>
  <c r="H267" i="11" s="1"/>
  <c r="K267" i="11" s="1"/>
  <c r="F268" i="11"/>
  <c r="H268" i="11" s="1"/>
  <c r="K268" i="11" s="1"/>
  <c r="F269" i="11"/>
  <c r="H269" i="11" s="1"/>
  <c r="K269" i="11" s="1"/>
  <c r="F270" i="11"/>
  <c r="H270" i="11" s="1"/>
  <c r="K270" i="11" s="1"/>
  <c r="F271" i="11"/>
  <c r="H271" i="11" s="1"/>
  <c r="K271" i="11" s="1"/>
  <c r="F272" i="11"/>
  <c r="H272" i="11" s="1"/>
  <c r="K272" i="11" s="1"/>
  <c r="F273" i="11"/>
  <c r="H273" i="11" s="1"/>
  <c r="K273" i="11" s="1"/>
  <c r="F274" i="11"/>
  <c r="H274" i="11" s="1"/>
  <c r="K274" i="11" s="1"/>
  <c r="F275" i="11"/>
  <c r="H275" i="11" s="1"/>
  <c r="K275" i="11" s="1"/>
  <c r="F276" i="11"/>
  <c r="H276" i="11" s="1"/>
  <c r="K276" i="11" s="1"/>
  <c r="F277" i="11"/>
  <c r="H277" i="11" s="1"/>
  <c r="K277" i="11" s="1"/>
  <c r="F278" i="11"/>
  <c r="H278" i="11" s="1"/>
  <c r="K278" i="11" s="1"/>
  <c r="F279" i="11"/>
  <c r="H279" i="11" s="1"/>
  <c r="K279" i="11" s="1"/>
  <c r="F280" i="11"/>
  <c r="H280" i="11" s="1"/>
  <c r="K280" i="11" s="1"/>
  <c r="F281" i="11"/>
  <c r="H281" i="11" s="1"/>
  <c r="K281" i="11" s="1"/>
  <c r="F282" i="11"/>
  <c r="H282" i="11" s="1"/>
  <c r="K282" i="11" s="1"/>
  <c r="F283" i="11"/>
  <c r="H283" i="11" s="1"/>
  <c r="K283" i="11" s="1"/>
  <c r="F284" i="11"/>
  <c r="H284" i="11" s="1"/>
  <c r="K284" i="11" s="1"/>
  <c r="F285" i="11"/>
  <c r="H285" i="11" s="1"/>
  <c r="K285" i="11" s="1"/>
  <c r="F286" i="11"/>
  <c r="H286" i="11" s="1"/>
  <c r="K286" i="11" s="1"/>
  <c r="F287" i="11"/>
  <c r="H287" i="11" s="1"/>
  <c r="K287" i="11" s="1"/>
  <c r="F288" i="11"/>
  <c r="H288" i="11" s="1"/>
  <c r="K288" i="11" s="1"/>
  <c r="F289" i="11"/>
  <c r="H289" i="11" s="1"/>
  <c r="K289" i="11" s="1"/>
  <c r="F290" i="11"/>
  <c r="H290" i="11" s="1"/>
  <c r="K290" i="11" s="1"/>
  <c r="F291" i="11"/>
  <c r="H291" i="11" s="1"/>
  <c r="K291" i="11" s="1"/>
  <c r="F292" i="11"/>
  <c r="H292" i="11" s="1"/>
  <c r="K292" i="11" s="1"/>
  <c r="F293" i="11"/>
  <c r="H293" i="11" s="1"/>
  <c r="K293" i="11" s="1"/>
  <c r="F294" i="11"/>
  <c r="H294" i="11" s="1"/>
  <c r="K294" i="11" s="1"/>
  <c r="F295" i="11"/>
  <c r="H295" i="11" s="1"/>
  <c r="K295" i="11" s="1"/>
  <c r="F296" i="11"/>
  <c r="H296" i="11" s="1"/>
  <c r="K296" i="11" s="1"/>
  <c r="F297" i="11"/>
  <c r="H297" i="11" s="1"/>
  <c r="K297" i="11" s="1"/>
  <c r="F298" i="11"/>
  <c r="H298" i="11" s="1"/>
  <c r="K298" i="11" s="1"/>
  <c r="F299" i="11"/>
  <c r="H299" i="11" s="1"/>
  <c r="K299" i="11" s="1"/>
  <c r="F300" i="11"/>
  <c r="H300" i="11" s="1"/>
  <c r="K300" i="11" s="1"/>
  <c r="F301" i="11"/>
  <c r="H301" i="11" s="1"/>
  <c r="K301" i="11" s="1"/>
  <c r="F302" i="11"/>
  <c r="H302" i="11" s="1"/>
  <c r="K302" i="11" s="1"/>
  <c r="F303" i="11"/>
  <c r="H303" i="11" s="1"/>
  <c r="K303" i="11" s="1"/>
  <c r="F304" i="11"/>
  <c r="H304" i="11" s="1"/>
  <c r="K304" i="11" s="1"/>
  <c r="F305" i="11"/>
  <c r="H305" i="11" s="1"/>
  <c r="K305" i="11" s="1"/>
  <c r="F306" i="11"/>
  <c r="H306" i="11" s="1"/>
  <c r="K306" i="11" s="1"/>
  <c r="F307" i="11"/>
  <c r="H307" i="11" s="1"/>
  <c r="K307" i="11" s="1"/>
  <c r="F308" i="11"/>
  <c r="H308" i="11" s="1"/>
  <c r="K308" i="11" s="1"/>
  <c r="F309" i="11"/>
  <c r="H309" i="11" s="1"/>
  <c r="K309" i="11" s="1"/>
  <c r="F310" i="11"/>
  <c r="H310" i="11" s="1"/>
  <c r="K310" i="11" s="1"/>
  <c r="F311" i="11"/>
  <c r="H311" i="11" s="1"/>
  <c r="K311" i="11" s="1"/>
  <c r="F312" i="11"/>
  <c r="H312" i="11" s="1"/>
  <c r="K312" i="11" s="1"/>
  <c r="F313" i="11"/>
  <c r="H313" i="11" s="1"/>
  <c r="K313" i="11" s="1"/>
  <c r="F314" i="11"/>
  <c r="H314" i="11" s="1"/>
  <c r="K314" i="11" s="1"/>
  <c r="F315" i="11"/>
  <c r="H315" i="11" s="1"/>
  <c r="K315" i="11" s="1"/>
  <c r="F316" i="11"/>
  <c r="H316" i="11" s="1"/>
  <c r="K316" i="11" s="1"/>
  <c r="F317" i="11"/>
  <c r="H317" i="11" s="1"/>
  <c r="K317" i="11" s="1"/>
  <c r="F318" i="11"/>
  <c r="H318" i="11" s="1"/>
  <c r="K318" i="11" s="1"/>
  <c r="F319" i="11"/>
  <c r="H319" i="11" s="1"/>
  <c r="K319" i="11" s="1"/>
  <c r="F320" i="11"/>
  <c r="H320" i="11" s="1"/>
  <c r="K320" i="11" s="1"/>
  <c r="F321" i="11"/>
  <c r="H321" i="11" s="1"/>
  <c r="K321" i="11" s="1"/>
  <c r="F322" i="11"/>
  <c r="H322" i="11" s="1"/>
  <c r="K322" i="11" s="1"/>
  <c r="F323" i="11"/>
  <c r="H323" i="11" s="1"/>
  <c r="K323" i="11" s="1"/>
  <c r="F324" i="11"/>
  <c r="H324" i="11" s="1"/>
  <c r="K324" i="11" s="1"/>
  <c r="F325" i="11"/>
  <c r="H325" i="11" s="1"/>
  <c r="K325" i="11" s="1"/>
  <c r="F326" i="11"/>
  <c r="H326" i="11" s="1"/>
  <c r="K326" i="11" s="1"/>
  <c r="F327" i="11"/>
  <c r="H327" i="11" s="1"/>
  <c r="K327" i="11" s="1"/>
  <c r="F328" i="11"/>
  <c r="H328" i="11" s="1"/>
  <c r="K328" i="11" s="1"/>
  <c r="F329" i="11"/>
  <c r="H329" i="11" s="1"/>
  <c r="K329" i="11" s="1"/>
  <c r="F330" i="11"/>
  <c r="H330" i="11" s="1"/>
  <c r="K330" i="11" s="1"/>
  <c r="F331" i="11"/>
  <c r="H331" i="11" s="1"/>
  <c r="K331" i="11" s="1"/>
  <c r="F332" i="11"/>
  <c r="H332" i="11" s="1"/>
  <c r="K332" i="11" s="1"/>
  <c r="F333" i="11"/>
  <c r="H333" i="11" s="1"/>
  <c r="K333" i="11" s="1"/>
  <c r="F334" i="11"/>
  <c r="H334" i="11" s="1"/>
  <c r="K334" i="11" s="1"/>
  <c r="F335" i="11"/>
  <c r="H335" i="11" s="1"/>
  <c r="K335" i="11" s="1"/>
  <c r="F336" i="11"/>
  <c r="H336" i="11" s="1"/>
  <c r="K336" i="11" s="1"/>
  <c r="F337" i="11"/>
  <c r="H337" i="11" s="1"/>
  <c r="K337" i="11" s="1"/>
  <c r="F338" i="11"/>
  <c r="H338" i="11" s="1"/>
  <c r="K338" i="11" s="1"/>
  <c r="F339" i="11"/>
  <c r="H339" i="11" s="1"/>
  <c r="K339" i="11" s="1"/>
  <c r="F340" i="11"/>
  <c r="H340" i="11" s="1"/>
  <c r="K340" i="11" s="1"/>
  <c r="F341" i="11"/>
  <c r="H341" i="11" s="1"/>
  <c r="K341" i="11" s="1"/>
  <c r="F342" i="11"/>
  <c r="H342" i="11" s="1"/>
  <c r="K342" i="11" s="1"/>
  <c r="F343" i="11"/>
  <c r="H343" i="11" s="1"/>
  <c r="K343" i="11" s="1"/>
  <c r="F344" i="11"/>
  <c r="H344" i="11" s="1"/>
  <c r="K344" i="11" s="1"/>
  <c r="F345" i="11"/>
  <c r="H345" i="11" s="1"/>
  <c r="K345" i="11" s="1"/>
  <c r="F346" i="11"/>
  <c r="H346" i="11" s="1"/>
  <c r="K346" i="11" s="1"/>
  <c r="F347" i="11"/>
  <c r="H347" i="11" s="1"/>
  <c r="K347" i="11" s="1"/>
  <c r="F348" i="11"/>
  <c r="H348" i="11" s="1"/>
  <c r="K348" i="11" s="1"/>
  <c r="F349" i="11"/>
  <c r="H349" i="11" s="1"/>
  <c r="K349" i="11" s="1"/>
  <c r="F350" i="11"/>
  <c r="H350" i="11" s="1"/>
  <c r="K350" i="11" s="1"/>
  <c r="F351" i="11"/>
  <c r="H351" i="11" s="1"/>
  <c r="K351" i="11" s="1"/>
  <c r="F352" i="11"/>
  <c r="H352" i="11" s="1"/>
  <c r="K352" i="11" s="1"/>
  <c r="F353" i="11"/>
  <c r="H353" i="11" s="1"/>
  <c r="K353" i="11" s="1"/>
  <c r="F354" i="11"/>
  <c r="H354" i="11" s="1"/>
  <c r="K354" i="11" s="1"/>
  <c r="F355" i="11"/>
  <c r="H355" i="11" s="1"/>
  <c r="K355" i="11" s="1"/>
  <c r="F356" i="11"/>
  <c r="H356" i="11" s="1"/>
  <c r="K356" i="11" s="1"/>
  <c r="F357" i="11"/>
  <c r="H357" i="11" s="1"/>
  <c r="K357" i="11" s="1"/>
  <c r="F358" i="11"/>
  <c r="H358" i="11" s="1"/>
  <c r="K358" i="11" s="1"/>
  <c r="F359" i="11"/>
  <c r="H359" i="11" s="1"/>
  <c r="K359" i="11" s="1"/>
  <c r="F360" i="11"/>
  <c r="H360" i="11" s="1"/>
  <c r="K360" i="11" s="1"/>
  <c r="F361" i="11"/>
  <c r="H361" i="11" s="1"/>
  <c r="K361" i="11" s="1"/>
  <c r="F362" i="11"/>
  <c r="H362" i="11" s="1"/>
  <c r="K362" i="11" s="1"/>
  <c r="F363" i="11"/>
  <c r="H363" i="11" s="1"/>
  <c r="K363" i="11" s="1"/>
  <c r="F364" i="11"/>
  <c r="H364" i="11" s="1"/>
  <c r="K364" i="11" s="1"/>
  <c r="F365" i="11"/>
  <c r="H365" i="11" s="1"/>
  <c r="K365" i="11" s="1"/>
  <c r="F366" i="11"/>
  <c r="H366" i="11" s="1"/>
  <c r="K366" i="11" s="1"/>
  <c r="F367" i="11"/>
  <c r="H367" i="11" s="1"/>
  <c r="K367" i="11" s="1"/>
  <c r="F368" i="11"/>
  <c r="H368" i="11" s="1"/>
  <c r="K368" i="11" s="1"/>
  <c r="F369" i="11"/>
  <c r="H369" i="11" s="1"/>
  <c r="K369" i="11" s="1"/>
  <c r="F370" i="11"/>
  <c r="H370" i="11" s="1"/>
  <c r="K370" i="11" s="1"/>
  <c r="F371" i="11"/>
  <c r="H371" i="11" s="1"/>
  <c r="K371" i="11" s="1"/>
  <c r="F372" i="11"/>
  <c r="H372" i="11" s="1"/>
  <c r="K372" i="11" s="1"/>
  <c r="F373" i="11"/>
  <c r="H373" i="11" s="1"/>
  <c r="K373" i="11" s="1"/>
  <c r="F374" i="11"/>
  <c r="H374" i="11" s="1"/>
  <c r="K374" i="11" s="1"/>
  <c r="F375" i="11"/>
  <c r="H375" i="11" s="1"/>
  <c r="K375" i="11" s="1"/>
  <c r="F376" i="11"/>
  <c r="H376" i="11" s="1"/>
  <c r="K376" i="11" s="1"/>
  <c r="F377" i="11"/>
  <c r="H377" i="11" s="1"/>
  <c r="K377" i="11" s="1"/>
  <c r="F378" i="11"/>
  <c r="H378" i="11" s="1"/>
  <c r="K378" i="11" s="1"/>
  <c r="F379" i="11"/>
  <c r="H379" i="11" s="1"/>
  <c r="K379" i="11" s="1"/>
  <c r="F380" i="11"/>
  <c r="H380" i="11" s="1"/>
  <c r="K380" i="11" s="1"/>
  <c r="F381" i="11"/>
  <c r="H381" i="11" s="1"/>
  <c r="K381" i="11" s="1"/>
  <c r="F382" i="11"/>
  <c r="H382" i="11" s="1"/>
  <c r="K382" i="11" s="1"/>
  <c r="F383" i="11"/>
  <c r="H383" i="11" s="1"/>
  <c r="K383" i="11" s="1"/>
  <c r="F384" i="11"/>
  <c r="H384" i="11" s="1"/>
  <c r="K384" i="11" s="1"/>
  <c r="F385" i="11"/>
  <c r="H385" i="11" s="1"/>
  <c r="K385" i="11" s="1"/>
  <c r="F386" i="11"/>
  <c r="H386" i="11" s="1"/>
  <c r="K386" i="11" s="1"/>
  <c r="F387" i="11"/>
  <c r="H387" i="11" s="1"/>
  <c r="K387" i="11" s="1"/>
  <c r="F388" i="11"/>
  <c r="H388" i="11" s="1"/>
  <c r="K388" i="11" s="1"/>
  <c r="F389" i="11"/>
  <c r="H389" i="11" s="1"/>
  <c r="K389" i="11" s="1"/>
  <c r="F390" i="11"/>
  <c r="H390" i="11" s="1"/>
  <c r="K390" i="11" s="1"/>
  <c r="F391" i="11"/>
  <c r="H391" i="11" s="1"/>
  <c r="K391" i="11" s="1"/>
  <c r="F392" i="11"/>
  <c r="H392" i="11" s="1"/>
  <c r="K392" i="11" s="1"/>
  <c r="F393" i="11"/>
  <c r="H393" i="11" s="1"/>
  <c r="K393" i="11" s="1"/>
  <c r="F394" i="11"/>
  <c r="H394" i="11" s="1"/>
  <c r="K394" i="11" s="1"/>
  <c r="F395" i="11"/>
  <c r="H395" i="11" s="1"/>
  <c r="K395" i="11" s="1"/>
  <c r="F396" i="11"/>
  <c r="H396" i="11" s="1"/>
  <c r="K396" i="11" s="1"/>
  <c r="F397" i="11"/>
  <c r="H397" i="11" s="1"/>
  <c r="K397" i="11" s="1"/>
  <c r="F398" i="11"/>
  <c r="H398" i="11" s="1"/>
  <c r="K398" i="11" s="1"/>
  <c r="F399" i="11"/>
  <c r="H399" i="11" s="1"/>
  <c r="K399" i="11" s="1"/>
  <c r="F400" i="11"/>
  <c r="H400" i="11" s="1"/>
  <c r="K400" i="11" s="1"/>
  <c r="F401" i="11"/>
  <c r="H401" i="11" s="1"/>
  <c r="K401" i="11" s="1"/>
  <c r="F402" i="11"/>
  <c r="H402" i="11" s="1"/>
  <c r="K402" i="11" s="1"/>
  <c r="F403" i="11"/>
  <c r="H403" i="11" s="1"/>
  <c r="K403" i="11" s="1"/>
  <c r="F404" i="11"/>
  <c r="H404" i="11" s="1"/>
  <c r="K404" i="11" s="1"/>
  <c r="F405" i="11"/>
  <c r="H405" i="11" s="1"/>
  <c r="K405" i="11" s="1"/>
  <c r="F406" i="11"/>
  <c r="H406" i="11" s="1"/>
  <c r="K406" i="11" s="1"/>
  <c r="F407" i="11"/>
  <c r="H407" i="11" s="1"/>
  <c r="K407" i="11" s="1"/>
  <c r="F408" i="11"/>
  <c r="H408" i="11" s="1"/>
  <c r="K408" i="11" s="1"/>
  <c r="F409" i="11"/>
  <c r="H409" i="11" s="1"/>
  <c r="K409" i="11" s="1"/>
  <c r="F410" i="11"/>
  <c r="H410" i="11" s="1"/>
  <c r="K410" i="11" s="1"/>
  <c r="F411" i="11"/>
  <c r="H411" i="11" s="1"/>
  <c r="K411" i="11" s="1"/>
  <c r="F412" i="11"/>
  <c r="H412" i="11" s="1"/>
  <c r="K412" i="11" s="1"/>
  <c r="F413" i="11"/>
  <c r="H413" i="11" s="1"/>
  <c r="K413" i="11" s="1"/>
  <c r="F414" i="11"/>
  <c r="H414" i="11" s="1"/>
  <c r="K414" i="11" s="1"/>
  <c r="F415" i="11"/>
  <c r="H415" i="11" s="1"/>
  <c r="K415" i="11" s="1"/>
  <c r="F416" i="11"/>
  <c r="H416" i="11" s="1"/>
  <c r="K416" i="11" s="1"/>
  <c r="F417" i="11"/>
  <c r="H417" i="11" s="1"/>
  <c r="K417" i="11" s="1"/>
  <c r="F418" i="11"/>
  <c r="H418" i="11" s="1"/>
  <c r="K418" i="11" s="1"/>
  <c r="F419" i="11"/>
  <c r="H419" i="11" s="1"/>
  <c r="K419" i="11" s="1"/>
  <c r="F420" i="11"/>
  <c r="H420" i="11" s="1"/>
  <c r="K420" i="11" s="1"/>
  <c r="F421" i="11"/>
  <c r="H421" i="11" s="1"/>
  <c r="K421" i="11" s="1"/>
  <c r="F422" i="11"/>
  <c r="H422" i="11" s="1"/>
  <c r="K422" i="11" s="1"/>
  <c r="F423" i="11"/>
  <c r="H423" i="11" s="1"/>
  <c r="K423" i="11" s="1"/>
  <c r="F424" i="11"/>
  <c r="H424" i="11" s="1"/>
  <c r="K424" i="11" s="1"/>
  <c r="F425" i="11"/>
  <c r="H425" i="11" s="1"/>
  <c r="K425" i="11" s="1"/>
  <c r="F426" i="11"/>
  <c r="H426" i="11" s="1"/>
  <c r="K426" i="11" s="1"/>
  <c r="F427" i="11"/>
  <c r="H427" i="11" s="1"/>
  <c r="K427" i="11" s="1"/>
  <c r="F428" i="11"/>
  <c r="H428" i="11" s="1"/>
  <c r="K428" i="11" s="1"/>
  <c r="F429" i="11"/>
  <c r="H429" i="11" s="1"/>
  <c r="K429" i="11" s="1"/>
  <c r="F430" i="11"/>
  <c r="H430" i="11" s="1"/>
  <c r="K430" i="11" s="1"/>
  <c r="F431" i="11"/>
  <c r="H431" i="11" s="1"/>
  <c r="K431" i="11" s="1"/>
  <c r="F432" i="11"/>
  <c r="H432" i="11" s="1"/>
  <c r="K432" i="11" s="1"/>
  <c r="F433" i="11"/>
  <c r="H433" i="11" s="1"/>
  <c r="K433" i="11" s="1"/>
  <c r="F434" i="11"/>
  <c r="H434" i="11" s="1"/>
  <c r="K434" i="11" s="1"/>
  <c r="F435" i="11"/>
  <c r="H435" i="11" s="1"/>
  <c r="K435" i="11" s="1"/>
  <c r="F436" i="11"/>
  <c r="H436" i="11" s="1"/>
  <c r="K436" i="11" s="1"/>
  <c r="F437" i="11"/>
  <c r="H437" i="11" s="1"/>
  <c r="K437" i="11" s="1"/>
  <c r="F438" i="11"/>
  <c r="H438" i="11" s="1"/>
  <c r="K438" i="11" s="1"/>
  <c r="F439" i="11"/>
  <c r="H439" i="11" s="1"/>
  <c r="K439" i="11" s="1"/>
  <c r="F440" i="11"/>
  <c r="H440" i="11" s="1"/>
  <c r="K440" i="11" s="1"/>
  <c r="F441" i="11"/>
  <c r="H441" i="11" s="1"/>
  <c r="K441" i="11" s="1"/>
  <c r="F442" i="11"/>
  <c r="H442" i="11" s="1"/>
  <c r="K442" i="11" s="1"/>
  <c r="F443" i="11"/>
  <c r="H443" i="11" s="1"/>
  <c r="K443" i="11" s="1"/>
  <c r="F444" i="11"/>
  <c r="H444" i="11" s="1"/>
  <c r="K444" i="11" s="1"/>
  <c r="F445" i="11"/>
  <c r="H445" i="11" s="1"/>
  <c r="K445" i="11" s="1"/>
  <c r="F446" i="11"/>
  <c r="H446" i="11" s="1"/>
  <c r="K446" i="11" s="1"/>
  <c r="F447" i="11"/>
  <c r="H447" i="11" s="1"/>
  <c r="K447" i="11" s="1"/>
  <c r="F448" i="11"/>
  <c r="H448" i="11" s="1"/>
  <c r="K448" i="11" s="1"/>
  <c r="F449" i="11"/>
  <c r="H449" i="11" s="1"/>
  <c r="K449" i="11" s="1"/>
  <c r="F450" i="11"/>
  <c r="H450" i="11" s="1"/>
  <c r="K450" i="11" s="1"/>
  <c r="F451" i="11"/>
  <c r="H451" i="11" s="1"/>
  <c r="K451" i="11" s="1"/>
  <c r="F452" i="11"/>
  <c r="H452" i="11" s="1"/>
  <c r="K452" i="11" s="1"/>
  <c r="F453" i="11"/>
  <c r="H453" i="11" s="1"/>
  <c r="K453" i="11" s="1"/>
  <c r="F454" i="11"/>
  <c r="H454" i="11" s="1"/>
  <c r="K454" i="11" s="1"/>
  <c r="F455" i="11"/>
  <c r="H455" i="11" s="1"/>
  <c r="K455" i="11" s="1"/>
  <c r="F456" i="11"/>
  <c r="H456" i="11" s="1"/>
  <c r="K456" i="11" s="1"/>
  <c r="F457" i="11"/>
  <c r="H457" i="11" s="1"/>
  <c r="K457" i="11" s="1"/>
  <c r="F458" i="11"/>
  <c r="H458" i="11" s="1"/>
  <c r="K458" i="11" s="1"/>
  <c r="F459" i="11"/>
  <c r="H459" i="11" s="1"/>
  <c r="K459" i="11" s="1"/>
  <c r="F460" i="11"/>
  <c r="H460" i="11" s="1"/>
  <c r="K460" i="11" s="1"/>
  <c r="F461" i="11"/>
  <c r="H461" i="11" s="1"/>
  <c r="K461" i="11" s="1"/>
  <c r="F462" i="11"/>
  <c r="H462" i="11" s="1"/>
  <c r="K462" i="11" s="1"/>
  <c r="F463" i="11"/>
  <c r="H463" i="11" s="1"/>
  <c r="K463" i="11" s="1"/>
  <c r="F464" i="11"/>
  <c r="H464" i="11" s="1"/>
  <c r="K464" i="11" s="1"/>
  <c r="F465" i="11"/>
  <c r="H465" i="11" s="1"/>
  <c r="K465" i="11" s="1"/>
  <c r="F466" i="11"/>
  <c r="H466" i="11" s="1"/>
  <c r="K466" i="11" s="1"/>
  <c r="F467" i="11"/>
  <c r="H467" i="11" s="1"/>
  <c r="K467" i="11" s="1"/>
  <c r="F468" i="11"/>
  <c r="H468" i="11" s="1"/>
  <c r="K468" i="11" s="1"/>
  <c r="F469" i="11"/>
  <c r="H469" i="11" s="1"/>
  <c r="K469" i="11" s="1"/>
  <c r="F470" i="11"/>
  <c r="H470" i="11" s="1"/>
  <c r="K470" i="11" s="1"/>
  <c r="F471" i="11"/>
  <c r="H471" i="11" s="1"/>
  <c r="K471" i="11" s="1"/>
  <c r="F472" i="11"/>
  <c r="H472" i="11" s="1"/>
  <c r="K472" i="11" s="1"/>
  <c r="F473" i="11"/>
  <c r="H473" i="11" s="1"/>
  <c r="K473" i="11" s="1"/>
  <c r="F474" i="11"/>
  <c r="H474" i="11" s="1"/>
  <c r="K474" i="11" s="1"/>
  <c r="F475" i="11"/>
  <c r="H475" i="11" s="1"/>
  <c r="K475" i="11" s="1"/>
  <c r="F476" i="11"/>
  <c r="H476" i="11" s="1"/>
  <c r="K476" i="11" s="1"/>
  <c r="F477" i="11"/>
  <c r="H477" i="11" s="1"/>
  <c r="K477" i="11" s="1"/>
  <c r="F478" i="11"/>
  <c r="H478" i="11" s="1"/>
  <c r="K478" i="11" s="1"/>
  <c r="F479" i="11"/>
  <c r="H479" i="11" s="1"/>
  <c r="K479" i="11" s="1"/>
  <c r="F480" i="11"/>
  <c r="H480" i="11" s="1"/>
  <c r="K480" i="11" s="1"/>
  <c r="F481" i="11"/>
  <c r="H481" i="11" s="1"/>
  <c r="K481" i="11" s="1"/>
  <c r="F482" i="11"/>
  <c r="H482" i="11" s="1"/>
  <c r="K482" i="11" s="1"/>
  <c r="F483" i="11"/>
  <c r="H483" i="11" s="1"/>
  <c r="K483" i="11" s="1"/>
  <c r="F484" i="11"/>
  <c r="H484" i="11" s="1"/>
  <c r="K484" i="11" s="1"/>
  <c r="F485" i="11"/>
  <c r="H485" i="11" s="1"/>
  <c r="K485" i="11" s="1"/>
  <c r="F486" i="11"/>
  <c r="H486" i="11" s="1"/>
  <c r="K486" i="11" s="1"/>
  <c r="F487" i="11"/>
  <c r="H487" i="11" s="1"/>
  <c r="K487" i="11" s="1"/>
  <c r="F488" i="11"/>
  <c r="H488" i="11" s="1"/>
  <c r="K488" i="11" s="1"/>
  <c r="F489" i="11"/>
  <c r="H489" i="11" s="1"/>
  <c r="K489" i="11" s="1"/>
  <c r="F490" i="11"/>
  <c r="H490" i="11" s="1"/>
  <c r="K490" i="11" s="1"/>
  <c r="F491" i="11"/>
  <c r="H491" i="11" s="1"/>
  <c r="K491" i="11" s="1"/>
  <c r="F492" i="11"/>
  <c r="H492" i="11" s="1"/>
  <c r="K492" i="11" s="1"/>
  <c r="F493" i="11"/>
  <c r="H493" i="11" s="1"/>
  <c r="K493" i="11" s="1"/>
  <c r="F494" i="11"/>
  <c r="H494" i="11" s="1"/>
  <c r="K494" i="11" s="1"/>
  <c r="F495" i="11"/>
  <c r="H495" i="11" s="1"/>
  <c r="K495" i="11" s="1"/>
  <c r="F496" i="11"/>
  <c r="H496" i="11" s="1"/>
  <c r="K496" i="11" s="1"/>
  <c r="F497" i="11"/>
  <c r="H497" i="11" s="1"/>
  <c r="K497" i="11" s="1"/>
  <c r="F498" i="11"/>
  <c r="H498" i="11" s="1"/>
  <c r="K498" i="11" s="1"/>
  <c r="F499" i="11"/>
  <c r="H499" i="11" s="1"/>
  <c r="K499" i="11" s="1"/>
  <c r="F500" i="11"/>
  <c r="H500" i="11" s="1"/>
  <c r="K500" i="11" s="1"/>
  <c r="F501" i="11"/>
  <c r="H501" i="11" s="1"/>
  <c r="K501" i="11" s="1"/>
  <c r="F4" i="11"/>
  <c r="H4" i="11" s="1"/>
  <c r="K4" i="11" s="1"/>
  <c r="L43" i="15" l="1"/>
  <c r="E202" i="12"/>
  <c r="E206" i="12" s="1"/>
  <c r="O14" i="3" s="1"/>
  <c r="E189" i="13"/>
  <c r="E193" i="13" s="1"/>
  <c r="L28" i="3" s="1"/>
  <c r="E158" i="12"/>
  <c r="E162" i="12" s="1"/>
  <c r="L12" i="3" s="1"/>
  <c r="L64" i="15"/>
  <c r="L67" i="15" s="1"/>
  <c r="L265" i="12"/>
  <c r="L268" i="12" s="1"/>
  <c r="E180" i="12"/>
  <c r="E183" i="12" s="1"/>
  <c r="K13" i="3" s="1"/>
  <c r="I13" i="3" s="1"/>
  <c r="L225" i="12"/>
  <c r="L229" i="12" s="1"/>
  <c r="E265" i="12"/>
  <c r="E268" i="12" s="1"/>
  <c r="K17" i="3" s="1"/>
  <c r="I17" i="3" s="1"/>
  <c r="E43" i="15"/>
  <c r="E47" i="15" s="1"/>
  <c r="L47" i="3" s="1"/>
  <c r="E186" i="14"/>
  <c r="E190" i="14" s="1"/>
  <c r="L37" i="3" s="1"/>
  <c r="L180" i="12"/>
  <c r="L184" i="12" s="1"/>
  <c r="E285" i="12"/>
  <c r="E289" i="12" s="1"/>
  <c r="L158" i="12"/>
  <c r="L161" i="12" s="1"/>
  <c r="L285" i="12"/>
  <c r="L288" i="12" s="1"/>
  <c r="L192" i="12"/>
  <c r="L202" i="12" s="1"/>
  <c r="L205" i="12" s="1"/>
  <c r="E225" i="12"/>
  <c r="E229" i="12" s="1"/>
  <c r="N49" i="3"/>
  <c r="M52" i="3"/>
  <c r="O49" i="3"/>
  <c r="M47" i="3"/>
  <c r="N52" i="3"/>
  <c r="O47" i="3"/>
  <c r="N50" i="3"/>
  <c r="O46" i="3"/>
  <c r="M49" i="3"/>
  <c r="M46" i="3"/>
  <c r="O50" i="3"/>
  <c r="N48" i="3"/>
  <c r="O52" i="3"/>
  <c r="O48" i="3"/>
  <c r="M51" i="3"/>
  <c r="N51" i="3"/>
  <c r="O51" i="3"/>
  <c r="N46" i="3"/>
  <c r="N47" i="3"/>
  <c r="M48" i="3"/>
  <c r="M50" i="3"/>
  <c r="L50" i="3"/>
  <c r="K51" i="3"/>
  <c r="I51" i="3" s="1"/>
  <c r="L51" i="3"/>
  <c r="K52" i="3"/>
  <c r="I52" i="3" s="1"/>
  <c r="K50" i="3"/>
  <c r="I50" i="3" s="1"/>
  <c r="L52" i="3"/>
  <c r="E6" i="15"/>
  <c r="L305" i="12"/>
  <c r="L308" i="12" s="1"/>
  <c r="E245" i="12"/>
  <c r="E249" i="12" s="1"/>
  <c r="L16" i="3" s="1"/>
  <c r="E84" i="15"/>
  <c r="E88" i="15" s="1"/>
  <c r="L49" i="3" s="1"/>
  <c r="E305" i="12"/>
  <c r="E308" i="12" s="1"/>
  <c r="K19" i="3" s="1"/>
  <c r="I19" i="3" s="1"/>
  <c r="L245" i="12"/>
  <c r="L248" i="12" s="1"/>
  <c r="L84" i="15"/>
  <c r="L88" i="15" s="1"/>
  <c r="L46" i="15"/>
  <c r="L47" i="15"/>
  <c r="E67" i="15"/>
  <c r="K48" i="3" s="1"/>
  <c r="I48" i="3" s="1"/>
  <c r="E68" i="15"/>
  <c r="L48" i="3" s="1"/>
  <c r="E269" i="12"/>
  <c r="O17" i="3" s="1"/>
  <c r="E205" i="12"/>
  <c r="K14" i="3" s="1"/>
  <c r="I14" i="3" s="1"/>
  <c r="E101" i="7"/>
  <c r="E6" i="12"/>
  <c r="L6" i="12" s="1"/>
  <c r="L12" i="12" s="1"/>
  <c r="O5" i="3"/>
  <c r="M7" i="3"/>
  <c r="N10" i="3"/>
  <c r="M15" i="3"/>
  <c r="N18" i="3"/>
  <c r="N4" i="3"/>
  <c r="N7" i="3"/>
  <c r="O10" i="3"/>
  <c r="M12" i="3"/>
  <c r="N15" i="3"/>
  <c r="M4" i="3"/>
  <c r="M8" i="3"/>
  <c r="N19" i="3"/>
  <c r="O7" i="3"/>
  <c r="M9" i="3"/>
  <c r="N12" i="3"/>
  <c r="M17" i="3"/>
  <c r="N11" i="3"/>
  <c r="M16" i="3"/>
  <c r="M6" i="3"/>
  <c r="N9" i="3"/>
  <c r="O12" i="3"/>
  <c r="M14" i="3"/>
  <c r="N17" i="3"/>
  <c r="N6" i="3"/>
  <c r="O9" i="3"/>
  <c r="M11" i="3"/>
  <c r="N14" i="3"/>
  <c r="M19" i="3"/>
  <c r="O6" i="3"/>
  <c r="M5" i="3"/>
  <c r="N8" i="3"/>
  <c r="O11" i="3"/>
  <c r="M13" i="3"/>
  <c r="N16" i="3"/>
  <c r="N5" i="3"/>
  <c r="O8" i="3"/>
  <c r="M10" i="3"/>
  <c r="N13" i="3"/>
  <c r="M18" i="3"/>
  <c r="O4" i="3"/>
  <c r="E6" i="7"/>
  <c r="L6" i="7" s="1"/>
  <c r="M39" i="3"/>
  <c r="N42" i="3"/>
  <c r="O45" i="3"/>
  <c r="N39" i="3"/>
  <c r="O42" i="3"/>
  <c r="M44" i="3"/>
  <c r="M40" i="3"/>
  <c r="O39" i="3"/>
  <c r="M41" i="3"/>
  <c r="N44" i="3"/>
  <c r="N43" i="3"/>
  <c r="N41" i="3"/>
  <c r="O44" i="3"/>
  <c r="O41" i="3"/>
  <c r="M43" i="3"/>
  <c r="N40" i="3"/>
  <c r="O43" i="3"/>
  <c r="M45" i="3"/>
  <c r="O40" i="3"/>
  <c r="M42" i="3"/>
  <c r="N45" i="3"/>
  <c r="E6" i="13"/>
  <c r="E17" i="13" s="1"/>
  <c r="M22" i="3"/>
  <c r="N25" i="3"/>
  <c r="N20" i="3"/>
  <c r="N22" i="3"/>
  <c r="O25" i="3"/>
  <c r="M27" i="3"/>
  <c r="M20" i="3"/>
  <c r="O22" i="3"/>
  <c r="M24" i="3"/>
  <c r="N27" i="3"/>
  <c r="O21" i="3"/>
  <c r="M23" i="3"/>
  <c r="N28" i="3"/>
  <c r="M21" i="3"/>
  <c r="N24" i="3"/>
  <c r="O27" i="3"/>
  <c r="N26" i="3"/>
  <c r="N21" i="3"/>
  <c r="O24" i="3"/>
  <c r="M26" i="3"/>
  <c r="N23" i="3"/>
  <c r="O26" i="3"/>
  <c r="O28" i="3"/>
  <c r="O23" i="3"/>
  <c r="M25" i="3"/>
  <c r="O20" i="3"/>
  <c r="M28" i="3"/>
  <c r="E87" i="13"/>
  <c r="E63" i="13"/>
  <c r="E30" i="12"/>
  <c r="L120" i="12"/>
  <c r="L102" i="12"/>
  <c r="L138" i="12"/>
  <c r="E169" i="13"/>
  <c r="E173" i="13" s="1"/>
  <c r="L27" i="3" s="1"/>
  <c r="E129" i="13"/>
  <c r="E132" i="13" s="1"/>
  <c r="K25" i="3" s="1"/>
  <c r="I25" i="3" s="1"/>
  <c r="E126" i="14"/>
  <c r="E84" i="12"/>
  <c r="L78" i="12"/>
  <c r="L84" i="12" s="1"/>
  <c r="E109" i="13"/>
  <c r="L99" i="13"/>
  <c r="L109" i="13" s="1"/>
  <c r="E80" i="14"/>
  <c r="L70" i="14"/>
  <c r="L80" i="14" s="1"/>
  <c r="E66" i="12"/>
  <c r="L60" i="12"/>
  <c r="L66" i="12" s="1"/>
  <c r="E6" i="14"/>
  <c r="N33" i="3"/>
  <c r="O29" i="3"/>
  <c r="M29" i="3"/>
  <c r="N32" i="3"/>
  <c r="N35" i="3"/>
  <c r="N29" i="3"/>
  <c r="M36" i="3"/>
  <c r="N36" i="3"/>
  <c r="O34" i="3"/>
  <c r="N37" i="3"/>
  <c r="O33" i="3"/>
  <c r="M37" i="3"/>
  <c r="N30" i="3"/>
  <c r="O35" i="3"/>
  <c r="M32" i="3"/>
  <c r="N34" i="3"/>
  <c r="M31" i="3"/>
  <c r="O30" i="3"/>
  <c r="N31" i="3"/>
  <c r="O31" i="3"/>
  <c r="O32" i="3"/>
  <c r="O36" i="3"/>
  <c r="M30" i="3"/>
  <c r="M33" i="3"/>
  <c r="O37" i="3"/>
  <c r="M34" i="3"/>
  <c r="M35" i="3"/>
  <c r="L75" i="13"/>
  <c r="L87" i="13" s="1"/>
  <c r="E166" i="14"/>
  <c r="L24" i="12"/>
  <c r="L30" i="12" s="1"/>
  <c r="E48" i="12"/>
  <c r="L42" i="12"/>
  <c r="L48" i="12" s="1"/>
  <c r="L52" i="13"/>
  <c r="L63" i="13" s="1"/>
  <c r="E58" i="14"/>
  <c r="L47" i="14"/>
  <c r="L58" i="14" s="1"/>
  <c r="E102" i="12"/>
  <c r="L29" i="13"/>
  <c r="L40" i="13" s="1"/>
  <c r="E40" i="13"/>
  <c r="E146" i="14"/>
  <c r="E138" i="12"/>
  <c r="E35" i="14"/>
  <c r="L27" i="14"/>
  <c r="L35" i="14" s="1"/>
  <c r="E149" i="13"/>
  <c r="E120" i="12"/>
  <c r="E103" i="14"/>
  <c r="L92" i="14"/>
  <c r="L103" i="14" s="1"/>
  <c r="L30" i="7"/>
  <c r="L92" i="7"/>
  <c r="L91" i="7"/>
  <c r="H43" i="3"/>
  <c r="H52" i="3"/>
  <c r="H28" i="3"/>
  <c r="H45" i="3"/>
  <c r="H35" i="3"/>
  <c r="H44" i="3"/>
  <c r="H19" i="3"/>
  <c r="H37" i="3"/>
  <c r="H51" i="3"/>
  <c r="H18" i="3"/>
  <c r="H17" i="3"/>
  <c r="H27" i="3"/>
  <c r="H26" i="3"/>
  <c r="H36" i="3"/>
  <c r="H50" i="3"/>
  <c r="L93" i="7"/>
  <c r="L29" i="7"/>
  <c r="L70" i="7"/>
  <c r="L28" i="7"/>
  <c r="E36" i="7"/>
  <c r="L71" i="7"/>
  <c r="F5" i="10"/>
  <c r="F6" i="10"/>
  <c r="F7" i="10"/>
  <c r="F8" i="10"/>
  <c r="F9" i="10"/>
  <c r="F10" i="10"/>
  <c r="F11" i="10"/>
  <c r="F12" i="10"/>
  <c r="F13" i="10"/>
  <c r="F14" i="10"/>
  <c r="F15" i="10"/>
  <c r="F16" i="10"/>
  <c r="F17" i="10"/>
  <c r="F18" i="10"/>
  <c r="F19" i="10"/>
  <c r="F20" i="10"/>
  <c r="F21" i="10"/>
  <c r="F22" i="10"/>
  <c r="F23" i="10"/>
  <c r="F24" i="10"/>
  <c r="F25" i="10"/>
  <c r="F26" i="10"/>
  <c r="F27" i="10"/>
  <c r="F28" i="10"/>
  <c r="F29" i="10"/>
  <c r="F30" i="10"/>
  <c r="F31" i="10"/>
  <c r="F32" i="10"/>
  <c r="F33" i="10"/>
  <c r="F34" i="10"/>
  <c r="F35" i="10"/>
  <c r="F36" i="10"/>
  <c r="F37" i="10"/>
  <c r="F38" i="10"/>
  <c r="F39" i="10"/>
  <c r="F40" i="10"/>
  <c r="F41" i="10"/>
  <c r="F42" i="10"/>
  <c r="F43" i="10"/>
  <c r="F44" i="10"/>
  <c r="F45" i="10"/>
  <c r="F46" i="10"/>
  <c r="F47" i="10"/>
  <c r="F48" i="10"/>
  <c r="F49" i="10"/>
  <c r="F50" i="10"/>
  <c r="F51" i="10"/>
  <c r="F52" i="10"/>
  <c r="F53" i="10"/>
  <c r="F54" i="10"/>
  <c r="F55" i="10"/>
  <c r="F56" i="10"/>
  <c r="F57" i="10"/>
  <c r="F58" i="10"/>
  <c r="F59" i="10"/>
  <c r="F60" i="10"/>
  <c r="F61" i="10"/>
  <c r="F62" i="10"/>
  <c r="F63" i="10"/>
  <c r="F64" i="10"/>
  <c r="F65" i="10"/>
  <c r="F66" i="10"/>
  <c r="F67" i="10"/>
  <c r="F68" i="10"/>
  <c r="F69" i="10"/>
  <c r="F70" i="10"/>
  <c r="F71" i="10"/>
  <c r="F72" i="10"/>
  <c r="F73" i="10"/>
  <c r="F74" i="10"/>
  <c r="F75" i="10"/>
  <c r="F76" i="10"/>
  <c r="F77" i="10"/>
  <c r="F78" i="10"/>
  <c r="F79" i="10"/>
  <c r="F80" i="10"/>
  <c r="F81" i="10"/>
  <c r="F82" i="10"/>
  <c r="F83" i="10"/>
  <c r="F84" i="10"/>
  <c r="F85" i="10"/>
  <c r="F86" i="10"/>
  <c r="F87" i="10"/>
  <c r="F88" i="10"/>
  <c r="F89" i="10"/>
  <c r="F90" i="10"/>
  <c r="F91" i="10"/>
  <c r="F92" i="10"/>
  <c r="F93" i="10"/>
  <c r="F94" i="10"/>
  <c r="F95" i="10"/>
  <c r="F96" i="10"/>
  <c r="F97" i="10"/>
  <c r="F98" i="10"/>
  <c r="F99" i="10"/>
  <c r="F100" i="10"/>
  <c r="F101" i="10"/>
  <c r="F102" i="10"/>
  <c r="F103" i="10"/>
  <c r="F104" i="10"/>
  <c r="F105" i="10"/>
  <c r="F106" i="10"/>
  <c r="F107" i="10"/>
  <c r="F108" i="10"/>
  <c r="F109" i="10"/>
  <c r="F110" i="10"/>
  <c r="F111" i="10"/>
  <c r="F112" i="10"/>
  <c r="F113" i="10"/>
  <c r="F114" i="10"/>
  <c r="F115" i="10"/>
  <c r="F116" i="10"/>
  <c r="F117" i="10"/>
  <c r="F118" i="10"/>
  <c r="F119" i="10"/>
  <c r="F120" i="10"/>
  <c r="F121" i="10"/>
  <c r="F122" i="10"/>
  <c r="F123" i="10"/>
  <c r="F124" i="10"/>
  <c r="F125" i="10"/>
  <c r="F126" i="10"/>
  <c r="F127" i="10"/>
  <c r="F128" i="10"/>
  <c r="F129" i="10"/>
  <c r="F130" i="10"/>
  <c r="F131" i="10"/>
  <c r="F132" i="10"/>
  <c r="F133" i="10"/>
  <c r="F134" i="10"/>
  <c r="F135" i="10"/>
  <c r="F136" i="10"/>
  <c r="F137" i="10"/>
  <c r="F138" i="10"/>
  <c r="F139" i="10"/>
  <c r="F140" i="10"/>
  <c r="F141" i="10"/>
  <c r="F142" i="10"/>
  <c r="F143" i="10"/>
  <c r="F144" i="10"/>
  <c r="F145" i="10"/>
  <c r="F146" i="10"/>
  <c r="F147" i="10"/>
  <c r="F148" i="10"/>
  <c r="F149" i="10"/>
  <c r="F150" i="10"/>
  <c r="F151" i="10"/>
  <c r="F152" i="10"/>
  <c r="F153" i="10"/>
  <c r="F154" i="10"/>
  <c r="F155" i="10"/>
  <c r="F156" i="10"/>
  <c r="F157" i="10"/>
  <c r="F158" i="10"/>
  <c r="F159" i="10"/>
  <c r="F160" i="10"/>
  <c r="F161" i="10"/>
  <c r="F162" i="10"/>
  <c r="F163" i="10"/>
  <c r="F164" i="10"/>
  <c r="F165" i="10"/>
  <c r="F166" i="10"/>
  <c r="F167" i="10"/>
  <c r="F168" i="10"/>
  <c r="F169" i="10"/>
  <c r="F170" i="10"/>
  <c r="F171" i="10"/>
  <c r="F172" i="10"/>
  <c r="F173" i="10"/>
  <c r="F174" i="10"/>
  <c r="F175" i="10"/>
  <c r="F176" i="10"/>
  <c r="F177" i="10"/>
  <c r="F178" i="10"/>
  <c r="F179" i="10"/>
  <c r="F180" i="10"/>
  <c r="F181" i="10"/>
  <c r="F182" i="10"/>
  <c r="F183" i="10"/>
  <c r="F184" i="10"/>
  <c r="F185" i="10"/>
  <c r="F186" i="10"/>
  <c r="F187" i="10"/>
  <c r="F188" i="10"/>
  <c r="F189" i="10"/>
  <c r="F190" i="10"/>
  <c r="F191" i="10"/>
  <c r="F192" i="10"/>
  <c r="F193" i="10"/>
  <c r="F194" i="10"/>
  <c r="F195" i="10"/>
  <c r="F196" i="10"/>
  <c r="F197" i="10"/>
  <c r="F198" i="10"/>
  <c r="F199" i="10"/>
  <c r="F200" i="10"/>
  <c r="F201" i="10"/>
  <c r="F202" i="10"/>
  <c r="F203" i="10"/>
  <c r="F204" i="10"/>
  <c r="F205" i="10"/>
  <c r="F206" i="10"/>
  <c r="F207" i="10"/>
  <c r="F208" i="10"/>
  <c r="F209" i="10"/>
  <c r="F210" i="10"/>
  <c r="F211" i="10"/>
  <c r="F212" i="10"/>
  <c r="F213" i="10"/>
  <c r="F214" i="10"/>
  <c r="F215" i="10"/>
  <c r="F216" i="10"/>
  <c r="F217" i="10"/>
  <c r="F218" i="10"/>
  <c r="F219" i="10"/>
  <c r="F220" i="10"/>
  <c r="F221" i="10"/>
  <c r="F222" i="10"/>
  <c r="F223" i="10"/>
  <c r="F224" i="10"/>
  <c r="F225" i="10"/>
  <c r="F226" i="10"/>
  <c r="F227" i="10"/>
  <c r="F228" i="10"/>
  <c r="F229" i="10"/>
  <c r="F230" i="10"/>
  <c r="F231" i="10"/>
  <c r="F232" i="10"/>
  <c r="F233" i="10"/>
  <c r="F234" i="10"/>
  <c r="F235" i="10"/>
  <c r="F236" i="10"/>
  <c r="F237" i="10"/>
  <c r="F238" i="10"/>
  <c r="F239" i="10"/>
  <c r="F240" i="10"/>
  <c r="F241" i="10"/>
  <c r="F242" i="10"/>
  <c r="F243" i="10"/>
  <c r="F244" i="10"/>
  <c r="F245" i="10"/>
  <c r="F246" i="10"/>
  <c r="F247" i="10"/>
  <c r="F248" i="10"/>
  <c r="F249" i="10"/>
  <c r="F250" i="10"/>
  <c r="F251" i="10"/>
  <c r="F252" i="10"/>
  <c r="F253" i="10"/>
  <c r="F254" i="10"/>
  <c r="F255" i="10"/>
  <c r="F256" i="10"/>
  <c r="F257" i="10"/>
  <c r="F258" i="10"/>
  <c r="F259" i="10"/>
  <c r="F260" i="10"/>
  <c r="F261" i="10"/>
  <c r="F262" i="10"/>
  <c r="F263" i="10"/>
  <c r="F264" i="10"/>
  <c r="F265" i="10"/>
  <c r="F266" i="10"/>
  <c r="F267" i="10"/>
  <c r="F268" i="10"/>
  <c r="F269" i="10"/>
  <c r="F270" i="10"/>
  <c r="F271" i="10"/>
  <c r="F272" i="10"/>
  <c r="F273" i="10"/>
  <c r="F274" i="10"/>
  <c r="F275" i="10"/>
  <c r="F276" i="10"/>
  <c r="F277" i="10"/>
  <c r="F278" i="10"/>
  <c r="F279" i="10"/>
  <c r="F280" i="10"/>
  <c r="F281" i="10"/>
  <c r="F282" i="10"/>
  <c r="F283" i="10"/>
  <c r="F284" i="10"/>
  <c r="F285" i="10"/>
  <c r="F286" i="10"/>
  <c r="F287" i="10"/>
  <c r="F288" i="10"/>
  <c r="F289" i="10"/>
  <c r="F290" i="10"/>
  <c r="F291" i="10"/>
  <c r="F292" i="10"/>
  <c r="F293" i="10"/>
  <c r="F294" i="10"/>
  <c r="F295" i="10"/>
  <c r="F296" i="10"/>
  <c r="F297" i="10"/>
  <c r="F298" i="10"/>
  <c r="F299" i="10"/>
  <c r="F300" i="10"/>
  <c r="F301" i="10"/>
  <c r="F302" i="10"/>
  <c r="F303" i="10"/>
  <c r="F304" i="10"/>
  <c r="F305" i="10"/>
  <c r="F306" i="10"/>
  <c r="F307" i="10"/>
  <c r="F308" i="10"/>
  <c r="F309" i="10"/>
  <c r="F310" i="10"/>
  <c r="F311" i="10"/>
  <c r="F312" i="10"/>
  <c r="F313" i="10"/>
  <c r="F314" i="10"/>
  <c r="F315" i="10"/>
  <c r="F316" i="10"/>
  <c r="F317" i="10"/>
  <c r="F318" i="10"/>
  <c r="F319" i="10"/>
  <c r="F320" i="10"/>
  <c r="F321" i="10"/>
  <c r="F322" i="10"/>
  <c r="F323" i="10"/>
  <c r="F324" i="10"/>
  <c r="F325" i="10"/>
  <c r="F326" i="10"/>
  <c r="F327" i="10"/>
  <c r="F328" i="10"/>
  <c r="F329" i="10"/>
  <c r="F330" i="10"/>
  <c r="F331" i="10"/>
  <c r="F332" i="10"/>
  <c r="F333" i="10"/>
  <c r="F334" i="10"/>
  <c r="F335" i="10"/>
  <c r="F336" i="10"/>
  <c r="F337" i="10"/>
  <c r="F338" i="10"/>
  <c r="F339" i="10"/>
  <c r="F340" i="10"/>
  <c r="F341" i="10"/>
  <c r="F342" i="10"/>
  <c r="F343" i="10"/>
  <c r="F344" i="10"/>
  <c r="F345" i="10"/>
  <c r="F346" i="10"/>
  <c r="F347" i="10"/>
  <c r="F348" i="10"/>
  <c r="F349" i="10"/>
  <c r="F350" i="10"/>
  <c r="F351" i="10"/>
  <c r="F352" i="10"/>
  <c r="F353" i="10"/>
  <c r="F354" i="10"/>
  <c r="F355" i="10"/>
  <c r="F356" i="10"/>
  <c r="F357" i="10"/>
  <c r="F358" i="10"/>
  <c r="F359" i="10"/>
  <c r="F360" i="10"/>
  <c r="F361" i="10"/>
  <c r="F362" i="10"/>
  <c r="F363" i="10"/>
  <c r="F364" i="10"/>
  <c r="F365" i="10"/>
  <c r="F366" i="10"/>
  <c r="F367" i="10"/>
  <c r="F368" i="10"/>
  <c r="F369" i="10"/>
  <c r="F370" i="10"/>
  <c r="F371" i="10"/>
  <c r="F372" i="10"/>
  <c r="F373" i="10"/>
  <c r="F374" i="10"/>
  <c r="F375" i="10"/>
  <c r="F376" i="10"/>
  <c r="F377" i="10"/>
  <c r="F378" i="10"/>
  <c r="F379" i="10"/>
  <c r="F380" i="10"/>
  <c r="F381" i="10"/>
  <c r="F382" i="10"/>
  <c r="F383" i="10"/>
  <c r="F384" i="10"/>
  <c r="F385" i="10"/>
  <c r="F386" i="10"/>
  <c r="F387" i="10"/>
  <c r="F388" i="10"/>
  <c r="F389" i="10"/>
  <c r="F390" i="10"/>
  <c r="F391" i="10"/>
  <c r="F392" i="10"/>
  <c r="F393" i="10"/>
  <c r="F394" i="10"/>
  <c r="F395" i="10"/>
  <c r="F396" i="10"/>
  <c r="F397" i="10"/>
  <c r="F398" i="10"/>
  <c r="F399" i="10"/>
  <c r="F400" i="10"/>
  <c r="F401" i="10"/>
  <c r="F402" i="10"/>
  <c r="F403" i="10"/>
  <c r="F404" i="10"/>
  <c r="F405" i="10"/>
  <c r="F406" i="10"/>
  <c r="F407" i="10"/>
  <c r="F408" i="10"/>
  <c r="F409" i="10"/>
  <c r="F410" i="10"/>
  <c r="F411" i="10"/>
  <c r="F412" i="10"/>
  <c r="F413" i="10"/>
  <c r="F414" i="10"/>
  <c r="F415" i="10"/>
  <c r="F416" i="10"/>
  <c r="F417" i="10"/>
  <c r="F418" i="10"/>
  <c r="F419" i="10"/>
  <c r="F420" i="10"/>
  <c r="F421" i="10"/>
  <c r="F422" i="10"/>
  <c r="F423" i="10"/>
  <c r="F424" i="10"/>
  <c r="F425" i="10"/>
  <c r="F426" i="10"/>
  <c r="F427" i="10"/>
  <c r="F428" i="10"/>
  <c r="F429" i="10"/>
  <c r="F430" i="10"/>
  <c r="F431" i="10"/>
  <c r="F432" i="10"/>
  <c r="F433" i="10"/>
  <c r="F434" i="10"/>
  <c r="F435" i="10"/>
  <c r="F436" i="10"/>
  <c r="F437" i="10"/>
  <c r="F438" i="10"/>
  <c r="F439" i="10"/>
  <c r="F440" i="10"/>
  <c r="F441" i="10"/>
  <c r="F442" i="10"/>
  <c r="F443" i="10"/>
  <c r="F444" i="10"/>
  <c r="F445" i="10"/>
  <c r="F446" i="10"/>
  <c r="F447" i="10"/>
  <c r="F448" i="10"/>
  <c r="F449" i="10"/>
  <c r="F450" i="10"/>
  <c r="F451" i="10"/>
  <c r="F452" i="10"/>
  <c r="F453" i="10"/>
  <c r="F454" i="10"/>
  <c r="F455" i="10"/>
  <c r="F456" i="10"/>
  <c r="F457" i="10"/>
  <c r="F458" i="10"/>
  <c r="F459" i="10"/>
  <c r="F460" i="10"/>
  <c r="F461" i="10"/>
  <c r="F462" i="10"/>
  <c r="F463" i="10"/>
  <c r="F464" i="10"/>
  <c r="F465" i="10"/>
  <c r="F466" i="10"/>
  <c r="F467" i="10"/>
  <c r="F468" i="10"/>
  <c r="F469" i="10"/>
  <c r="F470" i="10"/>
  <c r="F471" i="10"/>
  <c r="F472" i="10"/>
  <c r="F473" i="10"/>
  <c r="F474" i="10"/>
  <c r="F475" i="10"/>
  <c r="F476" i="10"/>
  <c r="F477" i="10"/>
  <c r="F478" i="10"/>
  <c r="F479" i="10"/>
  <c r="F480" i="10"/>
  <c r="F481" i="10"/>
  <c r="F482" i="10"/>
  <c r="F483" i="10"/>
  <c r="F484" i="10"/>
  <c r="F485" i="10"/>
  <c r="F486" i="10"/>
  <c r="F487" i="10"/>
  <c r="F488" i="10"/>
  <c r="F489" i="10"/>
  <c r="F490" i="10"/>
  <c r="F491" i="10"/>
  <c r="F492" i="10"/>
  <c r="F493" i="10"/>
  <c r="F494" i="10"/>
  <c r="F495" i="10"/>
  <c r="F496" i="10"/>
  <c r="F497" i="10"/>
  <c r="F498" i="10"/>
  <c r="F499" i="10"/>
  <c r="F500" i="10"/>
  <c r="F501" i="10"/>
  <c r="F502" i="10"/>
  <c r="F503" i="10"/>
  <c r="F504" i="10"/>
  <c r="F505" i="10"/>
  <c r="F506" i="10"/>
  <c r="F507" i="10"/>
  <c r="F508" i="10"/>
  <c r="F509" i="10"/>
  <c r="F510" i="10"/>
  <c r="F511" i="10"/>
  <c r="F512" i="10"/>
  <c r="F513" i="10"/>
  <c r="F514" i="10"/>
  <c r="F515" i="10"/>
  <c r="F516" i="10"/>
  <c r="F517" i="10"/>
  <c r="F518" i="10"/>
  <c r="F519" i="10"/>
  <c r="F520" i="10"/>
  <c r="F521" i="10"/>
  <c r="F522" i="10"/>
  <c r="F523" i="10"/>
  <c r="F524" i="10"/>
  <c r="F525" i="10"/>
  <c r="F526" i="10"/>
  <c r="F527" i="10"/>
  <c r="F528" i="10"/>
  <c r="F529" i="10"/>
  <c r="F530" i="10"/>
  <c r="F531" i="10"/>
  <c r="F532" i="10"/>
  <c r="F533" i="10"/>
  <c r="F534" i="10"/>
  <c r="F535" i="10"/>
  <c r="F536" i="10"/>
  <c r="F537" i="10"/>
  <c r="F538" i="10"/>
  <c r="F539" i="10"/>
  <c r="F540" i="10"/>
  <c r="F541" i="10"/>
  <c r="F542" i="10"/>
  <c r="F543" i="10"/>
  <c r="F544" i="10"/>
  <c r="F545" i="10"/>
  <c r="F546" i="10"/>
  <c r="F547" i="10"/>
  <c r="F548" i="10"/>
  <c r="F549" i="10"/>
  <c r="F550" i="10"/>
  <c r="F551" i="10"/>
  <c r="F552" i="10"/>
  <c r="F553" i="10"/>
  <c r="F554" i="10"/>
  <c r="F555" i="10"/>
  <c r="F556" i="10"/>
  <c r="F557" i="10"/>
  <c r="F558" i="10"/>
  <c r="F559" i="10"/>
  <c r="F560" i="10"/>
  <c r="F561" i="10"/>
  <c r="F562" i="10"/>
  <c r="F563" i="10"/>
  <c r="F564" i="10"/>
  <c r="F565" i="10"/>
  <c r="F566" i="10"/>
  <c r="F567" i="10"/>
  <c r="F568" i="10"/>
  <c r="F569" i="10"/>
  <c r="F570" i="10"/>
  <c r="F571" i="10"/>
  <c r="F572" i="10"/>
  <c r="F573" i="10"/>
  <c r="F574" i="10"/>
  <c r="F575" i="10"/>
  <c r="F576" i="10"/>
  <c r="F577" i="10"/>
  <c r="F578" i="10"/>
  <c r="F579" i="10"/>
  <c r="F580" i="10"/>
  <c r="F581" i="10"/>
  <c r="F582" i="10"/>
  <c r="F583" i="10"/>
  <c r="F584" i="10"/>
  <c r="F585" i="10"/>
  <c r="F586" i="10"/>
  <c r="F587" i="10"/>
  <c r="F588" i="10"/>
  <c r="F589" i="10"/>
  <c r="F590" i="10"/>
  <c r="F591" i="10"/>
  <c r="F592" i="10"/>
  <c r="F593" i="10"/>
  <c r="F594" i="10"/>
  <c r="F595" i="10"/>
  <c r="F596" i="10"/>
  <c r="F597" i="10"/>
  <c r="F598" i="10"/>
  <c r="F599" i="10"/>
  <c r="F600" i="10"/>
  <c r="F601" i="10"/>
  <c r="F602" i="10"/>
  <c r="F603" i="10"/>
  <c r="F604" i="10"/>
  <c r="F605" i="10"/>
  <c r="F606" i="10"/>
  <c r="F607" i="10"/>
  <c r="F608" i="10"/>
  <c r="F609" i="10"/>
  <c r="F610" i="10"/>
  <c r="F611" i="10"/>
  <c r="F612" i="10"/>
  <c r="F613" i="10"/>
  <c r="F614" i="10"/>
  <c r="F615" i="10"/>
  <c r="F616" i="10"/>
  <c r="F617" i="10"/>
  <c r="F618" i="10"/>
  <c r="F619" i="10"/>
  <c r="F620" i="10"/>
  <c r="F621" i="10"/>
  <c r="F622" i="10"/>
  <c r="F623" i="10"/>
  <c r="F624" i="10"/>
  <c r="F625" i="10"/>
  <c r="F626" i="10"/>
  <c r="F627" i="10"/>
  <c r="F628" i="10"/>
  <c r="F629" i="10"/>
  <c r="F630" i="10"/>
  <c r="F631" i="10"/>
  <c r="F632" i="10"/>
  <c r="F633" i="10"/>
  <c r="F634" i="10"/>
  <c r="F635" i="10"/>
  <c r="F636" i="10"/>
  <c r="F637" i="10"/>
  <c r="F638" i="10"/>
  <c r="F639" i="10"/>
  <c r="F640" i="10"/>
  <c r="F641" i="10"/>
  <c r="F642" i="10"/>
  <c r="F643" i="10"/>
  <c r="F644" i="10"/>
  <c r="F645" i="10"/>
  <c r="F646" i="10"/>
  <c r="F647" i="10"/>
  <c r="F648" i="10"/>
  <c r="F649" i="10"/>
  <c r="F650" i="10"/>
  <c r="F651" i="10"/>
  <c r="F652" i="10"/>
  <c r="F653" i="10"/>
  <c r="F654" i="10"/>
  <c r="F655" i="10"/>
  <c r="F656" i="10"/>
  <c r="F657" i="10"/>
  <c r="F658" i="10"/>
  <c r="F659" i="10"/>
  <c r="F660" i="10"/>
  <c r="F661" i="10"/>
  <c r="F662" i="10"/>
  <c r="F663" i="10"/>
  <c r="F664" i="10"/>
  <c r="F665" i="10"/>
  <c r="F666" i="10"/>
  <c r="F667" i="10"/>
  <c r="F668" i="10"/>
  <c r="F669" i="10"/>
  <c r="F670" i="10"/>
  <c r="F671" i="10"/>
  <c r="F672" i="10"/>
  <c r="F673" i="10"/>
  <c r="F674" i="10"/>
  <c r="F675" i="10"/>
  <c r="F676" i="10"/>
  <c r="F677" i="10"/>
  <c r="F678" i="10"/>
  <c r="F679" i="10"/>
  <c r="F680" i="10"/>
  <c r="F681" i="10"/>
  <c r="F682" i="10"/>
  <c r="F683" i="10"/>
  <c r="F684" i="10"/>
  <c r="F685" i="10"/>
  <c r="F686" i="10"/>
  <c r="F687" i="10"/>
  <c r="F688" i="10"/>
  <c r="F689" i="10"/>
  <c r="F690" i="10"/>
  <c r="F691" i="10"/>
  <c r="F692" i="10"/>
  <c r="F693" i="10"/>
  <c r="F694" i="10"/>
  <c r="F695" i="10"/>
  <c r="F696" i="10"/>
  <c r="F697" i="10"/>
  <c r="F698" i="10"/>
  <c r="F699" i="10"/>
  <c r="F700" i="10"/>
  <c r="F701" i="10"/>
  <c r="F702" i="10"/>
  <c r="F703" i="10"/>
  <c r="F704" i="10"/>
  <c r="F705" i="10"/>
  <c r="F706" i="10"/>
  <c r="F707" i="10"/>
  <c r="F708" i="10"/>
  <c r="F709" i="10"/>
  <c r="F710" i="10"/>
  <c r="F711" i="10"/>
  <c r="F712" i="10"/>
  <c r="F713" i="10"/>
  <c r="F714" i="10"/>
  <c r="F715" i="10"/>
  <c r="F716" i="10"/>
  <c r="F717" i="10"/>
  <c r="F718" i="10"/>
  <c r="F719" i="10"/>
  <c r="F720" i="10"/>
  <c r="F721" i="10"/>
  <c r="F722" i="10"/>
  <c r="F723" i="10"/>
  <c r="F724" i="10"/>
  <c r="F725" i="10"/>
  <c r="F726" i="10"/>
  <c r="F727" i="10"/>
  <c r="F728" i="10"/>
  <c r="F729" i="10"/>
  <c r="F730" i="10"/>
  <c r="F731" i="10"/>
  <c r="F732" i="10"/>
  <c r="F733" i="10"/>
  <c r="F734" i="10"/>
  <c r="F735" i="10"/>
  <c r="F736" i="10"/>
  <c r="F737" i="10"/>
  <c r="F738" i="10"/>
  <c r="F739" i="10"/>
  <c r="F740" i="10"/>
  <c r="F741" i="10"/>
  <c r="F742" i="10"/>
  <c r="F743" i="10"/>
  <c r="F744" i="10"/>
  <c r="F745" i="10"/>
  <c r="F746" i="10"/>
  <c r="F747" i="10"/>
  <c r="F748" i="10"/>
  <c r="F749" i="10"/>
  <c r="F750" i="10"/>
  <c r="F751" i="10"/>
  <c r="F752" i="10"/>
  <c r="F753" i="10"/>
  <c r="F754" i="10"/>
  <c r="F755" i="10"/>
  <c r="F756" i="10"/>
  <c r="F757" i="10"/>
  <c r="F758" i="10"/>
  <c r="F759" i="10"/>
  <c r="F760" i="10"/>
  <c r="F761" i="10"/>
  <c r="F762" i="10"/>
  <c r="F763" i="10"/>
  <c r="F764" i="10"/>
  <c r="F765" i="10"/>
  <c r="F766" i="10"/>
  <c r="F767" i="10"/>
  <c r="F768" i="10"/>
  <c r="F769" i="10"/>
  <c r="F770" i="10"/>
  <c r="F771" i="10"/>
  <c r="F772" i="10"/>
  <c r="F773" i="10"/>
  <c r="F774" i="10"/>
  <c r="F775" i="10"/>
  <c r="F776" i="10"/>
  <c r="F777" i="10"/>
  <c r="F778" i="10"/>
  <c r="F779" i="10"/>
  <c r="F780" i="10"/>
  <c r="F781" i="10"/>
  <c r="F782" i="10"/>
  <c r="F783" i="10"/>
  <c r="F784" i="10"/>
  <c r="F785" i="10"/>
  <c r="F786" i="10"/>
  <c r="F787" i="10"/>
  <c r="F788" i="10"/>
  <c r="F789" i="10"/>
  <c r="F790" i="10"/>
  <c r="F791" i="10"/>
  <c r="F792" i="10"/>
  <c r="F793" i="10"/>
  <c r="F794" i="10"/>
  <c r="F795" i="10"/>
  <c r="F796" i="10"/>
  <c r="F797" i="10"/>
  <c r="F798" i="10"/>
  <c r="F799" i="10"/>
  <c r="F800" i="10"/>
  <c r="F801" i="10"/>
  <c r="F802" i="10"/>
  <c r="F803" i="10"/>
  <c r="F804" i="10"/>
  <c r="F805" i="10"/>
  <c r="F806" i="10"/>
  <c r="F807" i="10"/>
  <c r="F808" i="10"/>
  <c r="F809" i="10"/>
  <c r="F810" i="10"/>
  <c r="F811" i="10"/>
  <c r="F812" i="10"/>
  <c r="F813" i="10"/>
  <c r="F814" i="10"/>
  <c r="F815" i="10"/>
  <c r="F816" i="10"/>
  <c r="F817" i="10"/>
  <c r="F818" i="10"/>
  <c r="F819" i="10"/>
  <c r="F820" i="10"/>
  <c r="F821" i="10"/>
  <c r="F822" i="10"/>
  <c r="F823" i="10"/>
  <c r="F824" i="10"/>
  <c r="F825" i="10"/>
  <c r="F826" i="10"/>
  <c r="F827" i="10"/>
  <c r="F828" i="10"/>
  <c r="F829" i="10"/>
  <c r="F830" i="10"/>
  <c r="F831" i="10"/>
  <c r="F832" i="10"/>
  <c r="F833" i="10"/>
  <c r="F834" i="10"/>
  <c r="F835" i="10"/>
  <c r="F836" i="10"/>
  <c r="F837" i="10"/>
  <c r="F838" i="10"/>
  <c r="F839" i="10"/>
  <c r="F840" i="10"/>
  <c r="F841" i="10"/>
  <c r="F842" i="10"/>
  <c r="F843" i="10"/>
  <c r="F844" i="10"/>
  <c r="F845" i="10"/>
  <c r="F846" i="10"/>
  <c r="F847" i="10"/>
  <c r="F848" i="10"/>
  <c r="F849" i="10"/>
  <c r="F850" i="10"/>
  <c r="F851" i="10"/>
  <c r="F852" i="10"/>
  <c r="F853" i="10"/>
  <c r="F854" i="10"/>
  <c r="F855" i="10"/>
  <c r="F856" i="10"/>
  <c r="F857" i="10"/>
  <c r="F858" i="10"/>
  <c r="F859" i="10"/>
  <c r="F860" i="10"/>
  <c r="F861" i="10"/>
  <c r="F862" i="10"/>
  <c r="F863" i="10"/>
  <c r="F864" i="10"/>
  <c r="F865" i="10"/>
  <c r="F866" i="10"/>
  <c r="F867" i="10"/>
  <c r="F868" i="10"/>
  <c r="F869" i="10"/>
  <c r="F870" i="10"/>
  <c r="F871" i="10"/>
  <c r="F872" i="10"/>
  <c r="F873" i="10"/>
  <c r="F874" i="10"/>
  <c r="F875" i="10"/>
  <c r="F876" i="10"/>
  <c r="F877" i="10"/>
  <c r="F878" i="10"/>
  <c r="F879" i="10"/>
  <c r="F880" i="10"/>
  <c r="F881" i="10"/>
  <c r="F882" i="10"/>
  <c r="F883" i="10"/>
  <c r="F884" i="10"/>
  <c r="F885" i="10"/>
  <c r="F886" i="10"/>
  <c r="F887" i="10"/>
  <c r="F888" i="10"/>
  <c r="F889" i="10"/>
  <c r="F890" i="10"/>
  <c r="F891" i="10"/>
  <c r="F892" i="10"/>
  <c r="F893" i="10"/>
  <c r="F894" i="10"/>
  <c r="F895" i="10"/>
  <c r="F896" i="10"/>
  <c r="F897" i="10"/>
  <c r="F898" i="10"/>
  <c r="F899" i="10"/>
  <c r="F900" i="10"/>
  <c r="F901" i="10"/>
  <c r="F902" i="10"/>
  <c r="F903" i="10"/>
  <c r="F904" i="10"/>
  <c r="F905" i="10"/>
  <c r="F906" i="10"/>
  <c r="F907" i="10"/>
  <c r="F908" i="10"/>
  <c r="F909" i="10"/>
  <c r="F910" i="10"/>
  <c r="F911" i="10"/>
  <c r="F912" i="10"/>
  <c r="F913" i="10"/>
  <c r="F914" i="10"/>
  <c r="F915" i="10"/>
  <c r="F916" i="10"/>
  <c r="F917" i="10"/>
  <c r="F918" i="10"/>
  <c r="F919" i="10"/>
  <c r="F920" i="10"/>
  <c r="F921" i="10"/>
  <c r="F922" i="10"/>
  <c r="F923" i="10"/>
  <c r="F924" i="10"/>
  <c r="F925" i="10"/>
  <c r="F926" i="10"/>
  <c r="F927" i="10"/>
  <c r="F928" i="10"/>
  <c r="F929" i="10"/>
  <c r="F930" i="10"/>
  <c r="F931" i="10"/>
  <c r="F932" i="10"/>
  <c r="F933" i="10"/>
  <c r="F934" i="10"/>
  <c r="F935" i="10"/>
  <c r="F936" i="10"/>
  <c r="F937" i="10"/>
  <c r="F938" i="10"/>
  <c r="F939" i="10"/>
  <c r="F940" i="10"/>
  <c r="F941" i="10"/>
  <c r="F942" i="10"/>
  <c r="F943" i="10"/>
  <c r="F944" i="10"/>
  <c r="F945" i="10"/>
  <c r="F946" i="10"/>
  <c r="F947" i="10"/>
  <c r="F948" i="10"/>
  <c r="F949" i="10"/>
  <c r="F950" i="10"/>
  <c r="F951" i="10"/>
  <c r="F952" i="10"/>
  <c r="F953" i="10"/>
  <c r="F954" i="10"/>
  <c r="F955" i="10"/>
  <c r="F956" i="10"/>
  <c r="F957" i="10"/>
  <c r="F958" i="10"/>
  <c r="F959" i="10"/>
  <c r="F960" i="10"/>
  <c r="F961" i="10"/>
  <c r="F962" i="10"/>
  <c r="F963" i="10"/>
  <c r="F964" i="10"/>
  <c r="F965" i="10"/>
  <c r="F966" i="10"/>
  <c r="F967" i="10"/>
  <c r="F968" i="10"/>
  <c r="F969" i="10"/>
  <c r="F970" i="10"/>
  <c r="F971" i="10"/>
  <c r="F972" i="10"/>
  <c r="F973" i="10"/>
  <c r="F974" i="10"/>
  <c r="F975" i="10"/>
  <c r="F976" i="10"/>
  <c r="F977" i="10"/>
  <c r="F978" i="10"/>
  <c r="F979" i="10"/>
  <c r="F980" i="10"/>
  <c r="F981" i="10"/>
  <c r="F982" i="10"/>
  <c r="F983" i="10"/>
  <c r="F984" i="10"/>
  <c r="F985" i="10"/>
  <c r="F986" i="10"/>
  <c r="F987" i="10"/>
  <c r="F988" i="10"/>
  <c r="F989" i="10"/>
  <c r="F990" i="10"/>
  <c r="F991" i="10"/>
  <c r="F992" i="10"/>
  <c r="F993" i="10"/>
  <c r="F994" i="10"/>
  <c r="F995" i="10"/>
  <c r="F996" i="10"/>
  <c r="F997" i="10"/>
  <c r="F998" i="10"/>
  <c r="F999" i="10"/>
  <c r="F1000" i="10"/>
  <c r="F4" i="10"/>
  <c r="F4" i="1"/>
  <c r="E192" i="13" l="1"/>
  <c r="K28" i="3" s="1"/>
  <c r="I28" i="3" s="1"/>
  <c r="L68" i="15"/>
  <c r="L269" i="12"/>
  <c r="E184" i="12"/>
  <c r="O13" i="3" s="1"/>
  <c r="E161" i="12"/>
  <c r="K12" i="3" s="1"/>
  <c r="I12" i="3" s="1"/>
  <c r="L289" i="12"/>
  <c r="L309" i="12"/>
  <c r="L87" i="15"/>
  <c r="E46" i="15"/>
  <c r="K47" i="3" s="1"/>
  <c r="I47" i="3" s="1"/>
  <c r="L17" i="3"/>
  <c r="J50" i="3"/>
  <c r="L14" i="3"/>
  <c r="L228" i="12"/>
  <c r="L183" i="12"/>
  <c r="O18" i="3"/>
  <c r="L18" i="3"/>
  <c r="E288" i="12"/>
  <c r="K18" i="3" s="1"/>
  <c r="I18" i="3" s="1"/>
  <c r="J18" i="3" s="1"/>
  <c r="L249" i="12"/>
  <c r="L162" i="12"/>
  <c r="E189" i="14"/>
  <c r="K37" i="3" s="1"/>
  <c r="I37" i="3" s="1"/>
  <c r="J37" i="3" s="1"/>
  <c r="L15" i="3"/>
  <c r="O15" i="3"/>
  <c r="E309" i="12"/>
  <c r="J28" i="3"/>
  <c r="J52" i="3"/>
  <c r="E228" i="12"/>
  <c r="K15" i="3" s="1"/>
  <c r="I15" i="3" s="1"/>
  <c r="E15" i="15"/>
  <c r="L6" i="15"/>
  <c r="L15" i="15" s="1"/>
  <c r="J51" i="3"/>
  <c r="E87" i="15"/>
  <c r="K49" i="3" s="1"/>
  <c r="I49" i="3" s="1"/>
  <c r="E248" i="12"/>
  <c r="K16" i="3" s="1"/>
  <c r="I16" i="3" s="1"/>
  <c r="L206" i="12"/>
  <c r="J19" i="3"/>
  <c r="L6" i="13"/>
  <c r="L17" i="13" s="1"/>
  <c r="L21" i="13" s="1"/>
  <c r="E12" i="12"/>
  <c r="E16" i="12" s="1"/>
  <c r="L4" i="3" s="1"/>
  <c r="J17" i="3"/>
  <c r="O16" i="3"/>
  <c r="L124" i="12"/>
  <c r="L123" i="12"/>
  <c r="L141" i="12"/>
  <c r="L142" i="12"/>
  <c r="L106" i="12"/>
  <c r="L105" i="12"/>
  <c r="E133" i="13"/>
  <c r="L25" i="3" s="1"/>
  <c r="E172" i="13"/>
  <c r="K27" i="3" s="1"/>
  <c r="I27" i="3" s="1"/>
  <c r="J27" i="3" s="1"/>
  <c r="E124" i="12"/>
  <c r="L10" i="3" s="1"/>
  <c r="E123" i="12"/>
  <c r="K10" i="3" s="1"/>
  <c r="I10" i="3" s="1"/>
  <c r="E106" i="12"/>
  <c r="L9" i="3" s="1"/>
  <c r="E105" i="12"/>
  <c r="K9" i="3" s="1"/>
  <c r="I9" i="3" s="1"/>
  <c r="L83" i="14"/>
  <c r="L84" i="14"/>
  <c r="E153" i="13"/>
  <c r="L26" i="3" s="1"/>
  <c r="E152" i="13"/>
  <c r="K26" i="3" s="1"/>
  <c r="I26" i="3" s="1"/>
  <c r="J26" i="3" s="1"/>
  <c r="L62" i="14"/>
  <c r="L61" i="14"/>
  <c r="E33" i="12"/>
  <c r="K5" i="3" s="1"/>
  <c r="I5" i="3" s="1"/>
  <c r="E34" i="12"/>
  <c r="L5" i="3" s="1"/>
  <c r="L6" i="14"/>
  <c r="L15" i="14" s="1"/>
  <c r="E15" i="14"/>
  <c r="E84" i="14"/>
  <c r="L32" i="3" s="1"/>
  <c r="E83" i="14"/>
  <c r="K32" i="3" s="1"/>
  <c r="I32" i="3" s="1"/>
  <c r="L15" i="12"/>
  <c r="L16" i="12"/>
  <c r="L39" i="14"/>
  <c r="L38" i="14"/>
  <c r="E62" i="14"/>
  <c r="L31" i="3" s="1"/>
  <c r="E61" i="14"/>
  <c r="K31" i="3" s="1"/>
  <c r="I31" i="3" s="1"/>
  <c r="L33" i="12"/>
  <c r="L34" i="12"/>
  <c r="E21" i="13"/>
  <c r="L20" i="3" s="1"/>
  <c r="E20" i="13"/>
  <c r="K20" i="3" s="1"/>
  <c r="I20" i="3" s="1"/>
  <c r="L113" i="13"/>
  <c r="L112" i="13"/>
  <c r="E38" i="14"/>
  <c r="K30" i="3" s="1"/>
  <c r="I30" i="3" s="1"/>
  <c r="E39" i="14"/>
  <c r="L30" i="3" s="1"/>
  <c r="L66" i="13"/>
  <c r="L67" i="13"/>
  <c r="E170" i="14"/>
  <c r="L36" i="3" s="1"/>
  <c r="E169" i="14"/>
  <c r="K36" i="3" s="1"/>
  <c r="I36" i="3" s="1"/>
  <c r="J36" i="3" s="1"/>
  <c r="L20" i="13"/>
  <c r="E112" i="13"/>
  <c r="K24" i="3" s="1"/>
  <c r="I24" i="3" s="1"/>
  <c r="E113" i="13"/>
  <c r="L24" i="3" s="1"/>
  <c r="E106" i="14"/>
  <c r="K33" i="3" s="1"/>
  <c r="I33" i="3" s="1"/>
  <c r="E107" i="14"/>
  <c r="L33" i="3" s="1"/>
  <c r="L43" i="13"/>
  <c r="L44" i="13"/>
  <c r="E141" i="12"/>
  <c r="K11" i="3" s="1"/>
  <c r="I11" i="3" s="1"/>
  <c r="E142" i="12"/>
  <c r="L11" i="3" s="1"/>
  <c r="E66" i="13"/>
  <c r="K22" i="3" s="1"/>
  <c r="I22" i="3" s="1"/>
  <c r="E67" i="13"/>
  <c r="L22" i="3" s="1"/>
  <c r="E91" i="13"/>
  <c r="L23" i="3" s="1"/>
  <c r="E90" i="13"/>
  <c r="K23" i="3" s="1"/>
  <c r="I23" i="3" s="1"/>
  <c r="L69" i="12"/>
  <c r="L70" i="12"/>
  <c r="L88" i="12"/>
  <c r="L87" i="12"/>
  <c r="E150" i="14"/>
  <c r="L35" i="3" s="1"/>
  <c r="E149" i="14"/>
  <c r="K35" i="3" s="1"/>
  <c r="I35" i="3" s="1"/>
  <c r="J35" i="3" s="1"/>
  <c r="L51" i="12"/>
  <c r="L52" i="12"/>
  <c r="L91" i="13"/>
  <c r="L90" i="13"/>
  <c r="E70" i="12"/>
  <c r="L7" i="3" s="1"/>
  <c r="E69" i="12"/>
  <c r="K7" i="3" s="1"/>
  <c r="I7" i="3" s="1"/>
  <c r="E87" i="12"/>
  <c r="K8" i="3" s="1"/>
  <c r="I8" i="3" s="1"/>
  <c r="E88" i="12"/>
  <c r="L8" i="3" s="1"/>
  <c r="L107" i="14"/>
  <c r="L106" i="14"/>
  <c r="E44" i="13"/>
  <c r="L21" i="3" s="1"/>
  <c r="E43" i="13"/>
  <c r="K21" i="3" s="1"/>
  <c r="I21" i="3" s="1"/>
  <c r="E51" i="12"/>
  <c r="K6" i="3" s="1"/>
  <c r="I6" i="3" s="1"/>
  <c r="E52" i="12"/>
  <c r="L6" i="3" s="1"/>
  <c r="E129" i="14"/>
  <c r="K34" i="3" s="1"/>
  <c r="I34" i="3" s="1"/>
  <c r="E130" i="14"/>
  <c r="L34" i="3" s="1"/>
  <c r="L50" i="7"/>
  <c r="L49" i="7"/>
  <c r="E141" i="7"/>
  <c r="E145" i="7" s="1"/>
  <c r="L44" i="3" s="1"/>
  <c r="E121" i="7"/>
  <c r="E124" i="7" s="1"/>
  <c r="K43" i="3" s="1"/>
  <c r="I43" i="3" s="1"/>
  <c r="J43" i="3" s="1"/>
  <c r="L101" i="7"/>
  <c r="L104" i="7" s="1"/>
  <c r="L48" i="7"/>
  <c r="E105" i="7"/>
  <c r="L42" i="3" s="1"/>
  <c r="L36" i="7"/>
  <c r="L39" i="7" s="1"/>
  <c r="E58" i="7"/>
  <c r="E39" i="7"/>
  <c r="K39" i="3" s="1"/>
  <c r="I39" i="3" s="1"/>
  <c r="E40" i="7"/>
  <c r="L39" i="3" s="1"/>
  <c r="E79" i="7"/>
  <c r="L72" i="7"/>
  <c r="L79" i="7" s="1"/>
  <c r="E16" i="7"/>
  <c r="F12" i="7"/>
  <c r="F11" i="7"/>
  <c r="F10" i="7"/>
  <c r="F9" i="7"/>
  <c r="F8" i="7"/>
  <c r="F7" i="7"/>
  <c r="F6" i="7"/>
  <c r="F5" i="3"/>
  <c r="F6" i="3"/>
  <c r="F7" i="3"/>
  <c r="F8" i="3"/>
  <c r="F9" i="3"/>
  <c r="F10" i="3"/>
  <c r="F11" i="3"/>
  <c r="F12" i="3"/>
  <c r="F13" i="3"/>
  <c r="F14" i="3"/>
  <c r="F15" i="3"/>
  <c r="F16" i="3"/>
  <c r="F20" i="3"/>
  <c r="F21" i="3"/>
  <c r="F22" i="3"/>
  <c r="F23" i="3"/>
  <c r="F24" i="3"/>
  <c r="F25" i="3"/>
  <c r="F29" i="3"/>
  <c r="F30" i="3"/>
  <c r="F31" i="3"/>
  <c r="F32" i="3"/>
  <c r="F33" i="3"/>
  <c r="F34" i="3"/>
  <c r="F38" i="3"/>
  <c r="F39" i="3"/>
  <c r="F40" i="3"/>
  <c r="F41" i="3"/>
  <c r="F42" i="3"/>
  <c r="F46" i="3"/>
  <c r="F47" i="3"/>
  <c r="F48" i="3"/>
  <c r="F49" i="3"/>
  <c r="F53" i="3"/>
  <c r="F54" i="3"/>
  <c r="F55" i="3"/>
  <c r="F56" i="3"/>
  <c r="F57" i="3"/>
  <c r="F58" i="3"/>
  <c r="F59" i="3"/>
  <c r="F60" i="3"/>
  <c r="F61" i="3"/>
  <c r="F62" i="3"/>
  <c r="F63" i="3"/>
  <c r="F64" i="3"/>
  <c r="F65" i="3"/>
  <c r="F66" i="3"/>
  <c r="F67" i="3"/>
  <c r="F68" i="3"/>
  <c r="F69" i="3"/>
  <c r="F70" i="3"/>
  <c r="F4" i="3"/>
  <c r="L13" i="3" l="1"/>
  <c r="E15" i="12"/>
  <c r="K4" i="3" s="1"/>
  <c r="I4" i="3" s="1"/>
  <c r="L18" i="15"/>
  <c r="L19" i="15"/>
  <c r="E19" i="15"/>
  <c r="L46" i="3" s="1"/>
  <c r="E18" i="15"/>
  <c r="K46" i="3" s="1"/>
  <c r="I46" i="3" s="1"/>
  <c r="L19" i="3"/>
  <c r="O19" i="3"/>
  <c r="E19" i="14"/>
  <c r="L29" i="3" s="1"/>
  <c r="E18" i="14"/>
  <c r="K29" i="3" s="1"/>
  <c r="I29" i="3" s="1"/>
  <c r="L18" i="14"/>
  <c r="L19" i="14"/>
  <c r="E161" i="7"/>
  <c r="E165" i="7" s="1"/>
  <c r="L45" i="3" s="1"/>
  <c r="L58" i="7"/>
  <c r="L62" i="7" s="1"/>
  <c r="E125" i="7"/>
  <c r="L43" i="3" s="1"/>
  <c r="E144" i="7"/>
  <c r="K44" i="3" s="1"/>
  <c r="I44" i="3" s="1"/>
  <c r="J44" i="3" s="1"/>
  <c r="L40" i="7"/>
  <c r="L105" i="7"/>
  <c r="E104" i="7"/>
  <c r="K42" i="3" s="1"/>
  <c r="I42" i="3" s="1"/>
  <c r="L82" i="7"/>
  <c r="L83" i="7"/>
  <c r="E62" i="7"/>
  <c r="L40" i="3" s="1"/>
  <c r="E61" i="7"/>
  <c r="K40" i="3" s="1"/>
  <c r="I40" i="3" s="1"/>
  <c r="E83" i="7"/>
  <c r="L41" i="3" s="1"/>
  <c r="E82" i="7"/>
  <c r="K41" i="3" s="1"/>
  <c r="I41" i="3" s="1"/>
  <c r="E20" i="7"/>
  <c r="E19" i="7"/>
  <c r="L16" i="7"/>
  <c r="E164" i="7" l="1"/>
  <c r="K45" i="3" s="1"/>
  <c r="I45" i="3" s="1"/>
  <c r="J45" i="3" s="1"/>
  <c r="L61" i="7"/>
  <c r="L19" i="7"/>
  <c r="L20" i="7"/>
  <c r="A2" i="8"/>
  <c r="F15" i="1" l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5" i="1"/>
  <c r="F6" i="1"/>
  <c r="F7" i="1"/>
  <c r="F8" i="1"/>
  <c r="F9" i="1"/>
  <c r="F10" i="1"/>
  <c r="F11" i="1"/>
  <c r="F12" i="1"/>
  <c r="F13" i="1"/>
  <c r="F14" i="1"/>
  <c r="G7" i="3" l="1"/>
  <c r="A1749" i="8"/>
  <c r="L11" i="5" l="1"/>
  <c r="E9" i="5" s="1"/>
  <c r="K11" i="5"/>
  <c r="D9" i="5" s="1"/>
  <c r="K10" i="5"/>
  <c r="D8" i="5" s="1"/>
  <c r="L9" i="5"/>
  <c r="K9" i="5"/>
  <c r="D7" i="5" s="1"/>
  <c r="H72" i="3" l="1"/>
  <c r="J72" i="3" s="1"/>
  <c r="H75" i="3"/>
  <c r="J75" i="3" s="1"/>
  <c r="H83" i="3"/>
  <c r="J83" i="3" s="1"/>
  <c r="G90" i="3"/>
  <c r="H99" i="3"/>
  <c r="J99" i="3" s="1"/>
  <c r="G106" i="3"/>
  <c r="G114" i="3"/>
  <c r="H115" i="3"/>
  <c r="J115" i="3" s="1"/>
  <c r="H128" i="3"/>
  <c r="J128" i="3" s="1"/>
  <c r="H131" i="3"/>
  <c r="J131" i="3" s="1"/>
  <c r="D133" i="3"/>
  <c r="G141" i="3"/>
  <c r="H142" i="3"/>
  <c r="J142" i="3" s="1"/>
  <c r="H145" i="3"/>
  <c r="J145" i="3" s="1"/>
  <c r="G152" i="3"/>
  <c r="H153" i="3"/>
  <c r="J153" i="3" s="1"/>
  <c r="G157" i="3"/>
  <c r="H158" i="3"/>
  <c r="J158" i="3" s="1"/>
  <c r="H163" i="3"/>
  <c r="J163" i="3" s="1"/>
  <c r="D165" i="3"/>
  <c r="H166" i="3"/>
  <c r="J166" i="3" s="1"/>
  <c r="H169" i="3"/>
  <c r="J169" i="3" s="1"/>
  <c r="D173" i="3"/>
  <c r="H174" i="3"/>
  <c r="J174" i="3" s="1"/>
  <c r="H184" i="3"/>
  <c r="J184" i="3" s="1"/>
  <c r="G187" i="3"/>
  <c r="G190" i="3"/>
  <c r="D192" i="3"/>
  <c r="G195" i="3"/>
  <c r="G200" i="3"/>
  <c r="G203" i="3"/>
  <c r="G206" i="3"/>
  <c r="G212" i="3"/>
  <c r="G219" i="3"/>
  <c r="H220" i="3"/>
  <c r="J220" i="3" s="1"/>
  <c r="D232" i="3"/>
  <c r="H238" i="3"/>
  <c r="J238" i="3" s="1"/>
  <c r="D240" i="3"/>
  <c r="G241" i="3"/>
  <c r="H243" i="3"/>
  <c r="J243" i="3" s="1"/>
  <c r="H246" i="3"/>
  <c r="J246" i="3" s="1"/>
  <c r="H249" i="3"/>
  <c r="J249" i="3" s="1"/>
  <c r="G252" i="3"/>
  <c r="D256" i="3"/>
  <c r="G259" i="3"/>
  <c r="G265" i="3"/>
  <c r="G272" i="3"/>
  <c r="G276" i="3"/>
  <c r="D288" i="3"/>
  <c r="G294" i="3"/>
  <c r="D296" i="3"/>
  <c r="H297" i="3"/>
  <c r="J297" i="3" s="1"/>
  <c r="H302" i="3"/>
  <c r="J302" i="3" s="1"/>
  <c r="H310" i="3"/>
  <c r="J310" i="3" s="1"/>
  <c r="H313" i="3"/>
  <c r="J313" i="3" s="1"/>
  <c r="D320" i="3"/>
  <c r="H323" i="3"/>
  <c r="J323" i="3" s="1"/>
  <c r="G326" i="3"/>
  <c r="D328" i="3"/>
  <c r="G331" i="3"/>
  <c r="H339" i="3"/>
  <c r="J339" i="3" s="1"/>
  <c r="G344" i="3"/>
  <c r="G360" i="3"/>
  <c r="G363" i="3"/>
  <c r="G368" i="3"/>
  <c r="G372" i="3"/>
  <c r="D384" i="3"/>
  <c r="G385" i="3"/>
  <c r="G388" i="3"/>
  <c r="G390" i="3"/>
  <c r="D392" i="3"/>
  <c r="H393" i="3"/>
  <c r="J393" i="3" s="1"/>
  <c r="H398" i="3"/>
  <c r="J398" i="3" s="1"/>
  <c r="D400" i="3"/>
  <c r="G401" i="3"/>
  <c r="G403" i="3"/>
  <c r="G406" i="3"/>
  <c r="G408" i="3"/>
  <c r="H409" i="3"/>
  <c r="J409" i="3" s="1"/>
  <c r="H411" i="3"/>
  <c r="J411" i="3" s="1"/>
  <c r="G414" i="3"/>
  <c r="D416" i="3"/>
  <c r="H419" i="3"/>
  <c r="J419" i="3" s="1"/>
  <c r="G424" i="3"/>
  <c r="H432" i="3"/>
  <c r="J432" i="3" s="1"/>
  <c r="G435" i="3"/>
  <c r="G440" i="3"/>
  <c r="G444" i="3"/>
  <c r="H448" i="3"/>
  <c r="J448" i="3" s="1"/>
  <c r="H460" i="3"/>
  <c r="J460" i="3" s="1"/>
  <c r="D464" i="3"/>
  <c r="G470" i="3"/>
  <c r="D472" i="3"/>
  <c r="H473" i="3"/>
  <c r="J473" i="3" s="1"/>
  <c r="H476" i="3"/>
  <c r="J476" i="3" s="1"/>
  <c r="H478" i="3"/>
  <c r="J478" i="3" s="1"/>
  <c r="D480" i="3"/>
  <c r="G481" i="3"/>
  <c r="G488" i="3"/>
  <c r="H489" i="3"/>
  <c r="J489" i="3" s="1"/>
  <c r="G494" i="3"/>
  <c r="D496" i="3"/>
  <c r="G499" i="3"/>
  <c r="G502" i="3"/>
  <c r="D504" i="3"/>
  <c r="D508" i="3"/>
  <c r="G510" i="3"/>
  <c r="D512" i="3"/>
  <c r="G515" i="3"/>
  <c r="B15" i="5"/>
  <c r="C15" i="5"/>
  <c r="A20" i="5" s="1" a="1"/>
  <c r="F7" i="5"/>
  <c r="G5" i="6"/>
  <c r="G6" i="6"/>
  <c r="G7" i="6"/>
  <c r="G8" i="6"/>
  <c r="G9" i="6"/>
  <c r="G10" i="6"/>
  <c r="G11" i="6"/>
  <c r="G12" i="6"/>
  <c r="G13" i="6"/>
  <c r="G14" i="6"/>
  <c r="G15" i="6"/>
  <c r="G16" i="6"/>
  <c r="G17" i="6"/>
  <c r="G18" i="6"/>
  <c r="G19" i="6"/>
  <c r="G20" i="6"/>
  <c r="G21" i="6"/>
  <c r="G22" i="6"/>
  <c r="G23" i="6"/>
  <c r="G24" i="6"/>
  <c r="G25" i="6"/>
  <c r="G26" i="6"/>
  <c r="G27" i="6"/>
  <c r="G28" i="6"/>
  <c r="G29" i="6"/>
  <c r="G30" i="6"/>
  <c r="G31" i="6"/>
  <c r="G32" i="6"/>
  <c r="G33" i="6"/>
  <c r="G34" i="6"/>
  <c r="G35" i="6"/>
  <c r="G36" i="6"/>
  <c r="G37" i="6"/>
  <c r="G38" i="6"/>
  <c r="G39" i="6"/>
  <c r="G40" i="6"/>
  <c r="G41" i="6"/>
  <c r="G42" i="6"/>
  <c r="G43" i="6"/>
  <c r="G44" i="6"/>
  <c r="G45" i="6"/>
  <c r="G46" i="6"/>
  <c r="G47" i="6"/>
  <c r="G48" i="6"/>
  <c r="G49" i="6"/>
  <c r="G50" i="6"/>
  <c r="G51" i="6"/>
  <c r="G52" i="6"/>
  <c r="G53" i="6"/>
  <c r="G54" i="6"/>
  <c r="G55" i="6"/>
  <c r="G56" i="6"/>
  <c r="G57" i="6"/>
  <c r="G58" i="6"/>
  <c r="G59" i="6"/>
  <c r="G60" i="6"/>
  <c r="G61" i="6"/>
  <c r="G62" i="6"/>
  <c r="G63" i="6"/>
  <c r="G64" i="6"/>
  <c r="G65" i="6"/>
  <c r="G66" i="6"/>
  <c r="G67" i="6"/>
  <c r="G68" i="6"/>
  <c r="G69" i="6"/>
  <c r="G70" i="6"/>
  <c r="G71" i="6"/>
  <c r="G72" i="6"/>
  <c r="G73" i="6"/>
  <c r="G74" i="6"/>
  <c r="G75" i="6"/>
  <c r="G76" i="6"/>
  <c r="G77" i="6"/>
  <c r="G78" i="6"/>
  <c r="G79" i="6"/>
  <c r="G80" i="6"/>
  <c r="G81" i="6"/>
  <c r="G82" i="6"/>
  <c r="G83" i="6"/>
  <c r="G84" i="6"/>
  <c r="G85" i="6"/>
  <c r="G86" i="6"/>
  <c r="G87" i="6"/>
  <c r="G88" i="6"/>
  <c r="G89" i="6"/>
  <c r="G90" i="6"/>
  <c r="G91" i="6"/>
  <c r="G92" i="6"/>
  <c r="G93" i="6"/>
  <c r="G94" i="6"/>
  <c r="G95" i="6"/>
  <c r="G96" i="6"/>
  <c r="G97" i="6"/>
  <c r="G98" i="6"/>
  <c r="G99" i="6"/>
  <c r="G100" i="6"/>
  <c r="G101" i="6"/>
  <c r="G102" i="6"/>
  <c r="G103" i="6"/>
  <c r="G104" i="6"/>
  <c r="G105" i="6"/>
  <c r="G106" i="6"/>
  <c r="G107" i="6"/>
  <c r="G108" i="6"/>
  <c r="G109" i="6"/>
  <c r="G110" i="6"/>
  <c r="G111" i="6"/>
  <c r="G112" i="6"/>
  <c r="G113" i="6"/>
  <c r="G114" i="6"/>
  <c r="G115" i="6"/>
  <c r="G116" i="6"/>
  <c r="G117" i="6"/>
  <c r="G118" i="6"/>
  <c r="G119" i="6"/>
  <c r="G120" i="6"/>
  <c r="G121" i="6"/>
  <c r="G122" i="6"/>
  <c r="G123" i="6"/>
  <c r="G124" i="6"/>
  <c r="G125" i="6"/>
  <c r="G126" i="6"/>
  <c r="G127" i="6"/>
  <c r="G128" i="6"/>
  <c r="G129" i="6"/>
  <c r="G130" i="6"/>
  <c r="G131" i="6"/>
  <c r="G132" i="6"/>
  <c r="G133" i="6"/>
  <c r="G134" i="6"/>
  <c r="G135" i="6"/>
  <c r="G136" i="6"/>
  <c r="G137" i="6"/>
  <c r="G138" i="6"/>
  <c r="G139" i="6"/>
  <c r="G140" i="6"/>
  <c r="G141" i="6"/>
  <c r="G142" i="6"/>
  <c r="G143" i="6"/>
  <c r="G144" i="6"/>
  <c r="G145" i="6"/>
  <c r="G146" i="6"/>
  <c r="G147" i="6"/>
  <c r="G148" i="6"/>
  <c r="G149" i="6"/>
  <c r="G150" i="6"/>
  <c r="G151" i="6"/>
  <c r="G152" i="6"/>
  <c r="G153" i="6"/>
  <c r="G154" i="6"/>
  <c r="G155" i="6"/>
  <c r="G156" i="6"/>
  <c r="G157" i="6"/>
  <c r="G158" i="6"/>
  <c r="G159" i="6"/>
  <c r="G160" i="6"/>
  <c r="G161" i="6"/>
  <c r="G162" i="6"/>
  <c r="G163" i="6"/>
  <c r="G164" i="6"/>
  <c r="G165" i="6"/>
  <c r="G166" i="6"/>
  <c r="G167" i="6"/>
  <c r="G168" i="6"/>
  <c r="G169" i="6"/>
  <c r="G170" i="6"/>
  <c r="G171" i="6"/>
  <c r="G172" i="6"/>
  <c r="G173" i="6"/>
  <c r="G174" i="6"/>
  <c r="G175" i="6"/>
  <c r="G176" i="6"/>
  <c r="G177" i="6"/>
  <c r="G178" i="6"/>
  <c r="G179" i="6"/>
  <c r="G180" i="6"/>
  <c r="G181" i="6"/>
  <c r="G182" i="6"/>
  <c r="G183" i="6"/>
  <c r="G184" i="6"/>
  <c r="G185" i="6"/>
  <c r="G186" i="6"/>
  <c r="G187" i="6"/>
  <c r="G188" i="6"/>
  <c r="G189" i="6"/>
  <c r="G190" i="6"/>
  <c r="G191" i="6"/>
  <c r="G192" i="6"/>
  <c r="G193" i="6"/>
  <c r="G194" i="6"/>
  <c r="G195" i="6"/>
  <c r="G196" i="6"/>
  <c r="G197" i="6"/>
  <c r="G198" i="6"/>
  <c r="G199" i="6"/>
  <c r="G200" i="6"/>
  <c r="G201" i="6"/>
  <c r="G202" i="6"/>
  <c r="G203" i="6"/>
  <c r="G204" i="6"/>
  <c r="G205" i="6"/>
  <c r="G206" i="6"/>
  <c r="G207" i="6"/>
  <c r="G208" i="6"/>
  <c r="G209" i="6"/>
  <c r="G210" i="6"/>
  <c r="G211" i="6"/>
  <c r="G212" i="6"/>
  <c r="G213" i="6"/>
  <c r="G214" i="6"/>
  <c r="G215" i="6"/>
  <c r="G216" i="6"/>
  <c r="G217" i="6"/>
  <c r="G218" i="6"/>
  <c r="G219" i="6"/>
  <c r="G220" i="6"/>
  <c r="G221" i="6"/>
  <c r="G222" i="6"/>
  <c r="G223" i="6"/>
  <c r="G224" i="6"/>
  <c r="G225" i="6"/>
  <c r="G226" i="6"/>
  <c r="G227" i="6"/>
  <c r="G228" i="6"/>
  <c r="G229" i="6"/>
  <c r="G230" i="6"/>
  <c r="G231" i="6"/>
  <c r="G232" i="6"/>
  <c r="G233" i="6"/>
  <c r="G234" i="6"/>
  <c r="G235" i="6"/>
  <c r="G236" i="6"/>
  <c r="G237" i="6"/>
  <c r="G238" i="6"/>
  <c r="G239" i="6"/>
  <c r="G240" i="6"/>
  <c r="G241" i="6"/>
  <c r="G242" i="6"/>
  <c r="G243" i="6"/>
  <c r="G244" i="6"/>
  <c r="G245" i="6"/>
  <c r="G246" i="6"/>
  <c r="G247" i="6"/>
  <c r="G248" i="6"/>
  <c r="G249" i="6"/>
  <c r="G250" i="6"/>
  <c r="G251" i="6"/>
  <c r="G252" i="6"/>
  <c r="G253" i="6"/>
  <c r="G254" i="6"/>
  <c r="G255" i="6"/>
  <c r="G256" i="6"/>
  <c r="G257" i="6"/>
  <c r="G258" i="6"/>
  <c r="G259" i="6"/>
  <c r="G260" i="6"/>
  <c r="G261" i="6"/>
  <c r="G262" i="6"/>
  <c r="G263" i="6"/>
  <c r="G264" i="6"/>
  <c r="G265" i="6"/>
  <c r="G266" i="6"/>
  <c r="G267" i="6"/>
  <c r="G268" i="6"/>
  <c r="G269" i="6"/>
  <c r="G270" i="6"/>
  <c r="G271" i="6"/>
  <c r="G272" i="6"/>
  <c r="G273" i="6"/>
  <c r="G274" i="6"/>
  <c r="G275" i="6"/>
  <c r="G276" i="6"/>
  <c r="G277" i="6"/>
  <c r="G278" i="6"/>
  <c r="G279" i="6"/>
  <c r="G280" i="6"/>
  <c r="G281" i="6"/>
  <c r="G282" i="6"/>
  <c r="G283" i="6"/>
  <c r="G284" i="6"/>
  <c r="G285" i="6"/>
  <c r="G286" i="6"/>
  <c r="G287" i="6"/>
  <c r="G288" i="6"/>
  <c r="G289" i="6"/>
  <c r="G290" i="6"/>
  <c r="G291" i="6"/>
  <c r="G292" i="6"/>
  <c r="G293" i="6"/>
  <c r="G294" i="6"/>
  <c r="G295" i="6"/>
  <c r="G296" i="6"/>
  <c r="G297" i="6"/>
  <c r="G298" i="6"/>
  <c r="G299" i="6"/>
  <c r="G300" i="6"/>
  <c r="G301" i="6"/>
  <c r="G302" i="6"/>
  <c r="G303" i="6"/>
  <c r="G304" i="6"/>
  <c r="G305" i="6"/>
  <c r="G306" i="6"/>
  <c r="G307" i="6"/>
  <c r="G308" i="6"/>
  <c r="G309" i="6"/>
  <c r="G310" i="6"/>
  <c r="G311" i="6"/>
  <c r="G312" i="6"/>
  <c r="G313" i="6"/>
  <c r="G314" i="6"/>
  <c r="G315" i="6"/>
  <c r="G316" i="6"/>
  <c r="G317" i="6"/>
  <c r="G318" i="6"/>
  <c r="G319" i="6"/>
  <c r="G320" i="6"/>
  <c r="G321" i="6"/>
  <c r="G322" i="6"/>
  <c r="G323" i="6"/>
  <c r="G324" i="6"/>
  <c r="G325" i="6"/>
  <c r="G326" i="6"/>
  <c r="G327" i="6"/>
  <c r="G328" i="6"/>
  <c r="G329" i="6"/>
  <c r="G330" i="6"/>
  <c r="G331" i="6"/>
  <c r="G332" i="6"/>
  <c r="G333" i="6"/>
  <c r="G334" i="6"/>
  <c r="G335" i="6"/>
  <c r="G336" i="6"/>
  <c r="G337" i="6"/>
  <c r="G338" i="6"/>
  <c r="G339" i="6"/>
  <c r="G340" i="6"/>
  <c r="G341" i="6"/>
  <c r="G342" i="6"/>
  <c r="G343" i="6"/>
  <c r="G344" i="6"/>
  <c r="G345" i="6"/>
  <c r="G346" i="6"/>
  <c r="G347" i="6"/>
  <c r="G348" i="6"/>
  <c r="G349" i="6"/>
  <c r="G350" i="6"/>
  <c r="G351" i="6"/>
  <c r="G352" i="6"/>
  <c r="G353" i="6"/>
  <c r="G354" i="6"/>
  <c r="G355" i="6"/>
  <c r="G356" i="6"/>
  <c r="G357" i="6"/>
  <c r="G358" i="6"/>
  <c r="G359" i="6"/>
  <c r="G360" i="6"/>
  <c r="G361" i="6"/>
  <c r="G362" i="6"/>
  <c r="G363" i="6"/>
  <c r="G364" i="6"/>
  <c r="G365" i="6"/>
  <c r="G366" i="6"/>
  <c r="G367" i="6"/>
  <c r="G368" i="6"/>
  <c r="G369" i="6"/>
  <c r="G370" i="6"/>
  <c r="G371" i="6"/>
  <c r="G372" i="6"/>
  <c r="G373" i="6"/>
  <c r="G374" i="6"/>
  <c r="G375" i="6"/>
  <c r="G376" i="6"/>
  <c r="G377" i="6"/>
  <c r="G378" i="6"/>
  <c r="G379" i="6"/>
  <c r="G380" i="6"/>
  <c r="G381" i="6"/>
  <c r="G382" i="6"/>
  <c r="G383" i="6"/>
  <c r="G384" i="6"/>
  <c r="G385" i="6"/>
  <c r="G386" i="6"/>
  <c r="G387" i="6"/>
  <c r="G388" i="6"/>
  <c r="G389" i="6"/>
  <c r="G390" i="6"/>
  <c r="G391" i="6"/>
  <c r="G392" i="6"/>
  <c r="G393" i="6"/>
  <c r="G394" i="6"/>
  <c r="G395" i="6"/>
  <c r="G396" i="6"/>
  <c r="G397" i="6"/>
  <c r="G398" i="6"/>
  <c r="G399" i="6"/>
  <c r="G400" i="6"/>
  <c r="G401" i="6"/>
  <c r="G402" i="6"/>
  <c r="G403" i="6"/>
  <c r="G404" i="6"/>
  <c r="G405" i="6"/>
  <c r="G406" i="6"/>
  <c r="G407" i="6"/>
  <c r="G408" i="6"/>
  <c r="G409" i="6"/>
  <c r="G410" i="6"/>
  <c r="G411" i="6"/>
  <c r="G412" i="6"/>
  <c r="G413" i="6"/>
  <c r="G414" i="6"/>
  <c r="G415" i="6"/>
  <c r="G416" i="6"/>
  <c r="G417" i="6"/>
  <c r="G418" i="6"/>
  <c r="G419" i="6"/>
  <c r="G420" i="6"/>
  <c r="G421" i="6"/>
  <c r="G422" i="6"/>
  <c r="G423" i="6"/>
  <c r="G424" i="6"/>
  <c r="G425" i="6"/>
  <c r="G426" i="6"/>
  <c r="G427" i="6"/>
  <c r="G428" i="6"/>
  <c r="G429" i="6"/>
  <c r="G430" i="6"/>
  <c r="G431" i="6"/>
  <c r="G432" i="6"/>
  <c r="G433" i="6"/>
  <c r="G434" i="6"/>
  <c r="G435" i="6"/>
  <c r="G436" i="6"/>
  <c r="G437" i="6"/>
  <c r="G438" i="6"/>
  <c r="G439" i="6"/>
  <c r="G440" i="6"/>
  <c r="G441" i="6"/>
  <c r="G442" i="6"/>
  <c r="G443" i="6"/>
  <c r="G444" i="6"/>
  <c r="G445" i="6"/>
  <c r="G446" i="6"/>
  <c r="G447" i="6"/>
  <c r="G448" i="6"/>
  <c r="G449" i="6"/>
  <c r="G450" i="6"/>
  <c r="G451" i="6"/>
  <c r="G452" i="6"/>
  <c r="G453" i="6"/>
  <c r="G454" i="6"/>
  <c r="G455" i="6"/>
  <c r="G456" i="6"/>
  <c r="G457" i="6"/>
  <c r="G458" i="6"/>
  <c r="G459" i="6"/>
  <c r="G460" i="6"/>
  <c r="G461" i="6"/>
  <c r="G462" i="6"/>
  <c r="G463" i="6"/>
  <c r="G464" i="6"/>
  <c r="G465" i="6"/>
  <c r="G466" i="6"/>
  <c r="G467" i="6"/>
  <c r="G468" i="6"/>
  <c r="G469" i="6"/>
  <c r="G470" i="6"/>
  <c r="G471" i="6"/>
  <c r="G472" i="6"/>
  <c r="G473" i="6"/>
  <c r="G474" i="6"/>
  <c r="G475" i="6"/>
  <c r="G476" i="6"/>
  <c r="G477" i="6"/>
  <c r="G478" i="6"/>
  <c r="G479" i="6"/>
  <c r="G480" i="6"/>
  <c r="G481" i="6"/>
  <c r="G482" i="6"/>
  <c r="G483" i="6"/>
  <c r="G484" i="6"/>
  <c r="G485" i="6"/>
  <c r="G486" i="6"/>
  <c r="G487" i="6"/>
  <c r="G488" i="6"/>
  <c r="G489" i="6"/>
  <c r="G490" i="6"/>
  <c r="G491" i="6"/>
  <c r="G492" i="6"/>
  <c r="G493" i="6"/>
  <c r="G494" i="6"/>
  <c r="G495" i="6"/>
  <c r="G496" i="6"/>
  <c r="G497" i="6"/>
  <c r="G498" i="6"/>
  <c r="G499" i="6"/>
  <c r="G500" i="6"/>
  <c r="G501" i="6"/>
  <c r="G502" i="6"/>
  <c r="G503" i="6"/>
  <c r="G504" i="6"/>
  <c r="G505" i="6"/>
  <c r="G506" i="6"/>
  <c r="G507" i="6"/>
  <c r="G508" i="6"/>
  <c r="G509" i="6"/>
  <c r="G510" i="6"/>
  <c r="G511" i="6"/>
  <c r="G512" i="6"/>
  <c r="G513" i="6"/>
  <c r="G514" i="6"/>
  <c r="G515" i="6"/>
  <c r="G516" i="6"/>
  <c r="G517" i="6"/>
  <c r="G518" i="6"/>
  <c r="G519" i="6"/>
  <c r="G520" i="6"/>
  <c r="G521" i="6"/>
  <c r="G522" i="6"/>
  <c r="G523" i="6"/>
  <c r="G524" i="6"/>
  <c r="G525" i="6"/>
  <c r="G526" i="6"/>
  <c r="G527" i="6"/>
  <c r="G528" i="6"/>
  <c r="G529" i="6"/>
  <c r="G530" i="6"/>
  <c r="G531" i="6"/>
  <c r="G532" i="6"/>
  <c r="G533" i="6"/>
  <c r="G534" i="6"/>
  <c r="G535" i="6"/>
  <c r="G536" i="6"/>
  <c r="G537" i="6"/>
  <c r="G4" i="6"/>
  <c r="F16" i="5"/>
  <c r="G32" i="3"/>
  <c r="G33" i="3"/>
  <c r="G46" i="3"/>
  <c r="G47" i="3"/>
  <c r="G49" i="3"/>
  <c r="G56" i="3"/>
  <c r="G58" i="3"/>
  <c r="G60" i="3"/>
  <c r="G65" i="3"/>
  <c r="G66" i="3"/>
  <c r="G68" i="3"/>
  <c r="G22" i="3"/>
  <c r="N30" i="5" l="1"/>
  <c r="L30" i="5"/>
  <c r="J30" i="5"/>
  <c r="M30" i="5"/>
  <c r="I30" i="5"/>
  <c r="F30" i="5" s="1"/>
  <c r="G30" i="5" s="1"/>
  <c r="A20" i="5"/>
  <c r="H414" i="3"/>
  <c r="J414" i="3" s="1"/>
  <c r="H241" i="3"/>
  <c r="J241" i="3" s="1"/>
  <c r="G169" i="3"/>
  <c r="G476" i="3"/>
  <c r="H259" i="3"/>
  <c r="J259" i="3" s="1"/>
  <c r="H499" i="3"/>
  <c r="J499" i="3" s="1"/>
  <c r="G243" i="3"/>
  <c r="G419" i="3"/>
  <c r="H203" i="3"/>
  <c r="J203" i="3" s="1"/>
  <c r="G489" i="3"/>
  <c r="H435" i="3"/>
  <c r="J435" i="3" s="1"/>
  <c r="H363" i="3"/>
  <c r="J363" i="3" s="1"/>
  <c r="H360" i="3"/>
  <c r="J360" i="3" s="1"/>
  <c r="H326" i="3"/>
  <c r="J326" i="3" s="1"/>
  <c r="H190" i="3"/>
  <c r="J190" i="3" s="1"/>
  <c r="H187" i="3"/>
  <c r="J187" i="3" s="1"/>
  <c r="H403" i="3"/>
  <c r="J403" i="3" s="1"/>
  <c r="H388" i="3"/>
  <c r="J388" i="3" s="1"/>
  <c r="H385" i="3"/>
  <c r="J385" i="3" s="1"/>
  <c r="H212" i="3"/>
  <c r="J212" i="3" s="1"/>
  <c r="H344" i="3"/>
  <c r="J344" i="3" s="1"/>
  <c r="H515" i="3"/>
  <c r="J515" i="3" s="1"/>
  <c r="G409" i="3"/>
  <c r="H406" i="3"/>
  <c r="J406" i="3" s="1"/>
  <c r="G313" i="3"/>
  <c r="G246" i="3"/>
  <c r="G249" i="3"/>
  <c r="H481" i="3"/>
  <c r="J481" i="3" s="1"/>
  <c r="H401" i="3"/>
  <c r="J401" i="3" s="1"/>
  <c r="H502" i="3"/>
  <c r="J502" i="3" s="1"/>
  <c r="H390" i="3"/>
  <c r="J390" i="3" s="1"/>
  <c r="F490" i="3"/>
  <c r="D490" i="3"/>
  <c r="F441" i="3"/>
  <c r="D441" i="3"/>
  <c r="F431" i="3"/>
  <c r="D431" i="3"/>
  <c r="F371" i="3"/>
  <c r="D371" i="3"/>
  <c r="F314" i="3"/>
  <c r="D314" i="3"/>
  <c r="F305" i="3"/>
  <c r="D305" i="3"/>
  <c r="F292" i="3"/>
  <c r="D292" i="3"/>
  <c r="F277" i="3"/>
  <c r="D277" i="3"/>
  <c r="F267" i="3"/>
  <c r="D267" i="3"/>
  <c r="F254" i="3"/>
  <c r="D254" i="3"/>
  <c r="F248" i="3"/>
  <c r="D248" i="3"/>
  <c r="F239" i="3"/>
  <c r="D239" i="3"/>
  <c r="F208" i="3"/>
  <c r="D208" i="3"/>
  <c r="F198" i="3"/>
  <c r="D198" i="3"/>
  <c r="F191" i="3"/>
  <c r="D191" i="3"/>
  <c r="F171" i="3"/>
  <c r="D171" i="3"/>
  <c r="F161" i="3"/>
  <c r="D161" i="3"/>
  <c r="F151" i="3"/>
  <c r="D151" i="3"/>
  <c r="F129" i="3"/>
  <c r="D129" i="3"/>
  <c r="F122" i="3"/>
  <c r="D122" i="3"/>
  <c r="F118" i="3"/>
  <c r="D118" i="3"/>
  <c r="F111" i="3"/>
  <c r="D111" i="3"/>
  <c r="F104" i="3"/>
  <c r="D104" i="3"/>
  <c r="F85" i="3"/>
  <c r="D85" i="3"/>
  <c r="D74" i="3"/>
  <c r="F497" i="3"/>
  <c r="D497" i="3"/>
  <c r="F455" i="3"/>
  <c r="D455" i="3"/>
  <c r="F434" i="3"/>
  <c r="D434" i="3"/>
  <c r="F423" i="3"/>
  <c r="D423" i="3"/>
  <c r="F413" i="3"/>
  <c r="D413" i="3"/>
  <c r="F404" i="3"/>
  <c r="D404" i="3"/>
  <c r="F349" i="3"/>
  <c r="D349" i="3"/>
  <c r="F273" i="3"/>
  <c r="D273" i="3"/>
  <c r="F235" i="3"/>
  <c r="D235" i="3"/>
  <c r="F225" i="3"/>
  <c r="D225" i="3"/>
  <c r="F211" i="3"/>
  <c r="D211" i="3"/>
  <c r="F201" i="3"/>
  <c r="D201" i="3"/>
  <c r="F177" i="3"/>
  <c r="D177" i="3"/>
  <c r="F143" i="3"/>
  <c r="D143" i="3"/>
  <c r="F136" i="3"/>
  <c r="D136" i="3"/>
  <c r="F92" i="3"/>
  <c r="D92" i="3"/>
  <c r="F77" i="3"/>
  <c r="D77" i="3"/>
  <c r="F510" i="3"/>
  <c r="D510" i="3"/>
  <c r="F430" i="3"/>
  <c r="D430" i="3"/>
  <c r="F321" i="3"/>
  <c r="D321" i="3"/>
  <c r="F304" i="3"/>
  <c r="D304" i="3"/>
  <c r="F291" i="3"/>
  <c r="D291" i="3"/>
  <c r="F266" i="3"/>
  <c r="D266" i="3"/>
  <c r="F250" i="3"/>
  <c r="D250" i="3"/>
  <c r="F207" i="3"/>
  <c r="D207" i="3"/>
  <c r="F197" i="3"/>
  <c r="D197" i="3"/>
  <c r="F150" i="3"/>
  <c r="D150" i="3"/>
  <c r="F117" i="3"/>
  <c r="D117" i="3"/>
  <c r="F110" i="3"/>
  <c r="D110" i="3"/>
  <c r="F103" i="3"/>
  <c r="D103" i="3"/>
  <c r="F88" i="3"/>
  <c r="D88" i="3"/>
  <c r="F84" i="3"/>
  <c r="D84" i="3"/>
  <c r="D73" i="3"/>
  <c r="F513" i="3"/>
  <c r="D513" i="3"/>
  <c r="F506" i="3"/>
  <c r="D506" i="3"/>
  <c r="F486" i="3"/>
  <c r="D486" i="3"/>
  <c r="F482" i="3"/>
  <c r="D482" i="3"/>
  <c r="F479" i="3"/>
  <c r="D479" i="3"/>
  <c r="F473" i="3"/>
  <c r="D473" i="3"/>
  <c r="F458" i="3"/>
  <c r="D458" i="3"/>
  <c r="F454" i="3"/>
  <c r="D454" i="3"/>
  <c r="F450" i="3"/>
  <c r="D450" i="3"/>
  <c r="F447" i="3"/>
  <c r="D447" i="3"/>
  <c r="F440" i="3"/>
  <c r="D440" i="3"/>
  <c r="F436" i="3"/>
  <c r="D436" i="3"/>
  <c r="F433" i="3"/>
  <c r="D433" i="3"/>
  <c r="F422" i="3"/>
  <c r="D422" i="3"/>
  <c r="F419" i="3"/>
  <c r="D419" i="3"/>
  <c r="F415" i="3"/>
  <c r="D415" i="3"/>
  <c r="F412" i="3"/>
  <c r="D412" i="3"/>
  <c r="F401" i="3"/>
  <c r="D401" i="3"/>
  <c r="F388" i="3"/>
  <c r="D388" i="3"/>
  <c r="F385" i="3"/>
  <c r="D385" i="3"/>
  <c r="F381" i="3"/>
  <c r="D381" i="3"/>
  <c r="F377" i="3"/>
  <c r="D377" i="3"/>
  <c r="F373" i="3"/>
  <c r="D373" i="3"/>
  <c r="F366" i="3"/>
  <c r="D366" i="3"/>
  <c r="F363" i="3"/>
  <c r="D363" i="3"/>
  <c r="F360" i="3"/>
  <c r="D360" i="3"/>
  <c r="F356" i="3"/>
  <c r="D356" i="3"/>
  <c r="F352" i="3"/>
  <c r="D352" i="3"/>
  <c r="F348" i="3"/>
  <c r="D348" i="3"/>
  <c r="F341" i="3"/>
  <c r="D341" i="3"/>
  <c r="F338" i="3"/>
  <c r="D338" i="3"/>
  <c r="F331" i="3"/>
  <c r="D331" i="3"/>
  <c r="F327" i="3"/>
  <c r="D327" i="3"/>
  <c r="F324" i="3"/>
  <c r="D324" i="3"/>
  <c r="F310" i="3"/>
  <c r="D310" i="3"/>
  <c r="F307" i="3"/>
  <c r="D307" i="3"/>
  <c r="F300" i="3"/>
  <c r="D300" i="3"/>
  <c r="F276" i="3"/>
  <c r="D276" i="3"/>
  <c r="F238" i="3"/>
  <c r="D238" i="3"/>
  <c r="F234" i="3"/>
  <c r="D234" i="3"/>
  <c r="F230" i="3"/>
  <c r="D230" i="3"/>
  <c r="F227" i="3"/>
  <c r="D227" i="3"/>
  <c r="F224" i="3"/>
  <c r="D224" i="3"/>
  <c r="F217" i="3"/>
  <c r="D217" i="3"/>
  <c r="F213" i="3"/>
  <c r="D213" i="3"/>
  <c r="F210" i="3"/>
  <c r="D210" i="3"/>
  <c r="F184" i="3"/>
  <c r="D184" i="3"/>
  <c r="F180" i="3"/>
  <c r="D180" i="3"/>
  <c r="F176" i="3"/>
  <c r="D176" i="3"/>
  <c r="F153" i="3"/>
  <c r="D153" i="3"/>
  <c r="F139" i="3"/>
  <c r="D139" i="3"/>
  <c r="F135" i="3"/>
  <c r="D135" i="3"/>
  <c r="F128" i="3"/>
  <c r="D128" i="3"/>
  <c r="F124" i="3"/>
  <c r="D124" i="3"/>
  <c r="F99" i="3"/>
  <c r="D99" i="3"/>
  <c r="F95" i="3"/>
  <c r="D95" i="3"/>
  <c r="F91" i="3"/>
  <c r="D91" i="3"/>
  <c r="F80" i="3"/>
  <c r="D80" i="3"/>
  <c r="F76" i="3"/>
  <c r="D76" i="3"/>
  <c r="F477" i="3"/>
  <c r="D477" i="3"/>
  <c r="F463" i="3"/>
  <c r="D463" i="3"/>
  <c r="F332" i="3"/>
  <c r="D332" i="3"/>
  <c r="F318" i="3"/>
  <c r="D318" i="3"/>
  <c r="F289" i="3"/>
  <c r="D289" i="3"/>
  <c r="F264" i="3"/>
  <c r="D264" i="3"/>
  <c r="F507" i="3"/>
  <c r="D507" i="3"/>
  <c r="F500" i="3"/>
  <c r="D500" i="3"/>
  <c r="F487" i="3"/>
  <c r="D487" i="3"/>
  <c r="F459" i="3"/>
  <c r="D459" i="3"/>
  <c r="F407" i="3"/>
  <c r="D407" i="3"/>
  <c r="F391" i="3"/>
  <c r="D391" i="3"/>
  <c r="F374" i="3"/>
  <c r="D374" i="3"/>
  <c r="F357" i="3"/>
  <c r="D357" i="3"/>
  <c r="F342" i="3"/>
  <c r="D342" i="3"/>
  <c r="F301" i="3"/>
  <c r="D301" i="3"/>
  <c r="F228" i="3"/>
  <c r="D228" i="3"/>
  <c r="F221" i="3"/>
  <c r="D221" i="3"/>
  <c r="F214" i="3"/>
  <c r="D214" i="3"/>
  <c r="F204" i="3"/>
  <c r="D204" i="3"/>
  <c r="F181" i="3"/>
  <c r="D181" i="3"/>
  <c r="F140" i="3"/>
  <c r="D140" i="3"/>
  <c r="F132" i="3"/>
  <c r="D132" i="3"/>
  <c r="F125" i="3"/>
  <c r="D125" i="3"/>
  <c r="F462" i="3"/>
  <c r="D462" i="3"/>
  <c r="F444" i="3"/>
  <c r="D444" i="3"/>
  <c r="F370" i="3"/>
  <c r="D370" i="3"/>
  <c r="F297" i="3"/>
  <c r="D297" i="3"/>
  <c r="F263" i="3"/>
  <c r="D263" i="3"/>
  <c r="F253" i="3"/>
  <c r="D253" i="3"/>
  <c r="F194" i="3"/>
  <c r="D194" i="3"/>
  <c r="F170" i="3"/>
  <c r="D170" i="3"/>
  <c r="F167" i="3"/>
  <c r="D167" i="3"/>
  <c r="F160" i="3"/>
  <c r="D160" i="3"/>
  <c r="F157" i="3"/>
  <c r="D157" i="3"/>
  <c r="F146" i="3"/>
  <c r="D146" i="3"/>
  <c r="F121" i="3"/>
  <c r="D121" i="3"/>
  <c r="F509" i="3"/>
  <c r="D509" i="3"/>
  <c r="F492" i="3"/>
  <c r="D492" i="3"/>
  <c r="F489" i="3"/>
  <c r="D489" i="3"/>
  <c r="F476" i="3"/>
  <c r="D476" i="3"/>
  <c r="F469" i="3"/>
  <c r="D469" i="3"/>
  <c r="F465" i="3"/>
  <c r="D465" i="3"/>
  <c r="F461" i="3"/>
  <c r="D461" i="3"/>
  <c r="F443" i="3"/>
  <c r="D443" i="3"/>
  <c r="F429" i="3"/>
  <c r="D429" i="3"/>
  <c r="F425" i="3"/>
  <c r="D425" i="3"/>
  <c r="F409" i="3"/>
  <c r="D409" i="3"/>
  <c r="F397" i="3"/>
  <c r="D397" i="3"/>
  <c r="F369" i="3"/>
  <c r="D369" i="3"/>
  <c r="F334" i="3"/>
  <c r="D334" i="3"/>
  <c r="F316" i="3"/>
  <c r="D316" i="3"/>
  <c r="F313" i="3"/>
  <c r="D313" i="3"/>
  <c r="F303" i="3"/>
  <c r="D303" i="3"/>
  <c r="F293" i="3"/>
  <c r="D293" i="3"/>
  <c r="F290" i="3"/>
  <c r="D290" i="3"/>
  <c r="F287" i="3"/>
  <c r="D287" i="3"/>
  <c r="F283" i="3"/>
  <c r="D283" i="3"/>
  <c r="F279" i="3"/>
  <c r="D279" i="3"/>
  <c r="F272" i="3"/>
  <c r="D272" i="3"/>
  <c r="F268" i="3"/>
  <c r="D268" i="3"/>
  <c r="F262" i="3"/>
  <c r="D262" i="3"/>
  <c r="F259" i="3"/>
  <c r="D259" i="3"/>
  <c r="F255" i="3"/>
  <c r="D255" i="3"/>
  <c r="F241" i="3"/>
  <c r="D241" i="3"/>
  <c r="F220" i="3"/>
  <c r="D220" i="3"/>
  <c r="F200" i="3"/>
  <c r="D200" i="3"/>
  <c r="F196" i="3"/>
  <c r="D196" i="3"/>
  <c r="F193" i="3"/>
  <c r="D193" i="3"/>
  <c r="F190" i="3"/>
  <c r="D190" i="3"/>
  <c r="F187" i="3"/>
  <c r="D187" i="3"/>
  <c r="F163" i="3"/>
  <c r="D163" i="3"/>
  <c r="F159" i="3"/>
  <c r="D159" i="3"/>
  <c r="F156" i="3"/>
  <c r="D156" i="3"/>
  <c r="F149" i="3"/>
  <c r="D149" i="3"/>
  <c r="F142" i="3"/>
  <c r="D142" i="3"/>
  <c r="F131" i="3"/>
  <c r="D131" i="3"/>
  <c r="F120" i="3"/>
  <c r="D120" i="3"/>
  <c r="F116" i="3"/>
  <c r="D116" i="3"/>
  <c r="F113" i="3"/>
  <c r="D113" i="3"/>
  <c r="F109" i="3"/>
  <c r="D109" i="3"/>
  <c r="F106" i="3"/>
  <c r="D106" i="3"/>
  <c r="F102" i="3"/>
  <c r="D102" i="3"/>
  <c r="F87" i="3"/>
  <c r="D87" i="3"/>
  <c r="F493" i="3"/>
  <c r="D493" i="3"/>
  <c r="F466" i="3"/>
  <c r="D466" i="3"/>
  <c r="F426" i="3"/>
  <c r="D426" i="3"/>
  <c r="F398" i="3"/>
  <c r="D398" i="3"/>
  <c r="F335" i="3"/>
  <c r="D335" i="3"/>
  <c r="F280" i="3"/>
  <c r="D280" i="3"/>
  <c r="F505" i="3"/>
  <c r="D505" i="3"/>
  <c r="F502" i="3"/>
  <c r="D502" i="3"/>
  <c r="F499" i="3"/>
  <c r="D499" i="3"/>
  <c r="F495" i="3"/>
  <c r="D495" i="3"/>
  <c r="F485" i="3"/>
  <c r="D485" i="3"/>
  <c r="F457" i="3"/>
  <c r="D457" i="3"/>
  <c r="F453" i="3"/>
  <c r="D453" i="3"/>
  <c r="F449" i="3"/>
  <c r="D449" i="3"/>
  <c r="F446" i="3"/>
  <c r="D446" i="3"/>
  <c r="F439" i="3"/>
  <c r="D439" i="3"/>
  <c r="F421" i="3"/>
  <c r="D421" i="3"/>
  <c r="F418" i="3"/>
  <c r="D418" i="3"/>
  <c r="F406" i="3"/>
  <c r="D406" i="3"/>
  <c r="F403" i="3"/>
  <c r="D403" i="3"/>
  <c r="F393" i="3"/>
  <c r="D393" i="3"/>
  <c r="F390" i="3"/>
  <c r="D390" i="3"/>
  <c r="F387" i="3"/>
  <c r="D387" i="3"/>
  <c r="F380" i="3"/>
  <c r="D380" i="3"/>
  <c r="F376" i="3"/>
  <c r="D376" i="3"/>
  <c r="F365" i="3"/>
  <c r="D365" i="3"/>
  <c r="F362" i="3"/>
  <c r="D362" i="3"/>
  <c r="F359" i="3"/>
  <c r="D359" i="3"/>
  <c r="F355" i="3"/>
  <c r="D355" i="3"/>
  <c r="F351" i="3"/>
  <c r="D351" i="3"/>
  <c r="F347" i="3"/>
  <c r="D347" i="3"/>
  <c r="F344" i="3"/>
  <c r="D344" i="3"/>
  <c r="F340" i="3"/>
  <c r="D340" i="3"/>
  <c r="F337" i="3"/>
  <c r="D337" i="3"/>
  <c r="F330" i="3"/>
  <c r="D330" i="3"/>
  <c r="F309" i="3"/>
  <c r="D309" i="3"/>
  <c r="F306" i="3"/>
  <c r="D306" i="3"/>
  <c r="F299" i="3"/>
  <c r="D299" i="3"/>
  <c r="H292" i="3"/>
  <c r="J292" i="3" s="1"/>
  <c r="H289" i="3"/>
  <c r="J289" i="3" s="1"/>
  <c r="F275" i="3"/>
  <c r="D275" i="3"/>
  <c r="H267" i="3"/>
  <c r="J267" i="3" s="1"/>
  <c r="F265" i="3"/>
  <c r="D265" i="3"/>
  <c r="H254" i="3"/>
  <c r="J254" i="3" s="1"/>
  <c r="F252" i="3"/>
  <c r="D252" i="3"/>
  <c r="F237" i="3"/>
  <c r="D237" i="3"/>
  <c r="F233" i="3"/>
  <c r="D233" i="3"/>
  <c r="F229" i="3"/>
  <c r="D229" i="3"/>
  <c r="F226" i="3"/>
  <c r="D226" i="3"/>
  <c r="F223" i="3"/>
  <c r="D223" i="3"/>
  <c r="F216" i="3"/>
  <c r="D216" i="3"/>
  <c r="F209" i="3"/>
  <c r="D209" i="3"/>
  <c r="F206" i="3"/>
  <c r="D206" i="3"/>
  <c r="F203" i="3"/>
  <c r="D203" i="3"/>
  <c r="H195" i="3"/>
  <c r="J195" i="3" s="1"/>
  <c r="F183" i="3"/>
  <c r="D183" i="3"/>
  <c r="F179" i="3"/>
  <c r="D179" i="3"/>
  <c r="F175" i="3"/>
  <c r="D175" i="3"/>
  <c r="F172" i="3"/>
  <c r="D172" i="3"/>
  <c r="F166" i="3"/>
  <c r="D166" i="3"/>
  <c r="F145" i="3"/>
  <c r="D145" i="3"/>
  <c r="F138" i="3"/>
  <c r="D138" i="3"/>
  <c r="F134" i="3"/>
  <c r="D134" i="3"/>
  <c r="F127" i="3"/>
  <c r="D127" i="3"/>
  <c r="F123" i="3"/>
  <c r="D123" i="3"/>
  <c r="F98" i="3"/>
  <c r="D98" i="3"/>
  <c r="F94" i="3"/>
  <c r="D94" i="3"/>
  <c r="F83" i="3"/>
  <c r="D83" i="3"/>
  <c r="F79" i="3"/>
  <c r="D79" i="3"/>
  <c r="D72" i="3"/>
  <c r="F474" i="3"/>
  <c r="D474" i="3"/>
  <c r="F410" i="3"/>
  <c r="D410" i="3"/>
  <c r="F395" i="3"/>
  <c r="D395" i="3"/>
  <c r="F336" i="3"/>
  <c r="D336" i="3"/>
  <c r="F322" i="3"/>
  <c r="D322" i="3"/>
  <c r="F311" i="3"/>
  <c r="D311" i="3"/>
  <c r="F285" i="3"/>
  <c r="D285" i="3"/>
  <c r="F260" i="3"/>
  <c r="D260" i="3"/>
  <c r="F251" i="3"/>
  <c r="D251" i="3"/>
  <c r="F242" i="3"/>
  <c r="D242" i="3"/>
  <c r="F188" i="3"/>
  <c r="D188" i="3"/>
  <c r="F154" i="3"/>
  <c r="D154" i="3"/>
  <c r="F503" i="3"/>
  <c r="D503" i="3"/>
  <c r="F451" i="3"/>
  <c r="D451" i="3"/>
  <c r="F437" i="3"/>
  <c r="D437" i="3"/>
  <c r="F378" i="3"/>
  <c r="D378" i="3"/>
  <c r="F367" i="3"/>
  <c r="D367" i="3"/>
  <c r="F353" i="3"/>
  <c r="D353" i="3"/>
  <c r="F308" i="3"/>
  <c r="D308" i="3"/>
  <c r="F394" i="3"/>
  <c r="D394" i="3"/>
  <c r="F317" i="3"/>
  <c r="D317" i="3"/>
  <c r="F294" i="3"/>
  <c r="D294" i="3"/>
  <c r="F284" i="3"/>
  <c r="D284" i="3"/>
  <c r="F269" i="3"/>
  <c r="D269" i="3"/>
  <c r="F247" i="3"/>
  <c r="D247" i="3"/>
  <c r="F244" i="3"/>
  <c r="D244" i="3"/>
  <c r="F114" i="3"/>
  <c r="D114" i="3"/>
  <c r="F491" i="3"/>
  <c r="D491" i="3"/>
  <c r="F478" i="3"/>
  <c r="D478" i="3"/>
  <c r="F475" i="3"/>
  <c r="D475" i="3"/>
  <c r="F468" i="3"/>
  <c r="D468" i="3"/>
  <c r="F442" i="3"/>
  <c r="D442" i="3"/>
  <c r="F432" i="3"/>
  <c r="D432" i="3"/>
  <c r="F428" i="3"/>
  <c r="D428" i="3"/>
  <c r="F411" i="3"/>
  <c r="D411" i="3"/>
  <c r="F396" i="3"/>
  <c r="D396" i="3"/>
  <c r="F372" i="3"/>
  <c r="D372" i="3"/>
  <c r="G336" i="3"/>
  <c r="F333" i="3"/>
  <c r="D333" i="3"/>
  <c r="F323" i="3"/>
  <c r="D323" i="3"/>
  <c r="F319" i="3"/>
  <c r="D319" i="3"/>
  <c r="F315" i="3"/>
  <c r="D315" i="3"/>
  <c r="F312" i="3"/>
  <c r="D312" i="3"/>
  <c r="H308" i="3"/>
  <c r="J308" i="3" s="1"/>
  <c r="H305" i="3"/>
  <c r="J305" i="3" s="1"/>
  <c r="F295" i="3"/>
  <c r="D295" i="3"/>
  <c r="G292" i="3"/>
  <c r="G289" i="3"/>
  <c r="F286" i="3"/>
  <c r="D286" i="3"/>
  <c r="F282" i="3"/>
  <c r="D282" i="3"/>
  <c r="F278" i="3"/>
  <c r="D278" i="3"/>
  <c r="F271" i="3"/>
  <c r="D271" i="3"/>
  <c r="G267" i="3"/>
  <c r="G264" i="3"/>
  <c r="F261" i="3"/>
  <c r="D261" i="3"/>
  <c r="F258" i="3"/>
  <c r="D258" i="3"/>
  <c r="G254" i="3"/>
  <c r="H251" i="3"/>
  <c r="J251" i="3" s="1"/>
  <c r="F249" i="3"/>
  <c r="D249" i="3"/>
  <c r="F246" i="3"/>
  <c r="D246" i="3"/>
  <c r="F243" i="3"/>
  <c r="D243" i="3"/>
  <c r="H228" i="3"/>
  <c r="J228" i="3" s="1"/>
  <c r="H225" i="3"/>
  <c r="J225" i="3" s="1"/>
  <c r="G208" i="3"/>
  <c r="F199" i="3"/>
  <c r="D199" i="3"/>
  <c r="F189" i="3"/>
  <c r="D189" i="3"/>
  <c r="F186" i="3"/>
  <c r="D186" i="3"/>
  <c r="H171" i="3"/>
  <c r="J171" i="3" s="1"/>
  <c r="F169" i="3"/>
  <c r="D169" i="3"/>
  <c r="F162" i="3"/>
  <c r="D162" i="3"/>
  <c r="F155" i="3"/>
  <c r="D155" i="3"/>
  <c r="F152" i="3"/>
  <c r="D152" i="3"/>
  <c r="F148" i="3"/>
  <c r="D148" i="3"/>
  <c r="F130" i="3"/>
  <c r="D130" i="3"/>
  <c r="G122" i="3"/>
  <c r="F119" i="3"/>
  <c r="D119" i="3"/>
  <c r="F112" i="3"/>
  <c r="D112" i="3"/>
  <c r="F108" i="3"/>
  <c r="D108" i="3"/>
  <c r="F105" i="3"/>
  <c r="D105" i="3"/>
  <c r="F101" i="3"/>
  <c r="D101" i="3"/>
  <c r="F90" i="3"/>
  <c r="D90" i="3"/>
  <c r="F86" i="3"/>
  <c r="D86" i="3"/>
  <c r="D75" i="3"/>
  <c r="F494" i="3"/>
  <c r="D494" i="3"/>
  <c r="F467" i="3"/>
  <c r="D467" i="3"/>
  <c r="F427" i="3"/>
  <c r="D427" i="3"/>
  <c r="F281" i="3"/>
  <c r="D281" i="3"/>
  <c r="F270" i="3"/>
  <c r="D270" i="3"/>
  <c r="F257" i="3"/>
  <c r="D257" i="3"/>
  <c r="F245" i="3"/>
  <c r="D245" i="3"/>
  <c r="F195" i="3"/>
  <c r="D195" i="3"/>
  <c r="F185" i="3"/>
  <c r="D185" i="3"/>
  <c r="F168" i="3"/>
  <c r="D168" i="3"/>
  <c r="F147" i="3"/>
  <c r="D147" i="3"/>
  <c r="F100" i="3"/>
  <c r="D100" i="3"/>
  <c r="F89" i="3"/>
  <c r="D89" i="3"/>
  <c r="F514" i="3"/>
  <c r="D514" i="3"/>
  <c r="F483" i="3"/>
  <c r="D483" i="3"/>
  <c r="F448" i="3"/>
  <c r="D448" i="3"/>
  <c r="F382" i="3"/>
  <c r="D382" i="3"/>
  <c r="F345" i="3"/>
  <c r="D345" i="3"/>
  <c r="F339" i="3"/>
  <c r="D339" i="3"/>
  <c r="F325" i="3"/>
  <c r="D325" i="3"/>
  <c r="F231" i="3"/>
  <c r="D231" i="3"/>
  <c r="F218" i="3"/>
  <c r="D218" i="3"/>
  <c r="F174" i="3"/>
  <c r="D174" i="3"/>
  <c r="F164" i="3"/>
  <c r="D164" i="3"/>
  <c r="F107" i="3"/>
  <c r="D107" i="3"/>
  <c r="F96" i="3"/>
  <c r="D96" i="3"/>
  <c r="F81" i="3"/>
  <c r="D81" i="3"/>
  <c r="F470" i="3"/>
  <c r="D470" i="3"/>
  <c r="F515" i="3"/>
  <c r="D515" i="3"/>
  <c r="F511" i="3"/>
  <c r="D511" i="3"/>
  <c r="G507" i="3"/>
  <c r="F501" i="3"/>
  <c r="D501" i="3"/>
  <c r="F498" i="3"/>
  <c r="D498" i="3"/>
  <c r="F488" i="3"/>
  <c r="D488" i="3"/>
  <c r="F484" i="3"/>
  <c r="D484" i="3"/>
  <c r="F481" i="3"/>
  <c r="D481" i="3"/>
  <c r="F471" i="3"/>
  <c r="D471" i="3"/>
  <c r="F460" i="3"/>
  <c r="D460" i="3"/>
  <c r="F456" i="3"/>
  <c r="D456" i="3"/>
  <c r="F452" i="3"/>
  <c r="D452" i="3"/>
  <c r="G448" i="3"/>
  <c r="F445" i="3"/>
  <c r="D445" i="3"/>
  <c r="F438" i="3"/>
  <c r="D438" i="3"/>
  <c r="F435" i="3"/>
  <c r="D435" i="3"/>
  <c r="F424" i="3"/>
  <c r="D424" i="3"/>
  <c r="F420" i="3"/>
  <c r="D420" i="3"/>
  <c r="F417" i="3"/>
  <c r="D417" i="3"/>
  <c r="F414" i="3"/>
  <c r="D414" i="3"/>
  <c r="F408" i="3"/>
  <c r="D408" i="3"/>
  <c r="F405" i="3"/>
  <c r="D405" i="3"/>
  <c r="F402" i="3"/>
  <c r="D402" i="3"/>
  <c r="F399" i="3"/>
  <c r="D399" i="3"/>
  <c r="F389" i="3"/>
  <c r="D389" i="3"/>
  <c r="F386" i="3"/>
  <c r="D386" i="3"/>
  <c r="F383" i="3"/>
  <c r="D383" i="3"/>
  <c r="F379" i="3"/>
  <c r="D379" i="3"/>
  <c r="F375" i="3"/>
  <c r="D375" i="3"/>
  <c r="F368" i="3"/>
  <c r="D368" i="3"/>
  <c r="F364" i="3"/>
  <c r="D364" i="3"/>
  <c r="F361" i="3"/>
  <c r="D361" i="3"/>
  <c r="F358" i="3"/>
  <c r="D358" i="3"/>
  <c r="F354" i="3"/>
  <c r="D354" i="3"/>
  <c r="F350" i="3"/>
  <c r="D350" i="3"/>
  <c r="F346" i="3"/>
  <c r="D346" i="3"/>
  <c r="F343" i="3"/>
  <c r="D343" i="3"/>
  <c r="G339" i="3"/>
  <c r="F329" i="3"/>
  <c r="D329" i="3"/>
  <c r="F326" i="3"/>
  <c r="D326" i="3"/>
  <c r="G308" i="3"/>
  <c r="F302" i="3"/>
  <c r="D302" i="3"/>
  <c r="F298" i="3"/>
  <c r="D298" i="3"/>
  <c r="H294" i="3"/>
  <c r="J294" i="3" s="1"/>
  <c r="F274" i="3"/>
  <c r="D274" i="3"/>
  <c r="F236" i="3"/>
  <c r="D236" i="3"/>
  <c r="G228" i="3"/>
  <c r="G225" i="3"/>
  <c r="F222" i="3"/>
  <c r="D222" i="3"/>
  <c r="F219" i="3"/>
  <c r="D219" i="3"/>
  <c r="F215" i="3"/>
  <c r="D215" i="3"/>
  <c r="F212" i="3"/>
  <c r="D212" i="3"/>
  <c r="F205" i="3"/>
  <c r="D205" i="3"/>
  <c r="F202" i="3"/>
  <c r="D202" i="3"/>
  <c r="F182" i="3"/>
  <c r="D182" i="3"/>
  <c r="F178" i="3"/>
  <c r="D178" i="3"/>
  <c r="G174" i="3"/>
  <c r="F158" i="3"/>
  <c r="D158" i="3"/>
  <c r="F144" i="3"/>
  <c r="D144" i="3"/>
  <c r="F141" i="3"/>
  <c r="D141" i="3"/>
  <c r="F137" i="3"/>
  <c r="D137" i="3"/>
  <c r="F126" i="3"/>
  <c r="D126" i="3"/>
  <c r="F115" i="3"/>
  <c r="D115" i="3"/>
  <c r="H107" i="3"/>
  <c r="J107" i="3" s="1"/>
  <c r="F97" i="3"/>
  <c r="D97" i="3"/>
  <c r="F93" i="3"/>
  <c r="D93" i="3"/>
  <c r="F82" i="3"/>
  <c r="D82" i="3"/>
  <c r="F78" i="3"/>
  <c r="D78" i="3"/>
  <c r="F33" i="5"/>
  <c r="G33" i="5" s="1"/>
  <c r="F41" i="5"/>
  <c r="G41" i="5" s="1"/>
  <c r="F34" i="5"/>
  <c r="G34" i="5" s="1"/>
  <c r="F42" i="5"/>
  <c r="G42" i="5" s="1"/>
  <c r="F35" i="5"/>
  <c r="G35" i="5" s="1"/>
  <c r="F36" i="5"/>
  <c r="G36" i="5" s="1"/>
  <c r="F37" i="5"/>
  <c r="G37" i="5" s="1"/>
  <c r="F31" i="5"/>
  <c r="G31" i="5" s="1"/>
  <c r="D71" i="3"/>
  <c r="F32" i="5"/>
  <c r="G32" i="5" s="1"/>
  <c r="F38" i="5"/>
  <c r="G38" i="5" s="1"/>
  <c r="F39" i="5"/>
  <c r="G39" i="5" s="1"/>
  <c r="F40" i="5"/>
  <c r="G40" i="5" s="1"/>
  <c r="G464" i="3"/>
  <c r="F464" i="3"/>
  <c r="G232" i="3"/>
  <c r="F232" i="3"/>
  <c r="G504" i="3"/>
  <c r="F504" i="3"/>
  <c r="G320" i="3"/>
  <c r="F320" i="3"/>
  <c r="G328" i="3"/>
  <c r="F328" i="3"/>
  <c r="G133" i="3"/>
  <c r="F133" i="3"/>
  <c r="G512" i="3"/>
  <c r="F512" i="3"/>
  <c r="G496" i="3"/>
  <c r="F496" i="3"/>
  <c r="G472" i="3"/>
  <c r="F472" i="3"/>
  <c r="G416" i="3"/>
  <c r="F416" i="3"/>
  <c r="G392" i="3"/>
  <c r="F392" i="3"/>
  <c r="H486" i="3"/>
  <c r="J486" i="3" s="1"/>
  <c r="H483" i="3"/>
  <c r="J483" i="3" s="1"/>
  <c r="H468" i="3"/>
  <c r="J468" i="3" s="1"/>
  <c r="H465" i="3"/>
  <c r="J465" i="3" s="1"/>
  <c r="H430" i="3"/>
  <c r="J430" i="3" s="1"/>
  <c r="H427" i="3"/>
  <c r="J427" i="3" s="1"/>
  <c r="G400" i="3"/>
  <c r="F400" i="3"/>
  <c r="H396" i="3"/>
  <c r="J396" i="3" s="1"/>
  <c r="H300" i="3"/>
  <c r="J300" i="3" s="1"/>
  <c r="H230" i="3"/>
  <c r="J230" i="3" s="1"/>
  <c r="G192" i="3"/>
  <c r="F192" i="3"/>
  <c r="G165" i="3"/>
  <c r="F165" i="3"/>
  <c r="H161" i="3"/>
  <c r="J161" i="3" s="1"/>
  <c r="G480" i="3"/>
  <c r="F480" i="3"/>
  <c r="G296" i="3"/>
  <c r="F296" i="3"/>
  <c r="G173" i="3"/>
  <c r="F173" i="3"/>
  <c r="H508" i="3"/>
  <c r="J508" i="3" s="1"/>
  <c r="F508" i="3"/>
  <c r="G486" i="3"/>
  <c r="G483" i="3"/>
  <c r="G468" i="3"/>
  <c r="G465" i="3"/>
  <c r="G430" i="3"/>
  <c r="G427" i="3"/>
  <c r="G396" i="3"/>
  <c r="H380" i="3"/>
  <c r="J380" i="3" s="1"/>
  <c r="H352" i="3"/>
  <c r="J352" i="3" s="1"/>
  <c r="H318" i="3"/>
  <c r="J318" i="3" s="1"/>
  <c r="H315" i="3"/>
  <c r="J315" i="3" s="1"/>
  <c r="G300" i="3"/>
  <c r="H284" i="3"/>
  <c r="J284" i="3" s="1"/>
  <c r="G248" i="3"/>
  <c r="G240" i="3"/>
  <c r="F240" i="3"/>
  <c r="H236" i="3"/>
  <c r="J236" i="3" s="1"/>
  <c r="H233" i="3"/>
  <c r="J233" i="3" s="1"/>
  <c r="G230" i="3"/>
  <c r="G201" i="3"/>
  <c r="G185" i="3"/>
  <c r="H182" i="3"/>
  <c r="J182" i="3" s="1"/>
  <c r="H179" i="3"/>
  <c r="J179" i="3" s="1"/>
  <c r="H176" i="3"/>
  <c r="J176" i="3" s="1"/>
  <c r="G161" i="3"/>
  <c r="H137" i="3"/>
  <c r="J137" i="3" s="1"/>
  <c r="H123" i="3"/>
  <c r="J123" i="3" s="1"/>
  <c r="H91" i="3"/>
  <c r="J91" i="3" s="1"/>
  <c r="H77" i="3"/>
  <c r="J77" i="3" s="1"/>
  <c r="G256" i="3"/>
  <c r="F256" i="3"/>
  <c r="H510" i="3"/>
  <c r="J510" i="3" s="1"/>
  <c r="H507" i="3"/>
  <c r="J507" i="3" s="1"/>
  <c r="H494" i="3"/>
  <c r="J494" i="3" s="1"/>
  <c r="H491" i="3"/>
  <c r="J491" i="3" s="1"/>
  <c r="H470" i="3"/>
  <c r="J470" i="3" s="1"/>
  <c r="G384" i="3"/>
  <c r="F384" i="3"/>
  <c r="H372" i="3"/>
  <c r="J372" i="3" s="1"/>
  <c r="G352" i="3"/>
  <c r="H331" i="3"/>
  <c r="J331" i="3" s="1"/>
  <c r="G318" i="3"/>
  <c r="G312" i="3"/>
  <c r="G288" i="3"/>
  <c r="F288" i="3"/>
  <c r="H276" i="3"/>
  <c r="J276" i="3" s="1"/>
  <c r="G236" i="3"/>
  <c r="G224" i="3"/>
  <c r="G182" i="3"/>
  <c r="G179" i="3"/>
  <c r="G176" i="3"/>
  <c r="H126" i="3"/>
  <c r="J126" i="3" s="1"/>
  <c r="G98" i="3"/>
  <c r="G80" i="3"/>
  <c r="G77" i="3"/>
  <c r="A11" i="8"/>
  <c r="A19" i="8"/>
  <c r="A27" i="8"/>
  <c r="A35" i="8"/>
  <c r="A43" i="8"/>
  <c r="A51" i="8"/>
  <c r="A59" i="8"/>
  <c r="A67" i="8"/>
  <c r="A75" i="8"/>
  <c r="A83" i="8"/>
  <c r="A91" i="8"/>
  <c r="A99" i="8"/>
  <c r="A107" i="8"/>
  <c r="A115" i="8"/>
  <c r="A123" i="8"/>
  <c r="A131" i="8"/>
  <c r="A139" i="8"/>
  <c r="A147" i="8"/>
  <c r="A155" i="8"/>
  <c r="A163" i="8"/>
  <c r="A171" i="8"/>
  <c r="A179" i="8"/>
  <c r="A187" i="8"/>
  <c r="A195" i="8"/>
  <c r="A203" i="8"/>
  <c r="A211" i="8"/>
  <c r="A219" i="8"/>
  <c r="A227" i="8"/>
  <c r="A235" i="8"/>
  <c r="A243" i="8"/>
  <c r="A251" i="8"/>
  <c r="A259" i="8"/>
  <c r="A267" i="8"/>
  <c r="A275" i="8"/>
  <c r="A283" i="8"/>
  <c r="A291" i="8"/>
  <c r="A299" i="8"/>
  <c r="A307" i="8"/>
  <c r="A315" i="8"/>
  <c r="A323" i="8"/>
  <c r="A331" i="8"/>
  <c r="A339" i="8"/>
  <c r="A347" i="8"/>
  <c r="A355" i="8"/>
  <c r="A363" i="8"/>
  <c r="A371" i="8"/>
  <c r="A379" i="8"/>
  <c r="A387" i="8"/>
  <c r="A395" i="8"/>
  <c r="A403" i="8"/>
  <c r="A411" i="8"/>
  <c r="A419" i="8"/>
  <c r="A427" i="8"/>
  <c r="A435" i="8"/>
  <c r="A443" i="8"/>
  <c r="A451" i="8"/>
  <c r="A459" i="8"/>
  <c r="A467" i="8"/>
  <c r="A475" i="8"/>
  <c r="A483" i="8"/>
  <c r="A491" i="8"/>
  <c r="A499" i="8"/>
  <c r="A507" i="8"/>
  <c r="A515" i="8"/>
  <c r="A523" i="8"/>
  <c r="A531" i="8"/>
  <c r="A539" i="8"/>
  <c r="A547" i="8"/>
  <c r="A555" i="8"/>
  <c r="A563" i="8"/>
  <c r="A571" i="8"/>
  <c r="A579" i="8"/>
  <c r="A587" i="8"/>
  <c r="A595" i="8"/>
  <c r="A603" i="8"/>
  <c r="A611" i="8"/>
  <c r="A619" i="8"/>
  <c r="A627" i="8"/>
  <c r="A635" i="8"/>
  <c r="A643" i="8"/>
  <c r="A651" i="8"/>
  <c r="A659" i="8"/>
  <c r="A667" i="8"/>
  <c r="A675" i="8"/>
  <c r="A4" i="8"/>
  <c r="A12" i="8"/>
  <c r="A20" i="8"/>
  <c r="A28" i="8"/>
  <c r="A36" i="8"/>
  <c r="A44" i="8"/>
  <c r="A52" i="8"/>
  <c r="A60" i="8"/>
  <c r="A68" i="8"/>
  <c r="A76" i="8"/>
  <c r="A84" i="8"/>
  <c r="A92" i="8"/>
  <c r="A100" i="8"/>
  <c r="A108" i="8"/>
  <c r="A116" i="8"/>
  <c r="A124" i="8"/>
  <c r="A132" i="8"/>
  <c r="A140" i="8"/>
  <c r="A148" i="8"/>
  <c r="A156" i="8"/>
  <c r="A164" i="8"/>
  <c r="A172" i="8"/>
  <c r="A180" i="8"/>
  <c r="A188" i="8"/>
  <c r="A196" i="8"/>
  <c r="A204" i="8"/>
  <c r="A212" i="8"/>
  <c r="A220" i="8"/>
  <c r="A228" i="8"/>
  <c r="A236" i="8"/>
  <c r="A244" i="8"/>
  <c r="A252" i="8"/>
  <c r="A260" i="8"/>
  <c r="A268" i="8"/>
  <c r="A276" i="8"/>
  <c r="A284" i="8"/>
  <c r="A292" i="8"/>
  <c r="A300" i="8"/>
  <c r="A308" i="8"/>
  <c r="A316" i="8"/>
  <c r="A324" i="8"/>
  <c r="A332" i="8"/>
  <c r="A340" i="8"/>
  <c r="A348" i="8"/>
  <c r="A356" i="8"/>
  <c r="A364" i="8"/>
  <c r="A372" i="8"/>
  <c r="A380" i="8"/>
  <c r="A388" i="8"/>
  <c r="A396" i="8"/>
  <c r="A404" i="8"/>
  <c r="A412" i="8"/>
  <c r="A420" i="8"/>
  <c r="A428" i="8"/>
  <c r="A436" i="8"/>
  <c r="A444" i="8"/>
  <c r="A452" i="8"/>
  <c r="A460" i="8"/>
  <c r="A468" i="8"/>
  <c r="A476" i="8"/>
  <c r="A484" i="8"/>
  <c r="A492" i="8"/>
  <c r="A500" i="8"/>
  <c r="A508" i="8"/>
  <c r="A516" i="8"/>
  <c r="A524" i="8"/>
  <c r="A532" i="8"/>
  <c r="A540" i="8"/>
  <c r="A548" i="8"/>
  <c r="A556" i="8"/>
  <c r="A564" i="8"/>
  <c r="A572" i="8"/>
  <c r="A580" i="8"/>
  <c r="A588" i="8"/>
  <c r="A596" i="8"/>
  <c r="A604" i="8"/>
  <c r="A612" i="8"/>
  <c r="A620" i="8"/>
  <c r="A628" i="8"/>
  <c r="A636" i="8"/>
  <c r="A644" i="8"/>
  <c r="A652" i="8"/>
  <c r="A660" i="8"/>
  <c r="A5" i="8"/>
  <c r="A13" i="8"/>
  <c r="A21" i="8"/>
  <c r="A29" i="8"/>
  <c r="A37" i="8"/>
  <c r="A45" i="8"/>
  <c r="A53" i="8"/>
  <c r="A61" i="8"/>
  <c r="A69" i="8"/>
  <c r="A77" i="8"/>
  <c r="A85" i="8"/>
  <c r="A93" i="8"/>
  <c r="A101" i="8"/>
  <c r="A109" i="8"/>
  <c r="A117" i="8"/>
  <c r="A125" i="8"/>
  <c r="A133" i="8"/>
  <c r="A141" i="8"/>
  <c r="A149" i="8"/>
  <c r="A157" i="8"/>
  <c r="A165" i="8"/>
  <c r="A173" i="8"/>
  <c r="A181" i="8"/>
  <c r="A189" i="8"/>
  <c r="A197" i="8"/>
  <c r="A205" i="8"/>
  <c r="A213" i="8"/>
  <c r="A221" i="8"/>
  <c r="A229" i="8"/>
  <c r="A237" i="8"/>
  <c r="A245" i="8"/>
  <c r="A253" i="8"/>
  <c r="A261" i="8"/>
  <c r="A269" i="8"/>
  <c r="A277" i="8"/>
  <c r="A285" i="8"/>
  <c r="A293" i="8"/>
  <c r="A301" i="8"/>
  <c r="A309" i="8"/>
  <c r="A317" i="8"/>
  <c r="A325" i="8"/>
  <c r="A333" i="8"/>
  <c r="A341" i="8"/>
  <c r="A349" i="8"/>
  <c r="A357" i="8"/>
  <c r="A365" i="8"/>
  <c r="A373" i="8"/>
  <c r="A381" i="8"/>
  <c r="A389" i="8"/>
  <c r="A397" i="8"/>
  <c r="A405" i="8"/>
  <c r="A413" i="8"/>
  <c r="A421" i="8"/>
  <c r="A429" i="8"/>
  <c r="A437" i="8"/>
  <c r="A445" i="8"/>
  <c r="A453" i="8"/>
  <c r="A461" i="8"/>
  <c r="A469" i="8"/>
  <c r="A477" i="8"/>
  <c r="A485" i="8"/>
  <c r="A493" i="8"/>
  <c r="A501" i="8"/>
  <c r="A509" i="8"/>
  <c r="A517" i="8"/>
  <c r="A525" i="8"/>
  <c r="A533" i="8"/>
  <c r="A541" i="8"/>
  <c r="A549" i="8"/>
  <c r="A557" i="8"/>
  <c r="A565" i="8"/>
  <c r="A573" i="8"/>
  <c r="A581" i="8"/>
  <c r="A589" i="8"/>
  <c r="A597" i="8"/>
  <c r="A605" i="8"/>
  <c r="A613" i="8"/>
  <c r="A621" i="8"/>
  <c r="A629" i="8"/>
  <c r="A637" i="8"/>
  <c r="A645" i="8"/>
  <c r="A653" i="8"/>
  <c r="A661" i="8"/>
  <c r="A669" i="8"/>
  <c r="A677" i="8"/>
  <c r="A6" i="8"/>
  <c r="A14" i="8"/>
  <c r="A22" i="8"/>
  <c r="A30" i="8"/>
  <c r="A38" i="8"/>
  <c r="A46" i="8"/>
  <c r="A54" i="8"/>
  <c r="A62" i="8"/>
  <c r="A70" i="8"/>
  <c r="A78" i="8"/>
  <c r="A86" i="8"/>
  <c r="A94" i="8"/>
  <c r="A102" i="8"/>
  <c r="A110" i="8"/>
  <c r="A118" i="8"/>
  <c r="A126" i="8"/>
  <c r="A134" i="8"/>
  <c r="A142" i="8"/>
  <c r="A150" i="8"/>
  <c r="A158" i="8"/>
  <c r="A166" i="8"/>
  <c r="A174" i="8"/>
  <c r="A182" i="8"/>
  <c r="A190" i="8"/>
  <c r="A198" i="8"/>
  <c r="A206" i="8"/>
  <c r="A214" i="8"/>
  <c r="A222" i="8"/>
  <c r="A230" i="8"/>
  <c r="A238" i="8"/>
  <c r="A246" i="8"/>
  <c r="A254" i="8"/>
  <c r="A262" i="8"/>
  <c r="A270" i="8"/>
  <c r="A278" i="8"/>
  <c r="A286" i="8"/>
  <c r="A294" i="8"/>
  <c r="A302" i="8"/>
  <c r="A310" i="8"/>
  <c r="A318" i="8"/>
  <c r="A326" i="8"/>
  <c r="A334" i="8"/>
  <c r="A342" i="8"/>
  <c r="A350" i="8"/>
  <c r="A358" i="8"/>
  <c r="A366" i="8"/>
  <c r="A374" i="8"/>
  <c r="A382" i="8"/>
  <c r="A390" i="8"/>
  <c r="A398" i="8"/>
  <c r="A406" i="8"/>
  <c r="A414" i="8"/>
  <c r="A422" i="8"/>
  <c r="A430" i="8"/>
  <c r="A438" i="8"/>
  <c r="A446" i="8"/>
  <c r="A454" i="8"/>
  <c r="A462" i="8"/>
  <c r="A470" i="8"/>
  <c r="A478" i="8"/>
  <c r="A486" i="8"/>
  <c r="A494" i="8"/>
  <c r="A502" i="8"/>
  <c r="A510" i="8"/>
  <c r="A518" i="8"/>
  <c r="A526" i="8"/>
  <c r="A534" i="8"/>
  <c r="A542" i="8"/>
  <c r="A550" i="8"/>
  <c r="A558" i="8"/>
  <c r="A566" i="8"/>
  <c r="A574" i="8"/>
  <c r="A582" i="8"/>
  <c r="A590" i="8"/>
  <c r="A598" i="8"/>
  <c r="A606" i="8"/>
  <c r="A614" i="8"/>
  <c r="A622" i="8"/>
  <c r="A630" i="8"/>
  <c r="A638" i="8"/>
  <c r="A646" i="8"/>
  <c r="A654" i="8"/>
  <c r="A662" i="8"/>
  <c r="A670" i="8"/>
  <c r="A7" i="8"/>
  <c r="A15" i="8"/>
  <c r="A23" i="8"/>
  <c r="A31" i="8"/>
  <c r="A39" i="8"/>
  <c r="A47" i="8"/>
  <c r="A55" i="8"/>
  <c r="A63" i="8"/>
  <c r="A71" i="8"/>
  <c r="A79" i="8"/>
  <c r="A87" i="8"/>
  <c r="A95" i="8"/>
  <c r="A103" i="8"/>
  <c r="A111" i="8"/>
  <c r="A119" i="8"/>
  <c r="A127" i="8"/>
  <c r="A135" i="8"/>
  <c r="A143" i="8"/>
  <c r="A151" i="8"/>
  <c r="A159" i="8"/>
  <c r="A167" i="8"/>
  <c r="A175" i="8"/>
  <c r="A183" i="8"/>
  <c r="A191" i="8"/>
  <c r="A199" i="8"/>
  <c r="A207" i="8"/>
  <c r="A215" i="8"/>
  <c r="A223" i="8"/>
  <c r="A231" i="8"/>
  <c r="A239" i="8"/>
  <c r="A247" i="8"/>
  <c r="A255" i="8"/>
  <c r="A263" i="8"/>
  <c r="A271" i="8"/>
  <c r="A279" i="8"/>
  <c r="A287" i="8"/>
  <c r="A295" i="8"/>
  <c r="A303" i="8"/>
  <c r="A311" i="8"/>
  <c r="A319" i="8"/>
  <c r="A327" i="8"/>
  <c r="A335" i="8"/>
  <c r="A343" i="8"/>
  <c r="A351" i="8"/>
  <c r="A359" i="8"/>
  <c r="A367" i="8"/>
  <c r="A375" i="8"/>
  <c r="A383" i="8"/>
  <c r="A391" i="8"/>
  <c r="A399" i="8"/>
  <c r="A407" i="8"/>
  <c r="A415" i="8"/>
  <c r="A423" i="8"/>
  <c r="A431" i="8"/>
  <c r="A439" i="8"/>
  <c r="A447" i="8"/>
  <c r="A455" i="8"/>
  <c r="A463" i="8"/>
  <c r="A471" i="8"/>
  <c r="A479" i="8"/>
  <c r="A487" i="8"/>
  <c r="A495" i="8"/>
  <c r="A503" i="8"/>
  <c r="A511" i="8"/>
  <c r="A519" i="8"/>
  <c r="A527" i="8"/>
  <c r="A535" i="8"/>
  <c r="A543" i="8"/>
  <c r="A551" i="8"/>
  <c r="A559" i="8"/>
  <c r="A567" i="8"/>
  <c r="A575" i="8"/>
  <c r="A583" i="8"/>
  <c r="A591" i="8"/>
  <c r="A599" i="8"/>
  <c r="A607" i="8"/>
  <c r="A615" i="8"/>
  <c r="A623" i="8"/>
  <c r="A631" i="8"/>
  <c r="A639" i="8"/>
  <c r="A647" i="8"/>
  <c r="A655" i="8"/>
  <c r="A663" i="8"/>
  <c r="A671" i="8"/>
  <c r="A8" i="8"/>
  <c r="A16" i="8"/>
  <c r="A24" i="8"/>
  <c r="A32" i="8"/>
  <c r="A40" i="8"/>
  <c r="A48" i="8"/>
  <c r="A56" i="8"/>
  <c r="A64" i="8"/>
  <c r="A72" i="8"/>
  <c r="A80" i="8"/>
  <c r="A88" i="8"/>
  <c r="A96" i="8"/>
  <c r="A104" i="8"/>
  <c r="A112" i="8"/>
  <c r="A120" i="8"/>
  <c r="A128" i="8"/>
  <c r="A136" i="8"/>
  <c r="A144" i="8"/>
  <c r="A152" i="8"/>
  <c r="A160" i="8"/>
  <c r="A168" i="8"/>
  <c r="A176" i="8"/>
  <c r="A184" i="8"/>
  <c r="A192" i="8"/>
  <c r="A200" i="8"/>
  <c r="A208" i="8"/>
  <c r="A216" i="8"/>
  <c r="A224" i="8"/>
  <c r="A232" i="8"/>
  <c r="A240" i="8"/>
  <c r="A248" i="8"/>
  <c r="A256" i="8"/>
  <c r="A264" i="8"/>
  <c r="A272" i="8"/>
  <c r="A280" i="8"/>
  <c r="A288" i="8"/>
  <c r="A296" i="8"/>
  <c r="A304" i="8"/>
  <c r="A312" i="8"/>
  <c r="A320" i="8"/>
  <c r="A328" i="8"/>
  <c r="A336" i="8"/>
  <c r="A344" i="8"/>
  <c r="A352" i="8"/>
  <c r="A360" i="8"/>
  <c r="A368" i="8"/>
  <c r="A376" i="8"/>
  <c r="A384" i="8"/>
  <c r="A392" i="8"/>
  <c r="A400" i="8"/>
  <c r="A408" i="8"/>
  <c r="A416" i="8"/>
  <c r="A424" i="8"/>
  <c r="A432" i="8"/>
  <c r="A440" i="8"/>
  <c r="A448" i="8"/>
  <c r="A456" i="8"/>
  <c r="A464" i="8"/>
  <c r="A472" i="8"/>
  <c r="A480" i="8"/>
  <c r="A488" i="8"/>
  <c r="A496" i="8"/>
  <c r="A504" i="8"/>
  <c r="A512" i="8"/>
  <c r="A520" i="8"/>
  <c r="A528" i="8"/>
  <c r="A536" i="8"/>
  <c r="A544" i="8"/>
  <c r="A552" i="8"/>
  <c r="A560" i="8"/>
  <c r="A568" i="8"/>
  <c r="A576" i="8"/>
  <c r="A584" i="8"/>
  <c r="A592" i="8"/>
  <c r="A600" i="8"/>
  <c r="A608" i="8"/>
  <c r="A616" i="8"/>
  <c r="A624" i="8"/>
  <c r="A632" i="8"/>
  <c r="A640" i="8"/>
  <c r="A9" i="8"/>
  <c r="A17" i="8"/>
  <c r="A25" i="8"/>
  <c r="A33" i="8"/>
  <c r="A41" i="8"/>
  <c r="A49" i="8"/>
  <c r="A57" i="8"/>
  <c r="A65" i="8"/>
  <c r="A73" i="8"/>
  <c r="A81" i="8"/>
  <c r="A89" i="8"/>
  <c r="A97" i="8"/>
  <c r="A105" i="8"/>
  <c r="A113" i="8"/>
  <c r="A121" i="8"/>
  <c r="A129" i="8"/>
  <c r="A137" i="8"/>
  <c r="A145" i="8"/>
  <c r="A153" i="8"/>
  <c r="A161" i="8"/>
  <c r="A169" i="8"/>
  <c r="A177" i="8"/>
  <c r="A185" i="8"/>
  <c r="A193" i="8"/>
  <c r="A201" i="8"/>
  <c r="A209" i="8"/>
  <c r="A217" i="8"/>
  <c r="A225" i="8"/>
  <c r="A233" i="8"/>
  <c r="A241" i="8"/>
  <c r="A249" i="8"/>
  <c r="A257" i="8"/>
  <c r="A265" i="8"/>
  <c r="A273" i="8"/>
  <c r="A281" i="8"/>
  <c r="A289" i="8"/>
  <c r="A297" i="8"/>
  <c r="A305" i="8"/>
  <c r="A313" i="8"/>
  <c r="A321" i="8"/>
  <c r="A329" i="8"/>
  <c r="A337" i="8"/>
  <c r="A345" i="8"/>
  <c r="A353" i="8"/>
  <c r="A361" i="8"/>
  <c r="A369" i="8"/>
  <c r="A377" i="8"/>
  <c r="A385" i="8"/>
  <c r="A393" i="8"/>
  <c r="A401" i="8"/>
  <c r="A409" i="8"/>
  <c r="A417" i="8"/>
  <c r="A425" i="8"/>
  <c r="A433" i="8"/>
  <c r="A441" i="8"/>
  <c r="A449" i="8"/>
  <c r="A457" i="8"/>
  <c r="A465" i="8"/>
  <c r="A473" i="8"/>
  <c r="A481" i="8"/>
  <c r="A489" i="8"/>
  <c r="A497" i="8"/>
  <c r="A505" i="8"/>
  <c r="A513" i="8"/>
  <c r="A521" i="8"/>
  <c r="A529" i="8"/>
  <c r="A537" i="8"/>
  <c r="A545" i="8"/>
  <c r="A553" i="8"/>
  <c r="A561" i="8"/>
  <c r="A569" i="8"/>
  <c r="A577" i="8"/>
  <c r="A585" i="8"/>
  <c r="A593" i="8"/>
  <c r="A601" i="8"/>
  <c r="A609" i="8"/>
  <c r="A617" i="8"/>
  <c r="A625" i="8"/>
  <c r="A633" i="8"/>
  <c r="A641" i="8"/>
  <c r="A649" i="8"/>
  <c r="A657" i="8"/>
  <c r="A665" i="8"/>
  <c r="A673" i="8"/>
  <c r="A10" i="8"/>
  <c r="A74" i="8"/>
  <c r="A138" i="8"/>
  <c r="A202" i="8"/>
  <c r="A266" i="8"/>
  <c r="A330" i="8"/>
  <c r="A394" i="8"/>
  <c r="A458" i="8"/>
  <c r="A522" i="8"/>
  <c r="A586" i="8"/>
  <c r="A648" i="8"/>
  <c r="A674" i="8"/>
  <c r="A684" i="8"/>
  <c r="A692" i="8"/>
  <c r="A700" i="8"/>
  <c r="A708" i="8"/>
  <c r="A716" i="8"/>
  <c r="A724" i="8"/>
  <c r="A732" i="8"/>
  <c r="A740" i="8"/>
  <c r="A748" i="8"/>
  <c r="A756" i="8"/>
  <c r="A764" i="8"/>
  <c r="A772" i="8"/>
  <c r="A780" i="8"/>
  <c r="A788" i="8"/>
  <c r="A796" i="8"/>
  <c r="A804" i="8"/>
  <c r="A812" i="8"/>
  <c r="A820" i="8"/>
  <c r="A828" i="8"/>
  <c r="A836" i="8"/>
  <c r="A844" i="8"/>
  <c r="A852" i="8"/>
  <c r="A860" i="8"/>
  <c r="A868" i="8"/>
  <c r="A876" i="8"/>
  <c r="A884" i="8"/>
  <c r="A892" i="8"/>
  <c r="A900" i="8"/>
  <c r="A908" i="8"/>
  <c r="A916" i="8"/>
  <c r="A924" i="8"/>
  <c r="A932" i="8"/>
  <c r="A940" i="8"/>
  <c r="A948" i="8"/>
  <c r="A956" i="8"/>
  <c r="A964" i="8"/>
  <c r="A972" i="8"/>
  <c r="A980" i="8"/>
  <c r="A988" i="8"/>
  <c r="A996" i="8"/>
  <c r="A1004" i="8"/>
  <c r="A1012" i="8"/>
  <c r="A1020" i="8"/>
  <c r="A1028" i="8"/>
  <c r="A1036" i="8"/>
  <c r="A1044" i="8"/>
  <c r="A1052" i="8"/>
  <c r="A1060" i="8"/>
  <c r="A1068" i="8"/>
  <c r="A1076" i="8"/>
  <c r="A1084" i="8"/>
  <c r="A1092" i="8"/>
  <c r="A1100" i="8"/>
  <c r="A1108" i="8"/>
  <c r="A1116" i="8"/>
  <c r="A1124" i="8"/>
  <c r="A1132" i="8"/>
  <c r="A1140" i="8"/>
  <c r="A1148" i="8"/>
  <c r="A1156" i="8"/>
  <c r="A1164" i="8"/>
  <c r="A1172" i="8"/>
  <c r="A1180" i="8"/>
  <c r="A1188" i="8"/>
  <c r="A1196" i="8"/>
  <c r="A1204" i="8"/>
  <c r="A1212" i="8"/>
  <c r="A1220" i="8"/>
  <c r="A1228" i="8"/>
  <c r="A1236" i="8"/>
  <c r="A1244" i="8"/>
  <c r="A18" i="8"/>
  <c r="A82" i="8"/>
  <c r="A146" i="8"/>
  <c r="A210" i="8"/>
  <c r="A274" i="8"/>
  <c r="A338" i="8"/>
  <c r="A402" i="8"/>
  <c r="A466" i="8"/>
  <c r="A530" i="8"/>
  <c r="A594" i="8"/>
  <c r="A650" i="8"/>
  <c r="A676" i="8"/>
  <c r="A685" i="8"/>
  <c r="A693" i="8"/>
  <c r="A701" i="8"/>
  <c r="A709" i="8"/>
  <c r="A717" i="8"/>
  <c r="A725" i="8"/>
  <c r="A733" i="8"/>
  <c r="A741" i="8"/>
  <c r="A749" i="8"/>
  <c r="A757" i="8"/>
  <c r="A765" i="8"/>
  <c r="A773" i="8"/>
  <c r="A781" i="8"/>
  <c r="A789" i="8"/>
  <c r="A797" i="8"/>
  <c r="A805" i="8"/>
  <c r="A813" i="8"/>
  <c r="A821" i="8"/>
  <c r="A829" i="8"/>
  <c r="A837" i="8"/>
  <c r="A845" i="8"/>
  <c r="A853" i="8"/>
  <c r="A861" i="8"/>
  <c r="A869" i="8"/>
  <c r="A877" i="8"/>
  <c r="A885" i="8"/>
  <c r="A893" i="8"/>
  <c r="A901" i="8"/>
  <c r="A909" i="8"/>
  <c r="A917" i="8"/>
  <c r="A925" i="8"/>
  <c r="A933" i="8"/>
  <c r="A941" i="8"/>
  <c r="A949" i="8"/>
  <c r="A957" i="8"/>
  <c r="A965" i="8"/>
  <c r="A973" i="8"/>
  <c r="A981" i="8"/>
  <c r="A989" i="8"/>
  <c r="A997" i="8"/>
  <c r="A1005" i="8"/>
  <c r="A1013" i="8"/>
  <c r="A1021" i="8"/>
  <c r="A1029" i="8"/>
  <c r="A1037" i="8"/>
  <c r="A1045" i="8"/>
  <c r="A1053" i="8"/>
  <c r="A1061" i="8"/>
  <c r="A1069" i="8"/>
  <c r="A1077" i="8"/>
  <c r="A1085" i="8"/>
  <c r="A1093" i="8"/>
  <c r="A1101" i="8"/>
  <c r="A1109" i="8"/>
  <c r="A1117" i="8"/>
  <c r="A1125" i="8"/>
  <c r="A1133" i="8"/>
  <c r="A1141" i="8"/>
  <c r="A1149" i="8"/>
  <c r="A1157" i="8"/>
  <c r="A1165" i="8"/>
  <c r="A1173" i="8"/>
  <c r="A1181" i="8"/>
  <c r="A1189" i="8"/>
  <c r="A1197" i="8"/>
  <c r="A1205" i="8"/>
  <c r="A1213" i="8"/>
  <c r="A1221" i="8"/>
  <c r="A26" i="8"/>
  <c r="A90" i="8"/>
  <c r="A154" i="8"/>
  <c r="A218" i="8"/>
  <c r="A282" i="8"/>
  <c r="A346" i="8"/>
  <c r="A410" i="8"/>
  <c r="A474" i="8"/>
  <c r="A538" i="8"/>
  <c r="A602" i="8"/>
  <c r="A656" i="8"/>
  <c r="A678" i="8"/>
  <c r="A686" i="8"/>
  <c r="A694" i="8"/>
  <c r="A702" i="8"/>
  <c r="A710" i="8"/>
  <c r="A718" i="8"/>
  <c r="A726" i="8"/>
  <c r="A734" i="8"/>
  <c r="A742" i="8"/>
  <c r="A750" i="8"/>
  <c r="A758" i="8"/>
  <c r="A766" i="8"/>
  <c r="A774" i="8"/>
  <c r="A782" i="8"/>
  <c r="A790" i="8"/>
  <c r="A798" i="8"/>
  <c r="A806" i="8"/>
  <c r="A814" i="8"/>
  <c r="A822" i="8"/>
  <c r="A830" i="8"/>
  <c r="A838" i="8"/>
  <c r="A846" i="8"/>
  <c r="A854" i="8"/>
  <c r="A862" i="8"/>
  <c r="A870" i="8"/>
  <c r="A878" i="8"/>
  <c r="A886" i="8"/>
  <c r="A894" i="8"/>
  <c r="A902" i="8"/>
  <c r="A910" i="8"/>
  <c r="A918" i="8"/>
  <c r="A926" i="8"/>
  <c r="A934" i="8"/>
  <c r="A942" i="8"/>
  <c r="A950" i="8"/>
  <c r="A958" i="8"/>
  <c r="A966" i="8"/>
  <c r="A974" i="8"/>
  <c r="A982" i="8"/>
  <c r="A990" i="8"/>
  <c r="A998" i="8"/>
  <c r="A1006" i="8"/>
  <c r="A1014" i="8"/>
  <c r="A1022" i="8"/>
  <c r="A1030" i="8"/>
  <c r="A1038" i="8"/>
  <c r="A1046" i="8"/>
  <c r="A1054" i="8"/>
  <c r="A1062" i="8"/>
  <c r="A1070" i="8"/>
  <c r="A1078" i="8"/>
  <c r="A1086" i="8"/>
  <c r="A1094" i="8"/>
  <c r="A1102" i="8"/>
  <c r="A1110" i="8"/>
  <c r="A1118" i="8"/>
  <c r="A1126" i="8"/>
  <c r="A1134" i="8"/>
  <c r="A1142" i="8"/>
  <c r="A1150" i="8"/>
  <c r="A1158" i="8"/>
  <c r="A1166" i="8"/>
  <c r="A1174" i="8"/>
  <c r="A1182" i="8"/>
  <c r="A1190" i="8"/>
  <c r="A1198" i="8"/>
  <c r="A1206" i="8"/>
  <c r="A1214" i="8"/>
  <c r="A1222" i="8"/>
  <c r="A1230" i="8"/>
  <c r="A1238" i="8"/>
  <c r="A1246" i="8"/>
  <c r="A34" i="8"/>
  <c r="A98" i="8"/>
  <c r="A162" i="8"/>
  <c r="A226" i="8"/>
  <c r="A290" i="8"/>
  <c r="A354" i="8"/>
  <c r="A418" i="8"/>
  <c r="A482" i="8"/>
  <c r="A546" i="8"/>
  <c r="A610" i="8"/>
  <c r="A658" i="8"/>
  <c r="A679" i="8"/>
  <c r="A687" i="8"/>
  <c r="A695" i="8"/>
  <c r="A703" i="8"/>
  <c r="A711" i="8"/>
  <c r="A719" i="8"/>
  <c r="A727" i="8"/>
  <c r="A735" i="8"/>
  <c r="A743" i="8"/>
  <c r="A751" i="8"/>
  <c r="A759" i="8"/>
  <c r="A767" i="8"/>
  <c r="A775" i="8"/>
  <c r="A783" i="8"/>
  <c r="A791" i="8"/>
  <c r="A799" i="8"/>
  <c r="A807" i="8"/>
  <c r="A815" i="8"/>
  <c r="A823" i="8"/>
  <c r="A831" i="8"/>
  <c r="A839" i="8"/>
  <c r="A847" i="8"/>
  <c r="A855" i="8"/>
  <c r="A863" i="8"/>
  <c r="A871" i="8"/>
  <c r="A879" i="8"/>
  <c r="A887" i="8"/>
  <c r="A895" i="8"/>
  <c r="A903" i="8"/>
  <c r="A911" i="8"/>
  <c r="A919" i="8"/>
  <c r="A927" i="8"/>
  <c r="A935" i="8"/>
  <c r="A943" i="8"/>
  <c r="A951" i="8"/>
  <c r="A959" i="8"/>
  <c r="A967" i="8"/>
  <c r="A975" i="8"/>
  <c r="A983" i="8"/>
  <c r="A991" i="8"/>
  <c r="A999" i="8"/>
  <c r="A1007" i="8"/>
  <c r="A1015" i="8"/>
  <c r="A1023" i="8"/>
  <c r="A1031" i="8"/>
  <c r="A1039" i="8"/>
  <c r="A1047" i="8"/>
  <c r="A1055" i="8"/>
  <c r="A1063" i="8"/>
  <c r="A1071" i="8"/>
  <c r="A1079" i="8"/>
  <c r="A1087" i="8"/>
  <c r="A1095" i="8"/>
  <c r="A1103" i="8"/>
  <c r="A1111" i="8"/>
  <c r="A1119" i="8"/>
  <c r="A1127" i="8"/>
  <c r="A1135" i="8"/>
  <c r="A1143" i="8"/>
  <c r="A1151" i="8"/>
  <c r="A1159" i="8"/>
  <c r="A1167" i="8"/>
  <c r="A1175" i="8"/>
  <c r="A1183" i="8"/>
  <c r="A1191" i="8"/>
  <c r="A1199" i="8"/>
  <c r="A1207" i="8"/>
  <c r="A1215" i="8"/>
  <c r="A1223" i="8"/>
  <c r="A1231" i="8"/>
  <c r="A1239" i="8"/>
  <c r="A1247" i="8"/>
  <c r="A1255" i="8"/>
  <c r="A1263" i="8"/>
  <c r="A42" i="8"/>
  <c r="A106" i="8"/>
  <c r="A170" i="8"/>
  <c r="A234" i="8"/>
  <c r="A298" i="8"/>
  <c r="A362" i="8"/>
  <c r="A426" i="8"/>
  <c r="A490" i="8"/>
  <c r="A554" i="8"/>
  <c r="A618" i="8"/>
  <c r="A664" i="8"/>
  <c r="A680" i="8"/>
  <c r="A688" i="8"/>
  <c r="A696" i="8"/>
  <c r="A704" i="8"/>
  <c r="A712" i="8"/>
  <c r="A720" i="8"/>
  <c r="A728" i="8"/>
  <c r="A736" i="8"/>
  <c r="A744" i="8"/>
  <c r="A752" i="8"/>
  <c r="A760" i="8"/>
  <c r="A768" i="8"/>
  <c r="A776" i="8"/>
  <c r="A784" i="8"/>
  <c r="A792" i="8"/>
  <c r="A800" i="8"/>
  <c r="A808" i="8"/>
  <c r="A816" i="8"/>
  <c r="A824" i="8"/>
  <c r="A832" i="8"/>
  <c r="A840" i="8"/>
  <c r="A848" i="8"/>
  <c r="A856" i="8"/>
  <c r="A864" i="8"/>
  <c r="A872" i="8"/>
  <c r="A880" i="8"/>
  <c r="A888" i="8"/>
  <c r="A896" i="8"/>
  <c r="A904" i="8"/>
  <c r="A912" i="8"/>
  <c r="A920" i="8"/>
  <c r="A928" i="8"/>
  <c r="A936" i="8"/>
  <c r="A944" i="8"/>
  <c r="A952" i="8"/>
  <c r="A960" i="8"/>
  <c r="A968" i="8"/>
  <c r="A976" i="8"/>
  <c r="A984" i="8"/>
  <c r="A992" i="8"/>
  <c r="A1000" i="8"/>
  <c r="A1008" i="8"/>
  <c r="A1016" i="8"/>
  <c r="A1024" i="8"/>
  <c r="A1032" i="8"/>
  <c r="A1040" i="8"/>
  <c r="A1048" i="8"/>
  <c r="A1056" i="8"/>
  <c r="A1064" i="8"/>
  <c r="A1072" i="8"/>
  <c r="A1080" i="8"/>
  <c r="A1088" i="8"/>
  <c r="A1096" i="8"/>
  <c r="A1104" i="8"/>
  <c r="A1112" i="8"/>
  <c r="A1120" i="8"/>
  <c r="A1128" i="8"/>
  <c r="A1136" i="8"/>
  <c r="A1144" i="8"/>
  <c r="A1152" i="8"/>
  <c r="A1160" i="8"/>
  <c r="A1168" i="8"/>
  <c r="A1176" i="8"/>
  <c r="A1184" i="8"/>
  <c r="A1192" i="8"/>
  <c r="A1200" i="8"/>
  <c r="A1208" i="8"/>
  <c r="A1216" i="8"/>
  <c r="A1224" i="8"/>
  <c r="A1232" i="8"/>
  <c r="A1240" i="8"/>
  <c r="A1248" i="8"/>
  <c r="A50" i="8"/>
  <c r="A114" i="8"/>
  <c r="A178" i="8"/>
  <c r="A242" i="8"/>
  <c r="A306" i="8"/>
  <c r="A370" i="8"/>
  <c r="A434" i="8"/>
  <c r="A498" i="8"/>
  <c r="A562" i="8"/>
  <c r="A626" i="8"/>
  <c r="A666" i="8"/>
  <c r="A681" i="8"/>
  <c r="A689" i="8"/>
  <c r="A697" i="8"/>
  <c r="A705" i="8"/>
  <c r="A713" i="8"/>
  <c r="A721" i="8"/>
  <c r="A729" i="8"/>
  <c r="A737" i="8"/>
  <c r="A745" i="8"/>
  <c r="A753" i="8"/>
  <c r="A761" i="8"/>
  <c r="A769" i="8"/>
  <c r="A777" i="8"/>
  <c r="A785" i="8"/>
  <c r="A793" i="8"/>
  <c r="A801" i="8"/>
  <c r="A809" i="8"/>
  <c r="A817" i="8"/>
  <c r="A825" i="8"/>
  <c r="A833" i="8"/>
  <c r="A841" i="8"/>
  <c r="A849" i="8"/>
  <c r="A857" i="8"/>
  <c r="A865" i="8"/>
  <c r="A873" i="8"/>
  <c r="A881" i="8"/>
  <c r="A889" i="8"/>
  <c r="A897" i="8"/>
  <c r="A905" i="8"/>
  <c r="A913" i="8"/>
  <c r="A921" i="8"/>
  <c r="A929" i="8"/>
  <c r="A937" i="8"/>
  <c r="A945" i="8"/>
  <c r="A953" i="8"/>
  <c r="A961" i="8"/>
  <c r="A969" i="8"/>
  <c r="A977" i="8"/>
  <c r="A985" i="8"/>
  <c r="A993" i="8"/>
  <c r="A1001" i="8"/>
  <c r="A1009" i="8"/>
  <c r="A1017" i="8"/>
  <c r="A1025" i="8"/>
  <c r="A1033" i="8"/>
  <c r="A1041" i="8"/>
  <c r="A1049" i="8"/>
  <c r="A1057" i="8"/>
  <c r="A1065" i="8"/>
  <c r="A1073" i="8"/>
  <c r="A1081" i="8"/>
  <c r="A1089" i="8"/>
  <c r="A1097" i="8"/>
  <c r="A1105" i="8"/>
  <c r="A1113" i="8"/>
  <c r="A1121" i="8"/>
  <c r="A1129" i="8"/>
  <c r="A1137" i="8"/>
  <c r="A1145" i="8"/>
  <c r="A1153" i="8"/>
  <c r="A1161" i="8"/>
  <c r="A1169" i="8"/>
  <c r="A1177" i="8"/>
  <c r="A1185" i="8"/>
  <c r="A1193" i="8"/>
  <c r="A1201" i="8"/>
  <c r="A1209" i="8"/>
  <c r="A1217" i="8"/>
  <c r="A1225" i="8"/>
  <c r="A1233" i="8"/>
  <c r="A1241" i="8"/>
  <c r="A1249" i="8"/>
  <c r="A58" i="8"/>
  <c r="A122" i="8"/>
  <c r="A186" i="8"/>
  <c r="A250" i="8"/>
  <c r="A314" i="8"/>
  <c r="A378" i="8"/>
  <c r="A442" i="8"/>
  <c r="A506" i="8"/>
  <c r="A570" i="8"/>
  <c r="A634" i="8"/>
  <c r="A668" i="8"/>
  <c r="A682" i="8"/>
  <c r="A690" i="8"/>
  <c r="A698" i="8"/>
  <c r="A706" i="8"/>
  <c r="A714" i="8"/>
  <c r="A722" i="8"/>
  <c r="A730" i="8"/>
  <c r="A738" i="8"/>
  <c r="A746" i="8"/>
  <c r="A754" i="8"/>
  <c r="A762" i="8"/>
  <c r="A770" i="8"/>
  <c r="A778" i="8"/>
  <c r="A786" i="8"/>
  <c r="A794" i="8"/>
  <c r="A802" i="8"/>
  <c r="A810" i="8"/>
  <c r="A818" i="8"/>
  <c r="A826" i="8"/>
  <c r="A834" i="8"/>
  <c r="A842" i="8"/>
  <c r="A850" i="8"/>
  <c r="A858" i="8"/>
  <c r="A866" i="8"/>
  <c r="A874" i="8"/>
  <c r="A882" i="8"/>
  <c r="A890" i="8"/>
  <c r="A898" i="8"/>
  <c r="A906" i="8"/>
  <c r="A914" i="8"/>
  <c r="A922" i="8"/>
  <c r="A930" i="8"/>
  <c r="A938" i="8"/>
  <c r="A946" i="8"/>
  <c r="A954" i="8"/>
  <c r="A962" i="8"/>
  <c r="A970" i="8"/>
  <c r="A978" i="8"/>
  <c r="A986" i="8"/>
  <c r="A994" i="8"/>
  <c r="A1002" i="8"/>
  <c r="A1010" i="8"/>
  <c r="A1018" i="8"/>
  <c r="A1026" i="8"/>
  <c r="A1034" i="8"/>
  <c r="A1042" i="8"/>
  <c r="A1050" i="8"/>
  <c r="A1058" i="8"/>
  <c r="A1066" i="8"/>
  <c r="A1074" i="8"/>
  <c r="A1082" i="8"/>
  <c r="A1090" i="8"/>
  <c r="A1098" i="8"/>
  <c r="A1106" i="8"/>
  <c r="A1114" i="8"/>
  <c r="A1122" i="8"/>
  <c r="A1130" i="8"/>
  <c r="A1138" i="8"/>
  <c r="A1146" i="8"/>
  <c r="A1154" i="8"/>
  <c r="A1162" i="8"/>
  <c r="A1170" i="8"/>
  <c r="A1178" i="8"/>
  <c r="A1186" i="8"/>
  <c r="A1194" i="8"/>
  <c r="A1202" i="8"/>
  <c r="A1210" i="8"/>
  <c r="A1218" i="8"/>
  <c r="A1226" i="8"/>
  <c r="A1234" i="8"/>
  <c r="A1242" i="8"/>
  <c r="A1250" i="8"/>
  <c r="A66" i="8"/>
  <c r="A578" i="8"/>
  <c r="A723" i="8"/>
  <c r="A787" i="8"/>
  <c r="A851" i="8"/>
  <c r="A915" i="8"/>
  <c r="A979" i="8"/>
  <c r="A1043" i="8"/>
  <c r="A1107" i="8"/>
  <c r="A1171" i="8"/>
  <c r="A1229" i="8"/>
  <c r="A1254" i="8"/>
  <c r="A1264" i="8"/>
  <c r="A1272" i="8"/>
  <c r="A1280" i="8"/>
  <c r="A1288" i="8"/>
  <c r="A1296" i="8"/>
  <c r="A1304" i="8"/>
  <c r="A1312" i="8"/>
  <c r="A1320" i="8"/>
  <c r="A1328" i="8"/>
  <c r="A1336" i="8"/>
  <c r="A1344" i="8"/>
  <c r="A1352" i="8"/>
  <c r="A1360" i="8"/>
  <c r="A1368" i="8"/>
  <c r="A1376" i="8"/>
  <c r="A1384" i="8"/>
  <c r="A1392" i="8"/>
  <c r="A1400" i="8"/>
  <c r="A1408" i="8"/>
  <c r="A1416" i="8"/>
  <c r="A1424" i="8"/>
  <c r="A1432" i="8"/>
  <c r="A1440" i="8"/>
  <c r="A1448" i="8"/>
  <c r="A1456" i="8"/>
  <c r="A1464" i="8"/>
  <c r="A1472" i="8"/>
  <c r="A1480" i="8"/>
  <c r="A1488" i="8"/>
  <c r="A1496" i="8"/>
  <c r="A1504" i="8"/>
  <c r="A1512" i="8"/>
  <c r="A1520" i="8"/>
  <c r="A1528" i="8"/>
  <c r="A1536" i="8"/>
  <c r="A1544" i="8"/>
  <c r="A1552" i="8"/>
  <c r="A1560" i="8"/>
  <c r="A1568" i="8"/>
  <c r="A1576" i="8"/>
  <c r="A1584" i="8"/>
  <c r="A1592" i="8"/>
  <c r="A1600" i="8"/>
  <c r="A1608" i="8"/>
  <c r="A1616" i="8"/>
  <c r="A1624" i="8"/>
  <c r="A1632" i="8"/>
  <c r="A1640" i="8"/>
  <c r="A1648" i="8"/>
  <c r="A1656" i="8"/>
  <c r="A1664" i="8"/>
  <c r="A1672" i="8"/>
  <c r="A1680" i="8"/>
  <c r="A1688" i="8"/>
  <c r="A1696" i="8"/>
  <c r="A1704" i="8"/>
  <c r="A1712" i="8"/>
  <c r="A1720" i="8"/>
  <c r="A1728" i="8"/>
  <c r="A1736" i="8"/>
  <c r="A1744" i="8"/>
  <c r="A1745" i="8"/>
  <c r="A1446" i="8"/>
  <c r="A1518" i="8"/>
  <c r="A1582" i="8"/>
  <c r="A1630" i="8"/>
  <c r="A1646" i="8"/>
  <c r="A1710" i="8"/>
  <c r="A779" i="8"/>
  <c r="A1163" i="8"/>
  <c r="A1287" i="8"/>
  <c r="A1319" i="8"/>
  <c r="A1367" i="8"/>
  <c r="A1415" i="8"/>
  <c r="A130" i="8"/>
  <c r="A642" i="8"/>
  <c r="A731" i="8"/>
  <c r="A795" i="8"/>
  <c r="A859" i="8"/>
  <c r="A923" i="8"/>
  <c r="A987" i="8"/>
  <c r="A1051" i="8"/>
  <c r="A1115" i="8"/>
  <c r="A1179" i="8"/>
  <c r="A1235" i="8"/>
  <c r="A1256" i="8"/>
  <c r="A1265" i="8"/>
  <c r="A1273" i="8"/>
  <c r="A1281" i="8"/>
  <c r="A1289" i="8"/>
  <c r="A1297" i="8"/>
  <c r="A1305" i="8"/>
  <c r="A1313" i="8"/>
  <c r="A1321" i="8"/>
  <c r="A1329" i="8"/>
  <c r="A1337" i="8"/>
  <c r="A1345" i="8"/>
  <c r="A1353" i="8"/>
  <c r="A1361" i="8"/>
  <c r="A1369" i="8"/>
  <c r="A1377" i="8"/>
  <c r="A1385" i="8"/>
  <c r="A1393" i="8"/>
  <c r="A1401" i="8"/>
  <c r="A1409" i="8"/>
  <c r="A1417" i="8"/>
  <c r="A1425" i="8"/>
  <c r="A1433" i="8"/>
  <c r="A1441" i="8"/>
  <c r="A1449" i="8"/>
  <c r="A1457" i="8"/>
  <c r="A1465" i="8"/>
  <c r="A1473" i="8"/>
  <c r="A1481" i="8"/>
  <c r="A1489" i="8"/>
  <c r="A1497" i="8"/>
  <c r="A1505" i="8"/>
  <c r="A1513" i="8"/>
  <c r="A1521" i="8"/>
  <c r="A1529" i="8"/>
  <c r="A1537" i="8"/>
  <c r="A1545" i="8"/>
  <c r="A1553" i="8"/>
  <c r="A1561" i="8"/>
  <c r="A1569" i="8"/>
  <c r="A1577" i="8"/>
  <c r="A1585" i="8"/>
  <c r="A1593" i="8"/>
  <c r="A1601" i="8"/>
  <c r="A1609" i="8"/>
  <c r="A1617" i="8"/>
  <c r="A1625" i="8"/>
  <c r="A1633" i="8"/>
  <c r="A1641" i="8"/>
  <c r="A1649" i="8"/>
  <c r="A1657" i="8"/>
  <c r="A1665" i="8"/>
  <c r="A1673" i="8"/>
  <c r="A1681" i="8"/>
  <c r="A1689" i="8"/>
  <c r="A1697" i="8"/>
  <c r="A1705" i="8"/>
  <c r="A1713" i="8"/>
  <c r="A1721" i="8"/>
  <c r="A1729" i="8"/>
  <c r="A1737" i="8"/>
  <c r="A1438" i="8"/>
  <c r="A1486" i="8"/>
  <c r="A1542" i="8"/>
  <c r="A1590" i="8"/>
  <c r="A1638" i="8"/>
  <c r="A1654" i="8"/>
  <c r="A1694" i="8"/>
  <c r="A971" i="8"/>
  <c r="A1262" i="8"/>
  <c r="A1303" i="8"/>
  <c r="A1351" i="8"/>
  <c r="A1407" i="8"/>
  <c r="A194" i="8"/>
  <c r="A672" i="8"/>
  <c r="A739" i="8"/>
  <c r="A803" i="8"/>
  <c r="A867" i="8"/>
  <c r="A931" i="8"/>
  <c r="A995" i="8"/>
  <c r="A1059" i="8"/>
  <c r="A1123" i="8"/>
  <c r="A1187" i="8"/>
  <c r="A1237" i="8"/>
  <c r="A1257" i="8"/>
  <c r="A1266" i="8"/>
  <c r="A1274" i="8"/>
  <c r="A1282" i="8"/>
  <c r="A1290" i="8"/>
  <c r="A1298" i="8"/>
  <c r="A1306" i="8"/>
  <c r="A1314" i="8"/>
  <c r="A1322" i="8"/>
  <c r="A1330" i="8"/>
  <c r="A1338" i="8"/>
  <c r="A1346" i="8"/>
  <c r="A1354" i="8"/>
  <c r="A1362" i="8"/>
  <c r="A1370" i="8"/>
  <c r="A1378" i="8"/>
  <c r="A1386" i="8"/>
  <c r="A1394" i="8"/>
  <c r="A1402" i="8"/>
  <c r="A1410" i="8"/>
  <c r="A1418" i="8"/>
  <c r="A1426" i="8"/>
  <c r="A1434" i="8"/>
  <c r="A1442" i="8"/>
  <c r="A1450" i="8"/>
  <c r="A1458" i="8"/>
  <c r="A1466" i="8"/>
  <c r="A1474" i="8"/>
  <c r="A1482" i="8"/>
  <c r="A1490" i="8"/>
  <c r="A1498" i="8"/>
  <c r="A1506" i="8"/>
  <c r="A1514" i="8"/>
  <c r="A1522" i="8"/>
  <c r="A1530" i="8"/>
  <c r="A1538" i="8"/>
  <c r="A1546" i="8"/>
  <c r="A1554" i="8"/>
  <c r="A1562" i="8"/>
  <c r="A1570" i="8"/>
  <c r="A1578" i="8"/>
  <c r="A1586" i="8"/>
  <c r="A1594" i="8"/>
  <c r="A1602" i="8"/>
  <c r="A1610" i="8"/>
  <c r="A1618" i="8"/>
  <c r="A1626" i="8"/>
  <c r="A1634" i="8"/>
  <c r="A1642" i="8"/>
  <c r="A1650" i="8"/>
  <c r="A1658" i="8"/>
  <c r="A1666" i="8"/>
  <c r="A1674" i="8"/>
  <c r="A1682" i="8"/>
  <c r="A1690" i="8"/>
  <c r="A1698" i="8"/>
  <c r="A1706" i="8"/>
  <c r="A1714" i="8"/>
  <c r="A1722" i="8"/>
  <c r="A1730" i="8"/>
  <c r="A1738" i="8"/>
  <c r="A1746" i="8"/>
  <c r="A1478" i="8"/>
  <c r="A1526" i="8"/>
  <c r="A1574" i="8"/>
  <c r="A1622" i="8"/>
  <c r="A1678" i="8"/>
  <c r="A1726" i="8"/>
  <c r="A907" i="8"/>
  <c r="A1253" i="8"/>
  <c r="A1311" i="8"/>
  <c r="A1359" i="8"/>
  <c r="A1391" i="8"/>
  <c r="A258" i="8"/>
  <c r="A683" i="8"/>
  <c r="A747" i="8"/>
  <c r="A811" i="8"/>
  <c r="A875" i="8"/>
  <c r="A939" i="8"/>
  <c r="A1003" i="8"/>
  <c r="A1067" i="8"/>
  <c r="A1131" i="8"/>
  <c r="A1195" i="8"/>
  <c r="A1243" i="8"/>
  <c r="A1258" i="8"/>
  <c r="A1267" i="8"/>
  <c r="A1275" i="8"/>
  <c r="A1283" i="8"/>
  <c r="A1291" i="8"/>
  <c r="A1299" i="8"/>
  <c r="A1307" i="8"/>
  <c r="A1315" i="8"/>
  <c r="A1323" i="8"/>
  <c r="A1331" i="8"/>
  <c r="A1339" i="8"/>
  <c r="A1347" i="8"/>
  <c r="A1355" i="8"/>
  <c r="A1363" i="8"/>
  <c r="A1371" i="8"/>
  <c r="A1379" i="8"/>
  <c r="A1387" i="8"/>
  <c r="A1395" i="8"/>
  <c r="A1403" i="8"/>
  <c r="A1411" i="8"/>
  <c r="A1419" i="8"/>
  <c r="A1427" i="8"/>
  <c r="A1435" i="8"/>
  <c r="A1443" i="8"/>
  <c r="A1451" i="8"/>
  <c r="A1459" i="8"/>
  <c r="A1467" i="8"/>
  <c r="A1475" i="8"/>
  <c r="A1483" i="8"/>
  <c r="A1491" i="8"/>
  <c r="A1499" i="8"/>
  <c r="A1507" i="8"/>
  <c r="A1515" i="8"/>
  <c r="A1523" i="8"/>
  <c r="A1531" i="8"/>
  <c r="A1539" i="8"/>
  <c r="A1547" i="8"/>
  <c r="A1555" i="8"/>
  <c r="A1563" i="8"/>
  <c r="A1571" i="8"/>
  <c r="A1579" i="8"/>
  <c r="A1587" i="8"/>
  <c r="A1595" i="8"/>
  <c r="A1603" i="8"/>
  <c r="A1611" i="8"/>
  <c r="A1619" i="8"/>
  <c r="A1627" i="8"/>
  <c r="A1635" i="8"/>
  <c r="A1643" i="8"/>
  <c r="A1651" i="8"/>
  <c r="A1659" i="8"/>
  <c r="A1667" i="8"/>
  <c r="A1675" i="8"/>
  <c r="A1683" i="8"/>
  <c r="A1691" i="8"/>
  <c r="A1699" i="8"/>
  <c r="A1707" i="8"/>
  <c r="A1715" i="8"/>
  <c r="A1723" i="8"/>
  <c r="A1731" i="8"/>
  <c r="A1739" i="8"/>
  <c r="A1747" i="8"/>
  <c r="A1470" i="8"/>
  <c r="A1534" i="8"/>
  <c r="A1558" i="8"/>
  <c r="A1598" i="8"/>
  <c r="A1662" i="8"/>
  <c r="A1702" i="8"/>
  <c r="A715" i="8"/>
  <c r="A1099" i="8"/>
  <c r="A1295" i="8"/>
  <c r="A1343" i="8"/>
  <c r="A1399" i="8"/>
  <c r="A322" i="8"/>
  <c r="A691" i="8"/>
  <c r="A755" i="8"/>
  <c r="A819" i="8"/>
  <c r="A883" i="8"/>
  <c r="A947" i="8"/>
  <c r="A1011" i="8"/>
  <c r="A1075" i="8"/>
  <c r="A1139" i="8"/>
  <c r="A1203" i="8"/>
  <c r="A1245" i="8"/>
  <c r="A1259" i="8"/>
  <c r="A1268" i="8"/>
  <c r="A1276" i="8"/>
  <c r="A1284" i="8"/>
  <c r="A1292" i="8"/>
  <c r="A1300" i="8"/>
  <c r="A1308" i="8"/>
  <c r="A1316" i="8"/>
  <c r="A1324" i="8"/>
  <c r="A1332" i="8"/>
  <c r="A1340" i="8"/>
  <c r="A1348" i="8"/>
  <c r="A1356" i="8"/>
  <c r="A1364" i="8"/>
  <c r="A1372" i="8"/>
  <c r="A1380" i="8"/>
  <c r="A1388" i="8"/>
  <c r="A1396" i="8"/>
  <c r="A1404" i="8"/>
  <c r="A1412" i="8"/>
  <c r="A1420" i="8"/>
  <c r="A1428" i="8"/>
  <c r="A1436" i="8"/>
  <c r="A1444" i="8"/>
  <c r="A1452" i="8"/>
  <c r="A1460" i="8"/>
  <c r="A1468" i="8"/>
  <c r="A1476" i="8"/>
  <c r="A1484" i="8"/>
  <c r="A1492" i="8"/>
  <c r="A1500" i="8"/>
  <c r="A1508" i="8"/>
  <c r="A1516" i="8"/>
  <c r="A1524" i="8"/>
  <c r="A1532" i="8"/>
  <c r="A1540" i="8"/>
  <c r="A1548" i="8"/>
  <c r="A1556" i="8"/>
  <c r="A1564" i="8"/>
  <c r="A1572" i="8"/>
  <c r="A1580" i="8"/>
  <c r="A1588" i="8"/>
  <c r="A1596" i="8"/>
  <c r="A1604" i="8"/>
  <c r="A1612" i="8"/>
  <c r="A1620" i="8"/>
  <c r="A1628" i="8"/>
  <c r="A1636" i="8"/>
  <c r="A1644" i="8"/>
  <c r="A1652" i="8"/>
  <c r="A1660" i="8"/>
  <c r="A1668" i="8"/>
  <c r="A1676" i="8"/>
  <c r="A1684" i="8"/>
  <c r="A1692" i="8"/>
  <c r="A1700" i="8"/>
  <c r="A1708" i="8"/>
  <c r="A1716" i="8"/>
  <c r="A1724" i="8"/>
  <c r="A1732" i="8"/>
  <c r="A1740" i="8"/>
  <c r="A1748" i="8"/>
  <c r="A1454" i="8"/>
  <c r="A1502" i="8"/>
  <c r="A1550" i="8"/>
  <c r="A1614" i="8"/>
  <c r="A1670" i="8"/>
  <c r="A1718" i="8"/>
  <c r="A1742" i="8"/>
  <c r="A843" i="8"/>
  <c r="A1227" i="8"/>
  <c r="A1279" i="8"/>
  <c r="A1335" i="8"/>
  <c r="A1383" i="8"/>
  <c r="A386" i="8"/>
  <c r="A699" i="8"/>
  <c r="A763" i="8"/>
  <c r="A827" i="8"/>
  <c r="A891" i="8"/>
  <c r="A955" i="8"/>
  <c r="A1019" i="8"/>
  <c r="A1083" i="8"/>
  <c r="A1147" i="8"/>
  <c r="A1211" i="8"/>
  <c r="A1251" i="8"/>
  <c r="A1260" i="8"/>
  <c r="A1269" i="8"/>
  <c r="A1277" i="8"/>
  <c r="A1285" i="8"/>
  <c r="A1293" i="8"/>
  <c r="A1301" i="8"/>
  <c r="A1309" i="8"/>
  <c r="A1317" i="8"/>
  <c r="A1325" i="8"/>
  <c r="A1333" i="8"/>
  <c r="A1341" i="8"/>
  <c r="A1349" i="8"/>
  <c r="A1357" i="8"/>
  <c r="A1365" i="8"/>
  <c r="A1373" i="8"/>
  <c r="A1381" i="8"/>
  <c r="A1389" i="8"/>
  <c r="A1397" i="8"/>
  <c r="A1405" i="8"/>
  <c r="A1413" i="8"/>
  <c r="A1421" i="8"/>
  <c r="A1429" i="8"/>
  <c r="A1437" i="8"/>
  <c r="A1445" i="8"/>
  <c r="A1453" i="8"/>
  <c r="A1461" i="8"/>
  <c r="A1469" i="8"/>
  <c r="A1477" i="8"/>
  <c r="A1485" i="8"/>
  <c r="A1493" i="8"/>
  <c r="A1501" i="8"/>
  <c r="A1509" i="8"/>
  <c r="A1517" i="8"/>
  <c r="A1525" i="8"/>
  <c r="A1533" i="8"/>
  <c r="A1541" i="8"/>
  <c r="A1549" i="8"/>
  <c r="A1557" i="8"/>
  <c r="A1565" i="8"/>
  <c r="A1573" i="8"/>
  <c r="A1581" i="8"/>
  <c r="A1589" i="8"/>
  <c r="A1597" i="8"/>
  <c r="A1605" i="8"/>
  <c r="A1613" i="8"/>
  <c r="A1621" i="8"/>
  <c r="A1629" i="8"/>
  <c r="A1637" i="8"/>
  <c r="A1645" i="8"/>
  <c r="A1653" i="8"/>
  <c r="A1661" i="8"/>
  <c r="A1669" i="8"/>
  <c r="A1677" i="8"/>
  <c r="A1685" i="8"/>
  <c r="A1693" i="8"/>
  <c r="A1701" i="8"/>
  <c r="A1709" i="8"/>
  <c r="A1717" i="8"/>
  <c r="A1725" i="8"/>
  <c r="A1733" i="8"/>
  <c r="A1741" i="8"/>
  <c r="A450" i="8"/>
  <c r="A707" i="8"/>
  <c r="A771" i="8"/>
  <c r="A835" i="8"/>
  <c r="A899" i="8"/>
  <c r="A963" i="8"/>
  <c r="A1027" i="8"/>
  <c r="A1091" i="8"/>
  <c r="A1155" i="8"/>
  <c r="A1219" i="8"/>
  <c r="A1252" i="8"/>
  <c r="A1261" i="8"/>
  <c r="A1270" i="8"/>
  <c r="A1278" i="8"/>
  <c r="A1286" i="8"/>
  <c r="A1294" i="8"/>
  <c r="A1302" i="8"/>
  <c r="A1310" i="8"/>
  <c r="A1318" i="8"/>
  <c r="A1326" i="8"/>
  <c r="A1334" i="8"/>
  <c r="A1342" i="8"/>
  <c r="A1350" i="8"/>
  <c r="A1358" i="8"/>
  <c r="A1366" i="8"/>
  <c r="A1374" i="8"/>
  <c r="A1382" i="8"/>
  <c r="A1390" i="8"/>
  <c r="A1398" i="8"/>
  <c r="A1406" i="8"/>
  <c r="A1414" i="8"/>
  <c r="A1422" i="8"/>
  <c r="A1430" i="8"/>
  <c r="A1462" i="8"/>
  <c r="A1494" i="8"/>
  <c r="A1510" i="8"/>
  <c r="A1566" i="8"/>
  <c r="A1606" i="8"/>
  <c r="A1686" i="8"/>
  <c r="A1734" i="8"/>
  <c r="A514" i="8"/>
  <c r="A1035" i="8"/>
  <c r="A1271" i="8"/>
  <c r="A1327" i="8"/>
  <c r="A1375" i="8"/>
  <c r="A1423" i="8"/>
  <c r="A1431" i="8"/>
  <c r="A1495" i="8"/>
  <c r="A1559" i="8"/>
  <c r="A1623" i="8"/>
  <c r="A1687" i="8"/>
  <c r="A1439" i="8"/>
  <c r="A1503" i="8"/>
  <c r="A1567" i="8"/>
  <c r="A1631" i="8"/>
  <c r="A1447" i="8"/>
  <c r="A1511" i="8"/>
  <c r="A1575" i="8"/>
  <c r="A1639" i="8"/>
  <c r="A1703" i="8"/>
  <c r="A1663" i="8"/>
  <c r="A1607" i="8"/>
  <c r="A1551" i="8"/>
  <c r="A1743" i="8"/>
  <c r="A1455" i="8"/>
  <c r="A1519" i="8"/>
  <c r="A1583" i="8"/>
  <c r="A1647" i="8"/>
  <c r="A1711" i="8"/>
  <c r="A1599" i="8"/>
  <c r="A1543" i="8"/>
  <c r="A1487" i="8"/>
  <c r="A1695" i="8"/>
  <c r="A1463" i="8"/>
  <c r="A1527" i="8"/>
  <c r="A1591" i="8"/>
  <c r="A1655" i="8"/>
  <c r="A1719" i="8"/>
  <c r="A1727" i="8"/>
  <c r="A1671" i="8"/>
  <c r="A1615" i="8"/>
  <c r="A1471" i="8"/>
  <c r="A1535" i="8"/>
  <c r="A1479" i="8"/>
  <c r="A1735" i="8"/>
  <c r="A1679" i="8"/>
  <c r="H456" i="3"/>
  <c r="J456" i="3" s="1"/>
  <c r="H290" i="3"/>
  <c r="J290" i="3" s="1"/>
  <c r="G213" i="3"/>
  <c r="G491" i="3"/>
  <c r="G478" i="3"/>
  <c r="G473" i="3"/>
  <c r="G460" i="3"/>
  <c r="H452" i="3"/>
  <c r="J452" i="3" s="1"/>
  <c r="G445" i="3"/>
  <c r="H440" i="3"/>
  <c r="J440" i="3" s="1"/>
  <c r="G437" i="3"/>
  <c r="G432" i="3"/>
  <c r="G411" i="3"/>
  <c r="G398" i="3"/>
  <c r="G393" i="3"/>
  <c r="G380" i="3"/>
  <c r="H368" i="3"/>
  <c r="J368" i="3" s="1"/>
  <c r="G365" i="3"/>
  <c r="G341" i="3"/>
  <c r="G323" i="3"/>
  <c r="G315" i="3"/>
  <c r="G310" i="3"/>
  <c r="G305" i="3"/>
  <c r="G302" i="3"/>
  <c r="G297" i="3"/>
  <c r="G284" i="3"/>
  <c r="H282" i="3"/>
  <c r="J282" i="3" s="1"/>
  <c r="H272" i="3"/>
  <c r="J272" i="3" s="1"/>
  <c r="G269" i="3"/>
  <c r="G251" i="3"/>
  <c r="G238" i="3"/>
  <c r="G233" i="3"/>
  <c r="G220" i="3"/>
  <c r="H218" i="3"/>
  <c r="J218" i="3" s="1"/>
  <c r="H208" i="3"/>
  <c r="J208" i="3" s="1"/>
  <c r="G205" i="3"/>
  <c r="G184" i="3"/>
  <c r="G171" i="3"/>
  <c r="G166" i="3"/>
  <c r="G153" i="3"/>
  <c r="H134" i="3"/>
  <c r="J134" i="3" s="1"/>
  <c r="G123" i="3"/>
  <c r="G115" i="3"/>
  <c r="G107" i="3"/>
  <c r="G99" i="3"/>
  <c r="G91" i="3"/>
  <c r="H80" i="3"/>
  <c r="J80" i="3" s="1"/>
  <c r="G72" i="3"/>
  <c r="H376" i="3"/>
  <c r="J376" i="3" s="1"/>
  <c r="H280" i="3"/>
  <c r="J280" i="3" s="1"/>
  <c r="H216" i="3"/>
  <c r="J216" i="3" s="1"/>
  <c r="H475" i="3"/>
  <c r="J475" i="3" s="1"/>
  <c r="H462" i="3"/>
  <c r="J462" i="3" s="1"/>
  <c r="H457" i="3"/>
  <c r="J457" i="3" s="1"/>
  <c r="H449" i="3"/>
  <c r="J449" i="3" s="1"/>
  <c r="H436" i="3"/>
  <c r="J436" i="3" s="1"/>
  <c r="H424" i="3"/>
  <c r="J424" i="3" s="1"/>
  <c r="G421" i="3"/>
  <c r="H395" i="3"/>
  <c r="J395" i="3" s="1"/>
  <c r="H382" i="3"/>
  <c r="J382" i="3" s="1"/>
  <c r="H377" i="3"/>
  <c r="J377" i="3" s="1"/>
  <c r="H364" i="3"/>
  <c r="J364" i="3" s="1"/>
  <c r="G357" i="3"/>
  <c r="G349" i="3"/>
  <c r="H340" i="3"/>
  <c r="J340" i="3" s="1"/>
  <c r="H336" i="3"/>
  <c r="J336" i="3" s="1"/>
  <c r="G333" i="3"/>
  <c r="H307" i="3"/>
  <c r="J307" i="3" s="1"/>
  <c r="H299" i="3"/>
  <c r="J299" i="3" s="1"/>
  <c r="H286" i="3"/>
  <c r="J286" i="3" s="1"/>
  <c r="H281" i="3"/>
  <c r="J281" i="3" s="1"/>
  <c r="H274" i="3"/>
  <c r="J274" i="3" s="1"/>
  <c r="H268" i="3"/>
  <c r="J268" i="3" s="1"/>
  <c r="H264" i="3"/>
  <c r="J264" i="3" s="1"/>
  <c r="G261" i="3"/>
  <c r="H235" i="3"/>
  <c r="J235" i="3" s="1"/>
  <c r="H222" i="3"/>
  <c r="J222" i="3" s="1"/>
  <c r="H217" i="3"/>
  <c r="J217" i="3" s="1"/>
  <c r="H210" i="3"/>
  <c r="J210" i="3" s="1"/>
  <c r="H204" i="3"/>
  <c r="J204" i="3" s="1"/>
  <c r="H200" i="3"/>
  <c r="J200" i="3" s="1"/>
  <c r="G197" i="3"/>
  <c r="H168" i="3"/>
  <c r="J168" i="3" s="1"/>
  <c r="G163" i="3"/>
  <c r="G158" i="3"/>
  <c r="H155" i="3"/>
  <c r="J155" i="3" s="1"/>
  <c r="H150" i="3"/>
  <c r="J150" i="3" s="1"/>
  <c r="G145" i="3"/>
  <c r="G142" i="3"/>
  <c r="H139" i="3"/>
  <c r="J139" i="3" s="1"/>
  <c r="G131" i="3"/>
  <c r="G128" i="3"/>
  <c r="H125" i="3"/>
  <c r="J125" i="3" s="1"/>
  <c r="H120" i="3"/>
  <c r="J120" i="3" s="1"/>
  <c r="H117" i="3"/>
  <c r="J117" i="3" s="1"/>
  <c r="H112" i="3"/>
  <c r="J112" i="3" s="1"/>
  <c r="H109" i="3"/>
  <c r="J109" i="3" s="1"/>
  <c r="H104" i="3"/>
  <c r="J104" i="3" s="1"/>
  <c r="H101" i="3"/>
  <c r="J101" i="3" s="1"/>
  <c r="H96" i="3"/>
  <c r="J96" i="3" s="1"/>
  <c r="H93" i="3"/>
  <c r="J93" i="3" s="1"/>
  <c r="H88" i="3"/>
  <c r="J88" i="3" s="1"/>
  <c r="H85" i="3"/>
  <c r="J85" i="3" s="1"/>
  <c r="H74" i="3"/>
  <c r="J74" i="3" s="1"/>
  <c r="G453" i="3"/>
  <c r="G373" i="3"/>
  <c r="H512" i="3"/>
  <c r="J512" i="3" s="1"/>
  <c r="G501" i="3"/>
  <c r="H496" i="3"/>
  <c r="J496" i="3" s="1"/>
  <c r="G493" i="3"/>
  <c r="G475" i="3"/>
  <c r="H467" i="3"/>
  <c r="J467" i="3" s="1"/>
  <c r="G457" i="3"/>
  <c r="H454" i="3"/>
  <c r="J454" i="3" s="1"/>
  <c r="H441" i="3"/>
  <c r="J441" i="3" s="1"/>
  <c r="G429" i="3"/>
  <c r="H416" i="3"/>
  <c r="J416" i="3" s="1"/>
  <c r="G413" i="3"/>
  <c r="H387" i="3"/>
  <c r="J387" i="3" s="1"/>
  <c r="G382" i="3"/>
  <c r="G377" i="3"/>
  <c r="H374" i="3"/>
  <c r="J374" i="3" s="1"/>
  <c r="H369" i="3"/>
  <c r="J369" i="3" s="1"/>
  <c r="G364" i="3"/>
  <c r="H353" i="3"/>
  <c r="J353" i="3" s="1"/>
  <c r="H345" i="3"/>
  <c r="J345" i="3" s="1"/>
  <c r="G340" i="3"/>
  <c r="H332" i="3"/>
  <c r="J332" i="3" s="1"/>
  <c r="H328" i="3"/>
  <c r="J328" i="3" s="1"/>
  <c r="G325" i="3"/>
  <c r="H320" i="3"/>
  <c r="J320" i="3" s="1"/>
  <c r="G317" i="3"/>
  <c r="G307" i="3"/>
  <c r="G299" i="3"/>
  <c r="H291" i="3"/>
  <c r="J291" i="3" s="1"/>
  <c r="G286" i="3"/>
  <c r="G281" i="3"/>
  <c r="H278" i="3"/>
  <c r="J278" i="3" s="1"/>
  <c r="H273" i="3"/>
  <c r="J273" i="3" s="1"/>
  <c r="G268" i="3"/>
  <c r="H266" i="3"/>
  <c r="J266" i="3" s="1"/>
  <c r="H260" i="3"/>
  <c r="J260" i="3" s="1"/>
  <c r="H256" i="3"/>
  <c r="J256" i="3" s="1"/>
  <c r="G253" i="3"/>
  <c r="G235" i="3"/>
  <c r="H227" i="3"/>
  <c r="J227" i="3" s="1"/>
  <c r="G222" i="3"/>
  <c r="G217" i="3"/>
  <c r="H214" i="3"/>
  <c r="J214" i="3" s="1"/>
  <c r="H209" i="3"/>
  <c r="J209" i="3" s="1"/>
  <c r="G204" i="3"/>
  <c r="H202" i="3"/>
  <c r="J202" i="3" s="1"/>
  <c r="H196" i="3"/>
  <c r="J196" i="3" s="1"/>
  <c r="H192" i="3"/>
  <c r="J192" i="3" s="1"/>
  <c r="G189" i="3"/>
  <c r="H186" i="3"/>
  <c r="J186" i="3" s="1"/>
  <c r="G181" i="3"/>
  <c r="G168" i="3"/>
  <c r="H160" i="3"/>
  <c r="J160" i="3" s="1"/>
  <c r="G155" i="3"/>
  <c r="G150" i="3"/>
  <c r="H147" i="3"/>
  <c r="J147" i="3" s="1"/>
  <c r="H144" i="3"/>
  <c r="J144" i="3" s="1"/>
  <c r="G139" i="3"/>
  <c r="H136" i="3"/>
  <c r="J136" i="3" s="1"/>
  <c r="G125" i="3"/>
  <c r="G120" i="3"/>
  <c r="G117" i="3"/>
  <c r="G112" i="3"/>
  <c r="G109" i="3"/>
  <c r="G104" i="3"/>
  <c r="G101" i="3"/>
  <c r="G96" i="3"/>
  <c r="G93" i="3"/>
  <c r="G88" i="3"/>
  <c r="G85" i="3"/>
  <c r="H82" i="3"/>
  <c r="J82" i="3" s="1"/>
  <c r="G74" i="3"/>
  <c r="G277" i="3"/>
  <c r="H226" i="3"/>
  <c r="J226" i="3" s="1"/>
  <c r="H149" i="3"/>
  <c r="J149" i="3" s="1"/>
  <c r="G509" i="3"/>
  <c r="H504" i="3"/>
  <c r="J504" i="3" s="1"/>
  <c r="G462" i="3"/>
  <c r="G449" i="3"/>
  <c r="G436" i="3"/>
  <c r="H420" i="3"/>
  <c r="J420" i="3" s="1"/>
  <c r="G395" i="3"/>
  <c r="H500" i="3"/>
  <c r="J500" i="3" s="1"/>
  <c r="H492" i="3"/>
  <c r="J492" i="3" s="1"/>
  <c r="H488" i="3"/>
  <c r="J488" i="3" s="1"/>
  <c r="G485" i="3"/>
  <c r="G467" i="3"/>
  <c r="H459" i="3"/>
  <c r="J459" i="3" s="1"/>
  <c r="G454" i="3"/>
  <c r="H451" i="3"/>
  <c r="J451" i="3" s="1"/>
  <c r="H446" i="3"/>
  <c r="J446" i="3" s="1"/>
  <c r="G441" i="3"/>
  <c r="H438" i="3"/>
  <c r="J438" i="3" s="1"/>
  <c r="H433" i="3"/>
  <c r="J433" i="3" s="1"/>
  <c r="H425" i="3"/>
  <c r="J425" i="3" s="1"/>
  <c r="G420" i="3"/>
  <c r="H412" i="3"/>
  <c r="J412" i="3" s="1"/>
  <c r="H408" i="3"/>
  <c r="J408" i="3" s="1"/>
  <c r="G405" i="3"/>
  <c r="G387" i="3"/>
  <c r="H379" i="3"/>
  <c r="J379" i="3" s="1"/>
  <c r="G374" i="3"/>
  <c r="G369" i="3"/>
  <c r="H366" i="3"/>
  <c r="J366" i="3" s="1"/>
  <c r="H361" i="3"/>
  <c r="J361" i="3" s="1"/>
  <c r="G353" i="3"/>
  <c r="H342" i="3"/>
  <c r="J342" i="3" s="1"/>
  <c r="H337" i="3"/>
  <c r="J337" i="3" s="1"/>
  <c r="G332" i="3"/>
  <c r="H324" i="3"/>
  <c r="J324" i="3" s="1"/>
  <c r="H316" i="3"/>
  <c r="J316" i="3" s="1"/>
  <c r="H312" i="3"/>
  <c r="J312" i="3" s="1"/>
  <c r="G291" i="3"/>
  <c r="H283" i="3"/>
  <c r="J283" i="3" s="1"/>
  <c r="G278" i="3"/>
  <c r="G273" i="3"/>
  <c r="H270" i="3"/>
  <c r="J270" i="3" s="1"/>
  <c r="H265" i="3"/>
  <c r="J265" i="3" s="1"/>
  <c r="G260" i="3"/>
  <c r="H258" i="3"/>
  <c r="J258" i="3" s="1"/>
  <c r="H252" i="3"/>
  <c r="J252" i="3" s="1"/>
  <c r="H248" i="3"/>
  <c r="J248" i="3" s="1"/>
  <c r="G245" i="3"/>
  <c r="G227" i="3"/>
  <c r="H219" i="3"/>
  <c r="J219" i="3" s="1"/>
  <c r="G214" i="3"/>
  <c r="G209" i="3"/>
  <c r="H206" i="3"/>
  <c r="J206" i="3" s="1"/>
  <c r="H201" i="3"/>
  <c r="J201" i="3" s="1"/>
  <c r="G196" i="3"/>
  <c r="H194" i="3"/>
  <c r="J194" i="3" s="1"/>
  <c r="H185" i="3"/>
  <c r="J185" i="3" s="1"/>
  <c r="H180" i="3"/>
  <c r="J180" i="3" s="1"/>
  <c r="H178" i="3"/>
  <c r="J178" i="3" s="1"/>
  <c r="G160" i="3"/>
  <c r="H152" i="3"/>
  <c r="J152" i="3" s="1"/>
  <c r="G144" i="3"/>
  <c r="G136" i="3"/>
  <c r="H122" i="3"/>
  <c r="J122" i="3" s="1"/>
  <c r="H114" i="3"/>
  <c r="J114" i="3" s="1"/>
  <c r="H106" i="3"/>
  <c r="J106" i="3" s="1"/>
  <c r="H98" i="3"/>
  <c r="J98" i="3" s="1"/>
  <c r="H90" i="3"/>
  <c r="J90" i="3" s="1"/>
  <c r="G82" i="3"/>
  <c r="H513" i="3"/>
  <c r="J513" i="3" s="1"/>
  <c r="H505" i="3"/>
  <c r="J505" i="3" s="1"/>
  <c r="H497" i="3"/>
  <c r="J497" i="3" s="1"/>
  <c r="G492" i="3"/>
  <c r="H484" i="3"/>
  <c r="J484" i="3" s="1"/>
  <c r="H480" i="3"/>
  <c r="J480" i="3" s="1"/>
  <c r="G477" i="3"/>
  <c r="G459" i="3"/>
  <c r="G451" i="3"/>
  <c r="G446" i="3"/>
  <c r="H443" i="3"/>
  <c r="J443" i="3" s="1"/>
  <c r="G438" i="3"/>
  <c r="G433" i="3"/>
  <c r="G425" i="3"/>
  <c r="H422" i="3"/>
  <c r="J422" i="3" s="1"/>
  <c r="H417" i="3"/>
  <c r="J417" i="3" s="1"/>
  <c r="G412" i="3"/>
  <c r="H404" i="3"/>
  <c r="J404" i="3" s="1"/>
  <c r="H400" i="3"/>
  <c r="J400" i="3" s="1"/>
  <c r="G397" i="3"/>
  <c r="G379" i="3"/>
  <c r="H371" i="3"/>
  <c r="J371" i="3" s="1"/>
  <c r="G366" i="3"/>
  <c r="H358" i="3"/>
  <c r="J358" i="3" s="1"/>
  <c r="H355" i="3"/>
  <c r="J355" i="3" s="1"/>
  <c r="H350" i="3"/>
  <c r="J350" i="3" s="1"/>
  <c r="H347" i="3"/>
  <c r="J347" i="3" s="1"/>
  <c r="G342" i="3"/>
  <c r="G337" i="3"/>
  <c r="H334" i="3"/>
  <c r="J334" i="3" s="1"/>
  <c r="H329" i="3"/>
  <c r="J329" i="3" s="1"/>
  <c r="G324" i="3"/>
  <c r="G316" i="3"/>
  <c r="H311" i="3"/>
  <c r="J311" i="3" s="1"/>
  <c r="H304" i="3"/>
  <c r="J304" i="3" s="1"/>
  <c r="G283" i="3"/>
  <c r="H275" i="3"/>
  <c r="J275" i="3" s="1"/>
  <c r="G270" i="3"/>
  <c r="H262" i="3"/>
  <c r="J262" i="3" s="1"/>
  <c r="H257" i="3"/>
  <c r="J257" i="3" s="1"/>
  <c r="H250" i="3"/>
  <c r="J250" i="3" s="1"/>
  <c r="H244" i="3"/>
  <c r="J244" i="3" s="1"/>
  <c r="H240" i="3"/>
  <c r="J240" i="3" s="1"/>
  <c r="G237" i="3"/>
  <c r="H211" i="3"/>
  <c r="J211" i="3" s="1"/>
  <c r="H198" i="3"/>
  <c r="J198" i="3" s="1"/>
  <c r="H193" i="3"/>
  <c r="J193" i="3" s="1"/>
  <c r="H177" i="3"/>
  <c r="J177" i="3" s="1"/>
  <c r="H173" i="3"/>
  <c r="J173" i="3" s="1"/>
  <c r="H170" i="3"/>
  <c r="J170" i="3" s="1"/>
  <c r="G513" i="3"/>
  <c r="G508" i="3"/>
  <c r="G505" i="3"/>
  <c r="G497" i="3"/>
  <c r="G484" i="3"/>
  <c r="H472" i="3"/>
  <c r="J472" i="3" s="1"/>
  <c r="G469" i="3"/>
  <c r="G456" i="3"/>
  <c r="G443" i="3"/>
  <c r="G422" i="3"/>
  <c r="G417" i="3"/>
  <c r="G404" i="3"/>
  <c r="H392" i="3"/>
  <c r="J392" i="3" s="1"/>
  <c r="G389" i="3"/>
  <c r="G376" i="3"/>
  <c r="G371" i="3"/>
  <c r="G358" i="3"/>
  <c r="G355" i="3"/>
  <c r="G350" i="3"/>
  <c r="G347" i="3"/>
  <c r="G334" i="3"/>
  <c r="G329" i="3"/>
  <c r="H321" i="3"/>
  <c r="J321" i="3" s="1"/>
  <c r="H296" i="3"/>
  <c r="J296" i="3" s="1"/>
  <c r="G293" i="3"/>
  <c r="G280" i="3"/>
  <c r="G275" i="3"/>
  <c r="G262" i="3"/>
  <c r="G257" i="3"/>
  <c r="G244" i="3"/>
  <c r="H242" i="3"/>
  <c r="J242" i="3" s="1"/>
  <c r="H232" i="3"/>
  <c r="J232" i="3" s="1"/>
  <c r="G229" i="3"/>
  <c r="G216" i="3"/>
  <c r="G211" i="3"/>
  <c r="G198" i="3"/>
  <c r="G193" i="3"/>
  <c r="G177" i="3"/>
  <c r="H165" i="3"/>
  <c r="J165" i="3" s="1"/>
  <c r="H162" i="3"/>
  <c r="J162" i="3" s="1"/>
  <c r="G149" i="3"/>
  <c r="H133" i="3"/>
  <c r="J133" i="3" s="1"/>
  <c r="H130" i="3"/>
  <c r="J130" i="3" s="1"/>
  <c r="H464" i="3"/>
  <c r="J464" i="3" s="1"/>
  <c r="G461" i="3"/>
  <c r="H384" i="3"/>
  <c r="J384" i="3" s="1"/>
  <c r="G381" i="3"/>
  <c r="H298" i="3"/>
  <c r="J298" i="3" s="1"/>
  <c r="H288" i="3"/>
  <c r="J288" i="3" s="1"/>
  <c r="G285" i="3"/>
  <c r="H234" i="3"/>
  <c r="J234" i="3" s="1"/>
  <c r="H224" i="3"/>
  <c r="J224" i="3" s="1"/>
  <c r="G221" i="3"/>
  <c r="H157" i="3"/>
  <c r="J157" i="3" s="1"/>
  <c r="H154" i="3"/>
  <c r="J154" i="3" s="1"/>
  <c r="H146" i="3"/>
  <c r="J146" i="3" s="1"/>
  <c r="H141" i="3"/>
  <c r="J141" i="3" s="1"/>
  <c r="H138" i="3"/>
  <c r="J138" i="3" s="1"/>
  <c r="G311" i="3"/>
  <c r="G309" i="3"/>
  <c r="H309" i="3"/>
  <c r="J309" i="3" s="1"/>
  <c r="G279" i="3"/>
  <c r="H279" i="3"/>
  <c r="J279" i="3" s="1"/>
  <c r="G247" i="3"/>
  <c r="H247" i="3"/>
  <c r="J247" i="3" s="1"/>
  <c r="G215" i="3"/>
  <c r="H215" i="3"/>
  <c r="J215" i="3" s="1"/>
  <c r="G159" i="3"/>
  <c r="H159" i="3"/>
  <c r="J159" i="3" s="1"/>
  <c r="H444" i="3"/>
  <c r="J444" i="3" s="1"/>
  <c r="H428" i="3"/>
  <c r="J428" i="3" s="1"/>
  <c r="G361" i="3"/>
  <c r="H356" i="3"/>
  <c r="J356" i="3" s="1"/>
  <c r="H348" i="3"/>
  <c r="J348" i="3" s="1"/>
  <c r="G345" i="3"/>
  <c r="G321" i="3"/>
  <c r="G304" i="3"/>
  <c r="G87" i="3"/>
  <c r="H87" i="3"/>
  <c r="J87" i="3" s="1"/>
  <c r="G301" i="3"/>
  <c r="H301" i="3"/>
  <c r="J301" i="3" s="1"/>
  <c r="G271" i="3"/>
  <c r="H271" i="3"/>
  <c r="J271" i="3" s="1"/>
  <c r="G111" i="3"/>
  <c r="H111" i="3"/>
  <c r="J111" i="3" s="1"/>
  <c r="H511" i="3"/>
  <c r="J511" i="3" s="1"/>
  <c r="H503" i="3"/>
  <c r="J503" i="3" s="1"/>
  <c r="G500" i="3"/>
  <c r="H495" i="3"/>
  <c r="J495" i="3" s="1"/>
  <c r="H487" i="3"/>
  <c r="J487" i="3" s="1"/>
  <c r="H479" i="3"/>
  <c r="J479" i="3" s="1"/>
  <c r="H471" i="3"/>
  <c r="J471" i="3" s="1"/>
  <c r="H463" i="3"/>
  <c r="J463" i="3" s="1"/>
  <c r="H455" i="3"/>
  <c r="J455" i="3" s="1"/>
  <c r="G452" i="3"/>
  <c r="H447" i="3"/>
  <c r="J447" i="3" s="1"/>
  <c r="H439" i="3"/>
  <c r="J439" i="3" s="1"/>
  <c r="H431" i="3"/>
  <c r="J431" i="3" s="1"/>
  <c r="G428" i="3"/>
  <c r="H423" i="3"/>
  <c r="J423" i="3" s="1"/>
  <c r="H415" i="3"/>
  <c r="J415" i="3" s="1"/>
  <c r="H407" i="3"/>
  <c r="J407" i="3" s="1"/>
  <c r="H399" i="3"/>
  <c r="J399" i="3" s="1"/>
  <c r="H391" i="3"/>
  <c r="J391" i="3" s="1"/>
  <c r="H383" i="3"/>
  <c r="J383" i="3" s="1"/>
  <c r="H375" i="3"/>
  <c r="J375" i="3" s="1"/>
  <c r="H367" i="3"/>
  <c r="J367" i="3" s="1"/>
  <c r="H359" i="3"/>
  <c r="J359" i="3" s="1"/>
  <c r="G356" i="3"/>
  <c r="H351" i="3"/>
  <c r="J351" i="3" s="1"/>
  <c r="G348" i="3"/>
  <c r="H343" i="3"/>
  <c r="J343" i="3" s="1"/>
  <c r="H335" i="3"/>
  <c r="J335" i="3" s="1"/>
  <c r="H327" i="3"/>
  <c r="J327" i="3" s="1"/>
  <c r="H319" i="3"/>
  <c r="J319" i="3" s="1"/>
  <c r="G287" i="3"/>
  <c r="H287" i="3"/>
  <c r="J287" i="3" s="1"/>
  <c r="G255" i="3"/>
  <c r="H255" i="3"/>
  <c r="J255" i="3" s="1"/>
  <c r="G223" i="3"/>
  <c r="H223" i="3"/>
  <c r="J223" i="3" s="1"/>
  <c r="G191" i="3"/>
  <c r="H191" i="3"/>
  <c r="J191" i="3" s="1"/>
  <c r="G119" i="3"/>
  <c r="H119" i="3"/>
  <c r="J119" i="3" s="1"/>
  <c r="G103" i="3"/>
  <c r="H103" i="3"/>
  <c r="J103" i="3" s="1"/>
  <c r="G79" i="3"/>
  <c r="H79" i="3"/>
  <c r="J79" i="3" s="1"/>
  <c r="G239" i="3"/>
  <c r="H239" i="3"/>
  <c r="J239" i="3" s="1"/>
  <c r="G95" i="3"/>
  <c r="H95" i="3"/>
  <c r="J95" i="3" s="1"/>
  <c r="H514" i="3"/>
  <c r="J514" i="3" s="1"/>
  <c r="G511" i="3"/>
  <c r="H506" i="3"/>
  <c r="J506" i="3" s="1"/>
  <c r="G503" i="3"/>
  <c r="H498" i="3"/>
  <c r="J498" i="3" s="1"/>
  <c r="G495" i="3"/>
  <c r="H490" i="3"/>
  <c r="J490" i="3" s="1"/>
  <c r="G487" i="3"/>
  <c r="H482" i="3"/>
  <c r="J482" i="3" s="1"/>
  <c r="G479" i="3"/>
  <c r="H474" i="3"/>
  <c r="J474" i="3" s="1"/>
  <c r="G471" i="3"/>
  <c r="H466" i="3"/>
  <c r="J466" i="3" s="1"/>
  <c r="G463" i="3"/>
  <c r="H458" i="3"/>
  <c r="J458" i="3" s="1"/>
  <c r="G455" i="3"/>
  <c r="H450" i="3"/>
  <c r="J450" i="3" s="1"/>
  <c r="G447" i="3"/>
  <c r="H442" i="3"/>
  <c r="J442" i="3" s="1"/>
  <c r="G439" i="3"/>
  <c r="H434" i="3"/>
  <c r="J434" i="3" s="1"/>
  <c r="G431" i="3"/>
  <c r="H426" i="3"/>
  <c r="J426" i="3" s="1"/>
  <c r="G423" i="3"/>
  <c r="H418" i="3"/>
  <c r="J418" i="3" s="1"/>
  <c r="G415" i="3"/>
  <c r="H410" i="3"/>
  <c r="J410" i="3" s="1"/>
  <c r="G407" i="3"/>
  <c r="H402" i="3"/>
  <c r="J402" i="3" s="1"/>
  <c r="G399" i="3"/>
  <c r="H394" i="3"/>
  <c r="J394" i="3" s="1"/>
  <c r="G391" i="3"/>
  <c r="H386" i="3"/>
  <c r="J386" i="3" s="1"/>
  <c r="G383" i="3"/>
  <c r="H378" i="3"/>
  <c r="J378" i="3" s="1"/>
  <c r="G375" i="3"/>
  <c r="H370" i="3"/>
  <c r="J370" i="3" s="1"/>
  <c r="G367" i="3"/>
  <c r="H362" i="3"/>
  <c r="J362" i="3" s="1"/>
  <c r="G359" i="3"/>
  <c r="H354" i="3"/>
  <c r="J354" i="3" s="1"/>
  <c r="G351" i="3"/>
  <c r="H346" i="3"/>
  <c r="J346" i="3" s="1"/>
  <c r="G343" i="3"/>
  <c r="H338" i="3"/>
  <c r="J338" i="3" s="1"/>
  <c r="G335" i="3"/>
  <c r="H330" i="3"/>
  <c r="J330" i="3" s="1"/>
  <c r="G327" i="3"/>
  <c r="H322" i="3"/>
  <c r="J322" i="3" s="1"/>
  <c r="G319" i="3"/>
  <c r="H306" i="3"/>
  <c r="J306" i="3" s="1"/>
  <c r="G306" i="3"/>
  <c r="G167" i="3"/>
  <c r="H167" i="3"/>
  <c r="J167" i="3" s="1"/>
  <c r="G135" i="3"/>
  <c r="H135" i="3"/>
  <c r="J135" i="3" s="1"/>
  <c r="G71" i="3"/>
  <c r="H71" i="3"/>
  <c r="J71" i="3" s="1"/>
  <c r="G303" i="3"/>
  <c r="H303" i="3"/>
  <c r="J303" i="3" s="1"/>
  <c r="G207" i="3"/>
  <c r="H207" i="3"/>
  <c r="J207" i="3" s="1"/>
  <c r="G143" i="3"/>
  <c r="H143" i="3"/>
  <c r="J143" i="3" s="1"/>
  <c r="G514" i="3"/>
  <c r="H509" i="3"/>
  <c r="J509" i="3" s="1"/>
  <c r="G506" i="3"/>
  <c r="H501" i="3"/>
  <c r="J501" i="3" s="1"/>
  <c r="G498" i="3"/>
  <c r="H493" i="3"/>
  <c r="J493" i="3" s="1"/>
  <c r="G490" i="3"/>
  <c r="H485" i="3"/>
  <c r="J485" i="3" s="1"/>
  <c r="G482" i="3"/>
  <c r="H477" i="3"/>
  <c r="J477" i="3" s="1"/>
  <c r="G474" i="3"/>
  <c r="H469" i="3"/>
  <c r="J469" i="3" s="1"/>
  <c r="G466" i="3"/>
  <c r="H461" i="3"/>
  <c r="J461" i="3" s="1"/>
  <c r="G458" i="3"/>
  <c r="H453" i="3"/>
  <c r="J453" i="3" s="1"/>
  <c r="G450" i="3"/>
  <c r="H445" i="3"/>
  <c r="J445" i="3" s="1"/>
  <c r="G442" i="3"/>
  <c r="H437" i="3"/>
  <c r="J437" i="3" s="1"/>
  <c r="G434" i="3"/>
  <c r="H429" i="3"/>
  <c r="J429" i="3" s="1"/>
  <c r="G426" i="3"/>
  <c r="H421" i="3"/>
  <c r="J421" i="3" s="1"/>
  <c r="G418" i="3"/>
  <c r="H413" i="3"/>
  <c r="J413" i="3" s="1"/>
  <c r="G410" i="3"/>
  <c r="H405" i="3"/>
  <c r="J405" i="3" s="1"/>
  <c r="G402" i="3"/>
  <c r="H397" i="3"/>
  <c r="J397" i="3" s="1"/>
  <c r="G394" i="3"/>
  <c r="H389" i="3"/>
  <c r="J389" i="3" s="1"/>
  <c r="G386" i="3"/>
  <c r="H381" i="3"/>
  <c r="J381" i="3" s="1"/>
  <c r="G378" i="3"/>
  <c r="H373" i="3"/>
  <c r="J373" i="3" s="1"/>
  <c r="G370" i="3"/>
  <c r="H365" i="3"/>
  <c r="J365" i="3" s="1"/>
  <c r="G362" i="3"/>
  <c r="H357" i="3"/>
  <c r="J357" i="3" s="1"/>
  <c r="G354" i="3"/>
  <c r="H349" i="3"/>
  <c r="J349" i="3" s="1"/>
  <c r="G346" i="3"/>
  <c r="H341" i="3"/>
  <c r="J341" i="3" s="1"/>
  <c r="G338" i="3"/>
  <c r="H333" i="3"/>
  <c r="J333" i="3" s="1"/>
  <c r="G330" i="3"/>
  <c r="H325" i="3"/>
  <c r="J325" i="3" s="1"/>
  <c r="G322" i="3"/>
  <c r="H317" i="3"/>
  <c r="J317" i="3" s="1"/>
  <c r="H314" i="3"/>
  <c r="J314" i="3" s="1"/>
  <c r="G314" i="3"/>
  <c r="G295" i="3"/>
  <c r="H295" i="3"/>
  <c r="J295" i="3" s="1"/>
  <c r="G263" i="3"/>
  <c r="H263" i="3"/>
  <c r="J263" i="3" s="1"/>
  <c r="G231" i="3"/>
  <c r="H231" i="3"/>
  <c r="J231" i="3" s="1"/>
  <c r="G199" i="3"/>
  <c r="H199" i="3"/>
  <c r="J199" i="3" s="1"/>
  <c r="G151" i="3"/>
  <c r="H151" i="3"/>
  <c r="J151" i="3" s="1"/>
  <c r="G183" i="3"/>
  <c r="H183" i="3"/>
  <c r="J183" i="3" s="1"/>
  <c r="G175" i="3"/>
  <c r="H175" i="3"/>
  <c r="J175" i="3" s="1"/>
  <c r="G127" i="3"/>
  <c r="H127" i="3"/>
  <c r="J127" i="3" s="1"/>
  <c r="G298" i="3"/>
  <c r="H293" i="3"/>
  <c r="J293" i="3" s="1"/>
  <c r="G290" i="3"/>
  <c r="H285" i="3"/>
  <c r="J285" i="3" s="1"/>
  <c r="G282" i="3"/>
  <c r="H277" i="3"/>
  <c r="J277" i="3" s="1"/>
  <c r="G274" i="3"/>
  <c r="H269" i="3"/>
  <c r="J269" i="3" s="1"/>
  <c r="G266" i="3"/>
  <c r="H261" i="3"/>
  <c r="J261" i="3" s="1"/>
  <c r="G258" i="3"/>
  <c r="H253" i="3"/>
  <c r="J253" i="3" s="1"/>
  <c r="G250" i="3"/>
  <c r="H245" i="3"/>
  <c r="J245" i="3" s="1"/>
  <c r="G242" i="3"/>
  <c r="H237" i="3"/>
  <c r="J237" i="3" s="1"/>
  <c r="G234" i="3"/>
  <c r="H229" i="3"/>
  <c r="J229" i="3" s="1"/>
  <c r="G226" i="3"/>
  <c r="H221" i="3"/>
  <c r="J221" i="3" s="1"/>
  <c r="G218" i="3"/>
  <c r="H213" i="3"/>
  <c r="J213" i="3" s="1"/>
  <c r="G210" i="3"/>
  <c r="H205" i="3"/>
  <c r="J205" i="3" s="1"/>
  <c r="G202" i="3"/>
  <c r="H197" i="3"/>
  <c r="J197" i="3" s="1"/>
  <c r="G194" i="3"/>
  <c r="H189" i="3"/>
  <c r="J189" i="3" s="1"/>
  <c r="G186" i="3"/>
  <c r="H181" i="3"/>
  <c r="J181" i="3" s="1"/>
  <c r="G178" i="3"/>
  <c r="G170" i="3"/>
  <c r="G162" i="3"/>
  <c r="G154" i="3"/>
  <c r="G146" i="3"/>
  <c r="G138" i="3"/>
  <c r="G130" i="3"/>
  <c r="G147" i="3"/>
  <c r="H118" i="3"/>
  <c r="J118" i="3" s="1"/>
  <c r="H110" i="3"/>
  <c r="J110" i="3" s="1"/>
  <c r="H102" i="3"/>
  <c r="J102" i="3" s="1"/>
  <c r="H94" i="3"/>
  <c r="J94" i="3" s="1"/>
  <c r="H86" i="3"/>
  <c r="J86" i="3" s="1"/>
  <c r="G83" i="3"/>
  <c r="H78" i="3"/>
  <c r="J78" i="3" s="1"/>
  <c r="G75" i="3"/>
  <c r="G134" i="3"/>
  <c r="H129" i="3"/>
  <c r="J129" i="3" s="1"/>
  <c r="G126" i="3"/>
  <c r="H121" i="3"/>
  <c r="J121" i="3" s="1"/>
  <c r="G118" i="3"/>
  <c r="H113" i="3"/>
  <c r="J113" i="3" s="1"/>
  <c r="G110" i="3"/>
  <c r="H105" i="3"/>
  <c r="J105" i="3" s="1"/>
  <c r="G102" i="3"/>
  <c r="H97" i="3"/>
  <c r="J97" i="3" s="1"/>
  <c r="G94" i="3"/>
  <c r="H89" i="3"/>
  <c r="J89" i="3" s="1"/>
  <c r="G86" i="3"/>
  <c r="H81" i="3"/>
  <c r="J81" i="3" s="1"/>
  <c r="G78" i="3"/>
  <c r="H73" i="3"/>
  <c r="J73" i="3" s="1"/>
  <c r="G70" i="3"/>
  <c r="H70" i="3" s="1"/>
  <c r="J70" i="3" s="1"/>
  <c r="H188" i="3"/>
  <c r="J188" i="3" s="1"/>
  <c r="H172" i="3"/>
  <c r="J172" i="3" s="1"/>
  <c r="H164" i="3"/>
  <c r="J164" i="3" s="1"/>
  <c r="H156" i="3"/>
  <c r="J156" i="3" s="1"/>
  <c r="H148" i="3"/>
  <c r="J148" i="3" s="1"/>
  <c r="H140" i="3"/>
  <c r="J140" i="3" s="1"/>
  <c r="G137" i="3"/>
  <c r="H132" i="3"/>
  <c r="J132" i="3" s="1"/>
  <c r="G129" i="3"/>
  <c r="H124" i="3"/>
  <c r="J124" i="3" s="1"/>
  <c r="G121" i="3"/>
  <c r="H116" i="3"/>
  <c r="J116" i="3" s="1"/>
  <c r="G113" i="3"/>
  <c r="H108" i="3"/>
  <c r="J108" i="3" s="1"/>
  <c r="G105" i="3"/>
  <c r="H100" i="3"/>
  <c r="J100" i="3" s="1"/>
  <c r="G97" i="3"/>
  <c r="H92" i="3"/>
  <c r="J92" i="3" s="1"/>
  <c r="G89" i="3"/>
  <c r="H84" i="3"/>
  <c r="J84" i="3" s="1"/>
  <c r="G81" i="3"/>
  <c r="H76" i="3"/>
  <c r="J76" i="3" s="1"/>
  <c r="G73" i="3"/>
  <c r="G188" i="3"/>
  <c r="G180" i="3"/>
  <c r="G172" i="3"/>
  <c r="G164" i="3"/>
  <c r="G156" i="3"/>
  <c r="G148" i="3"/>
  <c r="G140" i="3"/>
  <c r="G132" i="3"/>
  <c r="G124" i="3"/>
  <c r="G116" i="3"/>
  <c r="G108" i="3"/>
  <c r="G100" i="3"/>
  <c r="G92" i="3"/>
  <c r="G84" i="3"/>
  <c r="G76" i="3"/>
  <c r="G57" i="3"/>
  <c r="H57" i="3" s="1"/>
  <c r="J57" i="3" s="1"/>
  <c r="G31" i="3"/>
  <c r="H47" i="3"/>
  <c r="J47" i="3" s="1"/>
  <c r="H22" i="3"/>
  <c r="J22" i="3" s="1"/>
  <c r="G42" i="3"/>
  <c r="H42" i="3" s="1"/>
  <c r="J42" i="3" s="1"/>
  <c r="G64" i="3"/>
  <c r="H64" i="3" s="1"/>
  <c r="J64" i="3" s="1"/>
  <c r="G61" i="3"/>
  <c r="H61" i="3" s="1"/>
  <c r="J61" i="3" s="1"/>
  <c r="G69" i="3"/>
  <c r="H66" i="3"/>
  <c r="J66" i="3" s="1"/>
  <c r="H32" i="3"/>
  <c r="J32" i="3" s="1"/>
  <c r="G53" i="3"/>
  <c r="H53" i="3" s="1"/>
  <c r="J53" i="3" s="1"/>
  <c r="H56" i="3"/>
  <c r="J56" i="3" s="1"/>
  <c r="G25" i="3"/>
  <c r="H25" i="3" s="1"/>
  <c r="J25" i="3" s="1"/>
  <c r="H65" i="3"/>
  <c r="J65" i="3" s="1"/>
  <c r="H46" i="3"/>
  <c r="J46" i="3" s="1"/>
  <c r="G39" i="3"/>
  <c r="H58" i="3"/>
  <c r="J58" i="3" s="1"/>
  <c r="H33" i="3"/>
  <c r="J33" i="3" s="1"/>
  <c r="G24" i="3"/>
  <c r="H24" i="3" s="1"/>
  <c r="J24" i="3" s="1"/>
  <c r="G21" i="3"/>
  <c r="G38" i="3"/>
  <c r="G41" i="3"/>
  <c r="H68" i="3"/>
  <c r="J68" i="3" s="1"/>
  <c r="G59" i="3"/>
  <c r="G55" i="3"/>
  <c r="H49" i="3"/>
  <c r="J49" i="3" s="1"/>
  <c r="G34" i="3"/>
  <c r="G67" i="3"/>
  <c r="G30" i="3"/>
  <c r="G63" i="3"/>
  <c r="H60" i="3"/>
  <c r="J60" i="3" s="1"/>
  <c r="G48" i="3"/>
  <c r="G62" i="3"/>
  <c r="H62" i="3" s="1"/>
  <c r="J62" i="3" s="1"/>
  <c r="G54" i="3"/>
  <c r="H54" i="3" s="1"/>
  <c r="J54" i="3" s="1"/>
  <c r="G40" i="3"/>
  <c r="H40" i="3" s="1"/>
  <c r="J40" i="3" s="1"/>
  <c r="G29" i="3"/>
  <c r="H29" i="3" s="1"/>
  <c r="J29" i="3" s="1"/>
  <c r="G20" i="3"/>
  <c r="G23" i="3"/>
  <c r="H23" i="3" s="1"/>
  <c r="J23" i="3" s="1"/>
  <c r="H20" i="3" l="1"/>
  <c r="J20" i="3" s="1"/>
  <c r="H30" i="3"/>
  <c r="J30" i="3" s="1"/>
  <c r="H31" i="3"/>
  <c r="J31" i="3" s="1"/>
  <c r="H63" i="3"/>
  <c r="J63" i="3" s="1"/>
  <c r="H39" i="3"/>
  <c r="J39" i="3" s="1"/>
  <c r="H55" i="3"/>
  <c r="J55" i="3" s="1"/>
  <c r="H21" i="3"/>
  <c r="J21" i="3" s="1"/>
  <c r="H59" i="3"/>
  <c r="J59" i="3" s="1"/>
  <c r="H69" i="3"/>
  <c r="J69" i="3" s="1"/>
  <c r="H41" i="3"/>
  <c r="J41" i="3" s="1"/>
  <c r="H48" i="3"/>
  <c r="J48" i="3" s="1"/>
  <c r="H67" i="3"/>
  <c r="J67" i="3" s="1"/>
  <c r="H38" i="3"/>
  <c r="H34" i="3"/>
  <c r="J34" i="3" s="1"/>
  <c r="G6" i="3" l="1"/>
  <c r="G11" i="3"/>
  <c r="G12" i="3"/>
  <c r="H12" i="3" s="1"/>
  <c r="J12" i="3" s="1"/>
  <c r="G15" i="3"/>
  <c r="H15" i="3" s="1"/>
  <c r="J15" i="3" s="1"/>
  <c r="G10" i="3"/>
  <c r="G9" i="3"/>
  <c r="G16" i="3"/>
  <c r="G8" i="3"/>
  <c r="G5" i="3"/>
  <c r="G4" i="3"/>
  <c r="G14" i="3"/>
  <c r="G13" i="3"/>
  <c r="H10" i="3" l="1"/>
  <c r="J10" i="3" s="1"/>
  <c r="H8" i="3"/>
  <c r="H5" i="3"/>
  <c r="J5" i="3" s="1"/>
  <c r="H4" i="3"/>
  <c r="H9" i="3"/>
  <c r="J9" i="3" s="1"/>
  <c r="H11" i="3"/>
  <c r="J11" i="3" s="1"/>
  <c r="H16" i="3"/>
  <c r="J16" i="3" s="1"/>
  <c r="H7" i="3"/>
  <c r="H6" i="3"/>
  <c r="H13" i="3"/>
  <c r="J13" i="3" s="1"/>
  <c r="H14" i="3"/>
  <c r="J14" i="3" s="1"/>
  <c r="J4" i="3" l="1"/>
  <c r="J7" i="3"/>
  <c r="J8" i="3"/>
  <c r="J6" i="3"/>
  <c r="M25" i="5" l="1"/>
  <c r="K38" i="3"/>
  <c r="I38" i="3" s="1"/>
  <c r="J38" i="3" s="1"/>
  <c r="N25" i="5"/>
  <c r="O38" i="3"/>
  <c r="M38" i="3"/>
  <c r="J25" i="5"/>
  <c r="L25" i="5"/>
  <c r="L38" i="3"/>
  <c r="N38" i="3"/>
  <c r="I25" i="5"/>
  <c r="F25" i="5" s="1"/>
  <c r="G25" i="5" s="1"/>
  <c r="M23" i="5" l="1"/>
  <c r="M28" i="5"/>
  <c r="I21" i="5"/>
  <c r="F21" i="5" s="1"/>
  <c r="G21" i="5" s="1"/>
  <c r="I26" i="5"/>
  <c r="F26" i="5" s="1"/>
  <c r="G26" i="5" s="1"/>
  <c r="I22" i="5"/>
  <c r="F22" i="5" s="1"/>
  <c r="G22" i="5" s="1"/>
  <c r="I27" i="5"/>
  <c r="F27" i="5" s="1"/>
  <c r="G27" i="5" s="1"/>
  <c r="I23" i="5"/>
  <c r="F23" i="5" s="1"/>
  <c r="G23" i="5" s="1"/>
  <c r="I28" i="5"/>
  <c r="F28" i="5" s="1"/>
  <c r="G28" i="5" s="1"/>
  <c r="J22" i="5"/>
  <c r="J27" i="5"/>
  <c r="J24" i="5"/>
  <c r="J20" i="5"/>
  <c r="J29" i="5"/>
  <c r="M21" i="5"/>
  <c r="M26" i="5"/>
  <c r="N22" i="5"/>
  <c r="N27" i="5"/>
  <c r="N20" i="5"/>
  <c r="N24" i="5"/>
  <c r="N29" i="5"/>
  <c r="L23" i="5"/>
  <c r="L28" i="5"/>
  <c r="N23" i="5"/>
  <c r="N28" i="5"/>
  <c r="L21" i="5"/>
  <c r="L26" i="5"/>
  <c r="N21" i="5"/>
  <c r="N26" i="5"/>
  <c r="J28" i="5"/>
  <c r="J23" i="5"/>
  <c r="M27" i="5"/>
  <c r="M22" i="5"/>
  <c r="J26" i="5"/>
  <c r="J21" i="5"/>
  <c r="M29" i="5"/>
  <c r="M20" i="5"/>
  <c r="M24" i="5"/>
  <c r="L24" i="5"/>
  <c r="L29" i="5"/>
  <c r="L20" i="5"/>
  <c r="L22" i="5"/>
  <c r="L27" i="5"/>
  <c r="I20" i="5"/>
  <c r="F20" i="5" s="1"/>
  <c r="G20" i="5" s="1"/>
  <c r="I29" i="5"/>
  <c r="F29" i="5" s="1"/>
  <c r="G29" i="5" s="1"/>
  <c r="I24" i="5"/>
  <c r="F24" i="5" s="1"/>
  <c r="G24" i="5" s="1"/>
  <c r="G43" i="5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<sst xmlns="http://schemas.openxmlformats.org/spreadsheetml/2006/main" count="5058" uniqueCount="1078">
  <si>
    <t>Artikel</t>
  </si>
  <si>
    <t>Anfangsbestand</t>
  </si>
  <si>
    <t>Eingänge</t>
  </si>
  <si>
    <t>Ausgänge</t>
  </si>
  <si>
    <t>Datum</t>
  </si>
  <si>
    <t>Artikelnr.</t>
  </si>
  <si>
    <t>Artikel-Nr.</t>
  </si>
  <si>
    <t>Frauenpower Kräutertee</t>
  </si>
  <si>
    <t>Happy flower Kräutertee</t>
  </si>
  <si>
    <t>Wildkräuter Tee</t>
  </si>
  <si>
    <t>Winter Kräutertee</t>
  </si>
  <si>
    <t>Kamillen Tee</t>
  </si>
  <si>
    <t>Löwenzahn Tee</t>
  </si>
  <si>
    <t>Brennnessel Tee</t>
  </si>
  <si>
    <t>Frauenmantel Tee</t>
  </si>
  <si>
    <t>Schafgarben Tee</t>
  </si>
  <si>
    <t>Spitzwegerich Tee</t>
  </si>
  <si>
    <t>Pfefferminz Tee</t>
  </si>
  <si>
    <t>Ablaufdatum</t>
  </si>
  <si>
    <t>Lot Nr.</t>
  </si>
  <si>
    <t>Preis</t>
  </si>
  <si>
    <t>Buchungs Nr.</t>
  </si>
  <si>
    <t>Artikel Nr</t>
  </si>
  <si>
    <t>Anzahl</t>
  </si>
  <si>
    <t>Total</t>
  </si>
  <si>
    <t>T1</t>
  </si>
  <si>
    <t>T2</t>
  </si>
  <si>
    <t>T3</t>
  </si>
  <si>
    <t>T4</t>
  </si>
  <si>
    <t>T5</t>
  </si>
  <si>
    <t>T6</t>
  </si>
  <si>
    <t>T7</t>
  </si>
  <si>
    <t>T8</t>
  </si>
  <si>
    <t>T9</t>
  </si>
  <si>
    <t>T10</t>
  </si>
  <si>
    <t>T11</t>
  </si>
  <si>
    <t>T12</t>
  </si>
  <si>
    <t>T13</t>
  </si>
  <si>
    <t>Holunderblüten Tee</t>
  </si>
  <si>
    <t>Kunden</t>
  </si>
  <si>
    <t>Kunden Nr</t>
  </si>
  <si>
    <t>Name</t>
  </si>
  <si>
    <t>Vorname</t>
  </si>
  <si>
    <t>Strasse</t>
  </si>
  <si>
    <t>PLZ</t>
  </si>
  <si>
    <t>Ort</t>
  </si>
  <si>
    <t>Suchfeld Kunden Nr:</t>
  </si>
  <si>
    <t>Kunden Nr.</t>
  </si>
  <si>
    <t>Kd Nr</t>
  </si>
  <si>
    <t>Artikel Suchfeld</t>
  </si>
  <si>
    <t>Rechnung</t>
  </si>
  <si>
    <t>Buchungs Nr</t>
  </si>
  <si>
    <t>Usziit Kräutertee</t>
  </si>
  <si>
    <t>G1</t>
  </si>
  <si>
    <t>Curry Gewürzmischung</t>
  </si>
  <si>
    <t>G2</t>
  </si>
  <si>
    <t>Garten Gewürzmischung</t>
  </si>
  <si>
    <t>G3</t>
  </si>
  <si>
    <t>Grill Gewürzmischung</t>
  </si>
  <si>
    <t>G4</t>
  </si>
  <si>
    <t>Mediterrane Gewürzmischung</t>
  </si>
  <si>
    <t>G5</t>
  </si>
  <si>
    <t>Paprika Gewürzmischung</t>
  </si>
  <si>
    <t>G6</t>
  </si>
  <si>
    <t>Wildkräuter Gewürzmischung</t>
  </si>
  <si>
    <t>S1</t>
  </si>
  <si>
    <t>Blüten Salz</t>
  </si>
  <si>
    <t>S2</t>
  </si>
  <si>
    <t>Bärlauch Salz</t>
  </si>
  <si>
    <t>S3</t>
  </si>
  <si>
    <t>Garten Salz</t>
  </si>
  <si>
    <t>S4</t>
  </si>
  <si>
    <t>Gundermann Salz</t>
  </si>
  <si>
    <t>S5</t>
  </si>
  <si>
    <t>Wildkräuter Salz</t>
  </si>
  <si>
    <t>S6</t>
  </si>
  <si>
    <t>Thymian Salz</t>
  </si>
  <si>
    <t>R1</t>
  </si>
  <si>
    <t>Champignons-Zucchetti Risotto</t>
  </si>
  <si>
    <t>R2</t>
  </si>
  <si>
    <t>Federkohl Risotto</t>
  </si>
  <si>
    <t>R3</t>
  </si>
  <si>
    <t>Steinpilz Risotto</t>
  </si>
  <si>
    <t>R4</t>
  </si>
  <si>
    <t>Tomaten Risotto</t>
  </si>
  <si>
    <t>R5</t>
  </si>
  <si>
    <t>Wildkräuter Risotto</t>
  </si>
  <si>
    <t>D1</t>
  </si>
  <si>
    <t>Brennnessel Samen</t>
  </si>
  <si>
    <t>D2</t>
  </si>
  <si>
    <t>Gemüse Bouillon</t>
  </si>
  <si>
    <t>D3</t>
  </si>
  <si>
    <t>Getrocknete Tomaten</t>
  </si>
  <si>
    <t>D4</t>
  </si>
  <si>
    <t>Suppengemüse</t>
  </si>
  <si>
    <t>B1</t>
  </si>
  <si>
    <t>Becher "hello new day"</t>
  </si>
  <si>
    <t>B2</t>
  </si>
  <si>
    <t>Tasse gross "tea lover"</t>
  </si>
  <si>
    <t>B3</t>
  </si>
  <si>
    <t>Tasse klein "tea lover"</t>
  </si>
  <si>
    <t>Teesieb Leuchtturm</t>
  </si>
  <si>
    <t>Teesieb Libelle</t>
  </si>
  <si>
    <t>Teesieb Muschel</t>
  </si>
  <si>
    <t>Tessieb Teekanne</t>
  </si>
  <si>
    <t>Teesieb Vögel</t>
  </si>
  <si>
    <t>K1</t>
  </si>
  <si>
    <t>Duftkissen Blütenmischung</t>
  </si>
  <si>
    <t>K2</t>
  </si>
  <si>
    <t>Duftkissen Lavendel</t>
  </si>
  <si>
    <t>K3</t>
  </si>
  <si>
    <t>Kirschsteinkissen Aqua</t>
  </si>
  <si>
    <t>K4</t>
  </si>
  <si>
    <t>Kirschsteinkissen Big flower</t>
  </si>
  <si>
    <t>K5</t>
  </si>
  <si>
    <t>Kirschsteinkissen Blumen mix</t>
  </si>
  <si>
    <t>K6</t>
  </si>
  <si>
    <t>Kirschsteinkissen Sonne</t>
  </si>
  <si>
    <t>K7</t>
  </si>
  <si>
    <t>Kirschsteinkissen Wildblumen</t>
  </si>
  <si>
    <t>K8</t>
  </si>
  <si>
    <t>Kirschsteinkissen Wald Kindermotiv</t>
  </si>
  <si>
    <t>K9</t>
  </si>
  <si>
    <t>Kirschsteinkissen Vögel Kindermotiv</t>
  </si>
  <si>
    <t>Produkt</t>
  </si>
  <si>
    <t>Liechthuus Artikel Nr</t>
  </si>
  <si>
    <t>Abfülldatum</t>
  </si>
  <si>
    <t xml:space="preserve">Lot-Nr </t>
  </si>
  <si>
    <t>Menge</t>
  </si>
  <si>
    <t>Gundermann</t>
  </si>
  <si>
    <t>Bärlauch</t>
  </si>
  <si>
    <t>LO352</t>
  </si>
  <si>
    <t>Inhalt Total</t>
  </si>
  <si>
    <t>Ausgaben Total</t>
  </si>
  <si>
    <t>Lagerwert</t>
  </si>
  <si>
    <t>Artikel &amp; Warenbestand</t>
  </si>
  <si>
    <t>Lagerbestand</t>
  </si>
  <si>
    <t>Beutel</t>
  </si>
  <si>
    <t>Preis pro Stück</t>
  </si>
  <si>
    <t>Zucchetti</t>
  </si>
  <si>
    <t>Oregano</t>
  </si>
  <si>
    <t>Federkohl</t>
  </si>
  <si>
    <t>Thymian</t>
  </si>
  <si>
    <t>Rosmarin</t>
  </si>
  <si>
    <t>Löwenzahnkraut</t>
  </si>
  <si>
    <t>Frauenmänteli</t>
  </si>
  <si>
    <t>Stk</t>
  </si>
  <si>
    <t>Lieferant</t>
  </si>
  <si>
    <t>Reis Bio Carnaroli</t>
  </si>
  <si>
    <t>Steinpilz getrocknet</t>
  </si>
  <si>
    <t>Zitronenbasilikum getrocknet</t>
  </si>
  <si>
    <t>Salz</t>
  </si>
  <si>
    <t>Sellerie</t>
  </si>
  <si>
    <t>Rüebli</t>
  </si>
  <si>
    <t>Glas</t>
  </si>
  <si>
    <t>Deckel</t>
  </si>
  <si>
    <t>Schafgarbenkraut</t>
  </si>
  <si>
    <t>Rotkleeblüten</t>
  </si>
  <si>
    <t>Kornblumenblüten</t>
  </si>
  <si>
    <t>Etikette vorn</t>
  </si>
  <si>
    <t>Etikette hinten</t>
  </si>
  <si>
    <t>Spitzwegerichblätter</t>
  </si>
  <si>
    <t>Holunderblüten</t>
  </si>
  <si>
    <t>Kamillenblüten</t>
  </si>
  <si>
    <t>Rosenblüten</t>
  </si>
  <si>
    <t>Pfefferminzblätter</t>
  </si>
  <si>
    <t>Lindenblüten</t>
  </si>
  <si>
    <t>Ringelblumenblüten</t>
  </si>
  <si>
    <t>Heidelbeeri</t>
  </si>
  <si>
    <t>Meersalz</t>
  </si>
  <si>
    <t>Himalayasalz</t>
  </si>
  <si>
    <t>Liebstöckel</t>
  </si>
  <si>
    <t>Salbei</t>
  </si>
  <si>
    <t>Majoran</t>
  </si>
  <si>
    <t>Paprika edelsüss</t>
  </si>
  <si>
    <t>Hirtentäschli</t>
  </si>
  <si>
    <t>Etikette Deckel</t>
  </si>
  <si>
    <t>Curry Bombay</t>
  </si>
  <si>
    <t>A1</t>
  </si>
  <si>
    <t>A2</t>
  </si>
  <si>
    <t>A3</t>
  </si>
  <si>
    <t>A4</t>
  </si>
  <si>
    <t>A5</t>
  </si>
  <si>
    <t>A6</t>
  </si>
  <si>
    <t>A7</t>
  </si>
  <si>
    <t>A8</t>
  </si>
  <si>
    <t>A9</t>
  </si>
  <si>
    <t>A10</t>
  </si>
  <si>
    <t>A11</t>
  </si>
  <si>
    <t>A12</t>
  </si>
  <si>
    <t>A13</t>
  </si>
  <si>
    <t>A14</t>
  </si>
  <si>
    <t>A15</t>
  </si>
  <si>
    <t>A16</t>
  </si>
  <si>
    <t>A17</t>
  </si>
  <si>
    <t>A18</t>
  </si>
  <si>
    <t>A19</t>
  </si>
  <si>
    <t>A20</t>
  </si>
  <si>
    <t>A21</t>
  </si>
  <si>
    <t>A22</t>
  </si>
  <si>
    <t>A23</t>
  </si>
  <si>
    <t>A24</t>
  </si>
  <si>
    <t>A25</t>
  </si>
  <si>
    <t>A26</t>
  </si>
  <si>
    <t>A27</t>
  </si>
  <si>
    <t>A28</t>
  </si>
  <si>
    <t>A29</t>
  </si>
  <si>
    <t>A30</t>
  </si>
  <si>
    <t>A31</t>
  </si>
  <si>
    <t>A32</t>
  </si>
  <si>
    <t>A33</t>
  </si>
  <si>
    <t>A34</t>
  </si>
  <si>
    <t>A35</t>
  </si>
  <si>
    <t>A36</t>
  </si>
  <si>
    <t>A37</t>
  </si>
  <si>
    <t>A38</t>
  </si>
  <si>
    <t>A39</t>
  </si>
  <si>
    <t>A40</t>
  </si>
  <si>
    <t>A41</t>
  </si>
  <si>
    <t>A42</t>
  </si>
  <si>
    <t>A43</t>
  </si>
  <si>
    <t>A44</t>
  </si>
  <si>
    <t>A45</t>
  </si>
  <si>
    <t>A46</t>
  </si>
  <si>
    <t>A47</t>
  </si>
  <si>
    <t>A48</t>
  </si>
  <si>
    <t>A49</t>
  </si>
  <si>
    <t>A50</t>
  </si>
  <si>
    <t>A51</t>
  </si>
  <si>
    <t>A52</t>
  </si>
  <si>
    <t>A53</t>
  </si>
  <si>
    <t>A54</t>
  </si>
  <si>
    <t>A55</t>
  </si>
  <si>
    <t>A56</t>
  </si>
  <si>
    <t>A57</t>
  </si>
  <si>
    <t>A58</t>
  </si>
  <si>
    <t>A59</t>
  </si>
  <si>
    <t>A60</t>
  </si>
  <si>
    <t>A61</t>
  </si>
  <si>
    <t>A62</t>
  </si>
  <si>
    <t>A63</t>
  </si>
  <si>
    <t>A64</t>
  </si>
  <si>
    <t>A65</t>
  </si>
  <si>
    <t>A66</t>
  </si>
  <si>
    <t>A67</t>
  </si>
  <si>
    <t>A68</t>
  </si>
  <si>
    <t>A69</t>
  </si>
  <si>
    <t>A70</t>
  </si>
  <si>
    <t>A71</t>
  </si>
  <si>
    <t>A72</t>
  </si>
  <si>
    <t>A73</t>
  </si>
  <si>
    <t>A74</t>
  </si>
  <si>
    <t>A75</t>
  </si>
  <si>
    <t>A76</t>
  </si>
  <si>
    <t>A77</t>
  </si>
  <si>
    <t>A78</t>
  </si>
  <si>
    <t>A79</t>
  </si>
  <si>
    <t>A80</t>
  </si>
  <si>
    <t>A81</t>
  </si>
  <si>
    <t>A82</t>
  </si>
  <si>
    <t>A83</t>
  </si>
  <si>
    <t>A84</t>
  </si>
  <si>
    <t>A85</t>
  </si>
  <si>
    <t>A86</t>
  </si>
  <si>
    <t>A87</t>
  </si>
  <si>
    <t>A88</t>
  </si>
  <si>
    <t>A89</t>
  </si>
  <si>
    <t>A90</t>
  </si>
  <si>
    <t>A91</t>
  </si>
  <si>
    <t>A92</t>
  </si>
  <si>
    <t>A93</t>
  </si>
  <si>
    <t>A94</t>
  </si>
  <si>
    <t>A95</t>
  </si>
  <si>
    <t>A96</t>
  </si>
  <si>
    <t>A97</t>
  </si>
  <si>
    <t>A98</t>
  </si>
  <si>
    <t>A99</t>
  </si>
  <si>
    <t>A100</t>
  </si>
  <si>
    <t>A101</t>
  </si>
  <si>
    <t>A102</t>
  </si>
  <si>
    <t>A103</t>
  </si>
  <si>
    <t>A104</t>
  </si>
  <si>
    <t>A105</t>
  </si>
  <si>
    <t>A106</t>
  </si>
  <si>
    <t>A107</t>
  </si>
  <si>
    <t>A108</t>
  </si>
  <si>
    <t>A109</t>
  </si>
  <si>
    <t>A110</t>
  </si>
  <si>
    <t>A111</t>
  </si>
  <si>
    <t>A112</t>
  </si>
  <si>
    <t>A113</t>
  </si>
  <si>
    <t>A114</t>
  </si>
  <si>
    <t>A115</t>
  </si>
  <si>
    <t>A116</t>
  </si>
  <si>
    <t>A117</t>
  </si>
  <si>
    <t>A118</t>
  </si>
  <si>
    <t>A119</t>
  </si>
  <si>
    <t>A120</t>
  </si>
  <si>
    <t>A121</t>
  </si>
  <si>
    <t>A122</t>
  </si>
  <si>
    <t>A123</t>
  </si>
  <si>
    <t>A124</t>
  </si>
  <si>
    <t>A125</t>
  </si>
  <si>
    <t>A126</t>
  </si>
  <si>
    <t>A127</t>
  </si>
  <si>
    <t>A128</t>
  </si>
  <si>
    <t>A129</t>
  </si>
  <si>
    <t>A130</t>
  </si>
  <si>
    <t>A131</t>
  </si>
  <si>
    <t>A132</t>
  </si>
  <si>
    <t>A133</t>
  </si>
  <si>
    <t>A134</t>
  </si>
  <si>
    <t>A135</t>
  </si>
  <si>
    <t>A136</t>
  </si>
  <si>
    <t>A137</t>
  </si>
  <si>
    <t>A138</t>
  </si>
  <si>
    <t>A139</t>
  </si>
  <si>
    <t>A140</t>
  </si>
  <si>
    <t>A141</t>
  </si>
  <si>
    <t>A142</t>
  </si>
  <si>
    <t>A143</t>
  </si>
  <si>
    <t>A144</t>
  </si>
  <si>
    <t>A145</t>
  </si>
  <si>
    <t>A146</t>
  </si>
  <si>
    <t>A147</t>
  </si>
  <si>
    <t>A148</t>
  </si>
  <si>
    <t>A149</t>
  </si>
  <si>
    <t>A150</t>
  </si>
  <si>
    <t>A151</t>
  </si>
  <si>
    <t>A152</t>
  </si>
  <si>
    <t>A153</t>
  </si>
  <si>
    <t>A154</t>
  </si>
  <si>
    <t>A155</t>
  </si>
  <si>
    <t>A156</t>
  </si>
  <si>
    <t>A157</t>
  </si>
  <si>
    <t>A158</t>
  </si>
  <si>
    <t>A159</t>
  </si>
  <si>
    <t>A160</t>
  </si>
  <si>
    <t>A161</t>
  </si>
  <si>
    <t>A162</t>
  </si>
  <si>
    <t>A163</t>
  </si>
  <si>
    <t>A164</t>
  </si>
  <si>
    <t>A165</t>
  </si>
  <si>
    <t>A166</t>
  </si>
  <si>
    <t>A167</t>
  </si>
  <si>
    <t>A168</t>
  </si>
  <si>
    <t>A169</t>
  </si>
  <si>
    <t>A170</t>
  </si>
  <si>
    <t>A171</t>
  </si>
  <si>
    <t>A172</t>
  </si>
  <si>
    <t>A173</t>
  </si>
  <si>
    <t>A174</t>
  </si>
  <si>
    <t>A175</t>
  </si>
  <si>
    <t>A176</t>
  </si>
  <si>
    <t>A177</t>
  </si>
  <si>
    <t>A178</t>
  </si>
  <si>
    <t>A179</t>
  </si>
  <si>
    <t>A180</t>
  </si>
  <si>
    <t>A181</t>
  </si>
  <si>
    <t>A182</t>
  </si>
  <si>
    <t>A183</t>
  </si>
  <si>
    <t>A184</t>
  </si>
  <si>
    <t>A185</t>
  </si>
  <si>
    <t>A186</t>
  </si>
  <si>
    <t>A187</t>
  </si>
  <si>
    <t>A188</t>
  </si>
  <si>
    <t>A189</t>
  </si>
  <si>
    <t>A190</t>
  </si>
  <si>
    <t>A191</t>
  </si>
  <si>
    <t>A192</t>
  </si>
  <si>
    <t>A193</t>
  </si>
  <si>
    <t>A194</t>
  </si>
  <si>
    <t>A195</t>
  </si>
  <si>
    <t>A196</t>
  </si>
  <si>
    <t>A197</t>
  </si>
  <si>
    <t>A198</t>
  </si>
  <si>
    <t>A199</t>
  </si>
  <si>
    <t>A200</t>
  </si>
  <si>
    <t>A201</t>
  </si>
  <si>
    <t>A202</t>
  </si>
  <si>
    <t>A203</t>
  </si>
  <si>
    <t>A204</t>
  </si>
  <si>
    <t>A205</t>
  </si>
  <si>
    <t>A206</t>
  </si>
  <si>
    <t>A207</t>
  </si>
  <si>
    <t>A208</t>
  </si>
  <si>
    <t>A209</t>
  </si>
  <si>
    <t>A210</t>
  </si>
  <si>
    <t>A211</t>
  </si>
  <si>
    <t>A212</t>
  </si>
  <si>
    <t>A213</t>
  </si>
  <si>
    <t>A214</t>
  </si>
  <si>
    <t>A215</t>
  </si>
  <si>
    <t>A216</t>
  </si>
  <si>
    <t>A217</t>
  </si>
  <si>
    <t>A218</t>
  </si>
  <si>
    <t>A219</t>
  </si>
  <si>
    <t>A220</t>
  </si>
  <si>
    <t>A221</t>
  </si>
  <si>
    <t>A222</t>
  </si>
  <si>
    <t>A223</t>
  </si>
  <si>
    <t>A224</t>
  </si>
  <si>
    <t>A225</t>
  </si>
  <si>
    <t>A226</t>
  </si>
  <si>
    <t>A227</t>
  </si>
  <si>
    <t>A228</t>
  </si>
  <si>
    <t>A229</t>
  </si>
  <si>
    <t>A230</t>
  </si>
  <si>
    <t>A231</t>
  </si>
  <si>
    <t>A232</t>
  </si>
  <si>
    <t>A233</t>
  </si>
  <si>
    <t>A234</t>
  </si>
  <si>
    <t>A235</t>
  </si>
  <si>
    <t>A236</t>
  </si>
  <si>
    <t>A237</t>
  </si>
  <si>
    <t>A238</t>
  </si>
  <si>
    <t>A239</t>
  </si>
  <si>
    <t>A240</t>
  </si>
  <si>
    <t>A241</t>
  </si>
  <si>
    <t>A242</t>
  </si>
  <si>
    <t>A243</t>
  </si>
  <si>
    <t>A244</t>
  </si>
  <si>
    <t>A245</t>
  </si>
  <si>
    <t>A246</t>
  </si>
  <si>
    <t>A247</t>
  </si>
  <si>
    <t>A248</t>
  </si>
  <si>
    <t>A249</t>
  </si>
  <si>
    <t>A250</t>
  </si>
  <si>
    <t>A251</t>
  </si>
  <si>
    <t>A252</t>
  </si>
  <si>
    <t>A253</t>
  </si>
  <si>
    <t>A254</t>
  </si>
  <si>
    <t>A255</t>
  </si>
  <si>
    <t>A256</t>
  </si>
  <si>
    <t>A257</t>
  </si>
  <si>
    <t>A258</t>
  </si>
  <si>
    <t>A259</t>
  </si>
  <si>
    <t>A260</t>
  </si>
  <si>
    <t>A261</t>
  </si>
  <si>
    <t>A262</t>
  </si>
  <si>
    <t>A263</t>
  </si>
  <si>
    <t>A264</t>
  </si>
  <si>
    <t>A265</t>
  </si>
  <si>
    <t>A266</t>
  </si>
  <si>
    <t>A267</t>
  </si>
  <si>
    <t>A268</t>
  </si>
  <si>
    <t>A269</t>
  </si>
  <si>
    <t>A270</t>
  </si>
  <si>
    <t>A271</t>
  </si>
  <si>
    <t>A272</t>
  </si>
  <si>
    <t>A273</t>
  </si>
  <si>
    <t>A274</t>
  </si>
  <si>
    <t>A275</t>
  </si>
  <si>
    <t>A276</t>
  </si>
  <si>
    <t>A277</t>
  </si>
  <si>
    <t>A278</t>
  </si>
  <si>
    <t>A279</t>
  </si>
  <si>
    <t>A280</t>
  </si>
  <si>
    <t>A281</t>
  </si>
  <si>
    <t>A282</t>
  </si>
  <si>
    <t>A283</t>
  </si>
  <si>
    <t>A284</t>
  </si>
  <si>
    <t>A285</t>
  </si>
  <si>
    <t>A286</t>
  </si>
  <si>
    <t>A287</t>
  </si>
  <si>
    <t>A288</t>
  </si>
  <si>
    <t>A289</t>
  </si>
  <si>
    <t>A290</t>
  </si>
  <si>
    <t>A291</t>
  </si>
  <si>
    <t>A292</t>
  </si>
  <si>
    <t>A293</t>
  </si>
  <si>
    <t>A294</t>
  </si>
  <si>
    <t>A295</t>
  </si>
  <si>
    <t>A296</t>
  </si>
  <si>
    <t>A297</t>
  </si>
  <si>
    <t>A298</t>
  </si>
  <si>
    <t>A299</t>
  </si>
  <si>
    <t>A300</t>
  </si>
  <si>
    <t>A301</t>
  </si>
  <si>
    <t>A302</t>
  </si>
  <si>
    <t>A303</t>
  </si>
  <si>
    <t>A304</t>
  </si>
  <si>
    <t>A305</t>
  </si>
  <si>
    <t>A306</t>
  </si>
  <si>
    <t>A307</t>
  </si>
  <si>
    <t>A308</t>
  </si>
  <si>
    <t>A309</t>
  </si>
  <si>
    <t>A310</t>
  </si>
  <si>
    <t>A311</t>
  </si>
  <si>
    <t>A312</t>
  </si>
  <si>
    <t>A313</t>
  </si>
  <si>
    <t>A314</t>
  </si>
  <si>
    <t>A315</t>
  </si>
  <si>
    <t>A316</t>
  </si>
  <si>
    <t>A317</t>
  </si>
  <si>
    <t>A318</t>
  </si>
  <si>
    <t>A319</t>
  </si>
  <si>
    <t>A320</t>
  </si>
  <si>
    <t>A321</t>
  </si>
  <si>
    <t>A322</t>
  </si>
  <si>
    <t>A323</t>
  </si>
  <si>
    <t>A324</t>
  </si>
  <si>
    <t>A325</t>
  </si>
  <si>
    <t>A326</t>
  </si>
  <si>
    <t>A327</t>
  </si>
  <si>
    <t>A328</t>
  </si>
  <si>
    <t>A329</t>
  </si>
  <si>
    <t>A330</t>
  </si>
  <si>
    <t>A331</t>
  </si>
  <si>
    <t>A332</t>
  </si>
  <si>
    <t>A333</t>
  </si>
  <si>
    <t>A334</t>
  </si>
  <si>
    <t>A335</t>
  </si>
  <si>
    <t>A336</t>
  </si>
  <si>
    <t>A337</t>
  </si>
  <si>
    <t>A338</t>
  </si>
  <si>
    <t>A339</t>
  </si>
  <si>
    <t>A340</t>
  </si>
  <si>
    <t>A341</t>
  </si>
  <si>
    <t>A342</t>
  </si>
  <si>
    <t>A343</t>
  </si>
  <si>
    <t>A344</t>
  </si>
  <si>
    <t>A345</t>
  </si>
  <si>
    <t>A346</t>
  </si>
  <si>
    <t>A347</t>
  </si>
  <si>
    <t>A348</t>
  </si>
  <si>
    <t>A349</t>
  </si>
  <si>
    <t>A350</t>
  </si>
  <si>
    <t>A351</t>
  </si>
  <si>
    <t>A352</t>
  </si>
  <si>
    <t>A353</t>
  </si>
  <si>
    <t>A354</t>
  </si>
  <si>
    <t>A355</t>
  </si>
  <si>
    <t>A356</t>
  </si>
  <si>
    <t>A357</t>
  </si>
  <si>
    <t>A358</t>
  </si>
  <si>
    <t>A359</t>
  </si>
  <si>
    <t>A360</t>
  </si>
  <si>
    <t>A361</t>
  </si>
  <si>
    <t>A362</t>
  </si>
  <si>
    <t>A363</t>
  </si>
  <si>
    <t>A364</t>
  </si>
  <si>
    <t>A365</t>
  </si>
  <si>
    <t>A366</t>
  </si>
  <si>
    <t>A367</t>
  </si>
  <si>
    <t>A368</t>
  </si>
  <si>
    <t>A369</t>
  </si>
  <si>
    <t>A370</t>
  </si>
  <si>
    <t>A371</t>
  </si>
  <si>
    <t>A372</t>
  </si>
  <si>
    <t>A373</t>
  </si>
  <si>
    <t>A374</t>
  </si>
  <si>
    <t>A375</t>
  </si>
  <si>
    <t>A376</t>
  </si>
  <si>
    <t>A377</t>
  </si>
  <si>
    <t>A378</t>
  </si>
  <si>
    <t>A379</t>
  </si>
  <si>
    <t>A380</t>
  </si>
  <si>
    <t>A381</t>
  </si>
  <si>
    <t>A382</t>
  </si>
  <si>
    <t>A383</t>
  </si>
  <si>
    <t>A384</t>
  </si>
  <si>
    <t>A385</t>
  </si>
  <si>
    <t>A386</t>
  </si>
  <si>
    <t>A387</t>
  </si>
  <si>
    <t>A388</t>
  </si>
  <si>
    <t>A389</t>
  </si>
  <si>
    <t>A390</t>
  </si>
  <si>
    <t>A391</t>
  </si>
  <si>
    <t>A392</t>
  </si>
  <si>
    <t>A393</t>
  </si>
  <si>
    <t>A394</t>
  </si>
  <si>
    <t>A395</t>
  </si>
  <si>
    <t>A396</t>
  </si>
  <si>
    <t>A397</t>
  </si>
  <si>
    <t>A398</t>
  </si>
  <si>
    <t>A399</t>
  </si>
  <si>
    <t>A400</t>
  </si>
  <si>
    <t>A401</t>
  </si>
  <si>
    <t>A402</t>
  </si>
  <si>
    <t>A403</t>
  </si>
  <si>
    <t>A404</t>
  </si>
  <si>
    <t>A405</t>
  </si>
  <si>
    <t>A406</t>
  </si>
  <si>
    <t>A407</t>
  </si>
  <si>
    <t>A408</t>
  </si>
  <si>
    <t>A409</t>
  </si>
  <si>
    <t>A410</t>
  </si>
  <si>
    <t>A411</t>
  </si>
  <si>
    <t>A412</t>
  </si>
  <si>
    <t>A413</t>
  </si>
  <si>
    <t>A414</t>
  </si>
  <si>
    <t>A415</t>
  </si>
  <si>
    <t>A416</t>
  </si>
  <si>
    <t>A417</t>
  </si>
  <si>
    <t>A418</t>
  </si>
  <si>
    <t>A419</t>
  </si>
  <si>
    <t>A420</t>
  </si>
  <si>
    <t>A421</t>
  </si>
  <si>
    <t>A422</t>
  </si>
  <si>
    <t>A423</t>
  </si>
  <si>
    <t>A424</t>
  </si>
  <si>
    <t>A425</t>
  </si>
  <si>
    <t>A426</t>
  </si>
  <si>
    <t>A427</t>
  </si>
  <si>
    <t>A428</t>
  </si>
  <si>
    <t>A429</t>
  </si>
  <si>
    <t>A430</t>
  </si>
  <si>
    <t>A431</t>
  </si>
  <si>
    <t>A432</t>
  </si>
  <si>
    <t>A433</t>
  </si>
  <si>
    <t>A434</t>
  </si>
  <si>
    <t>A435</t>
  </si>
  <si>
    <t>A436</t>
  </si>
  <si>
    <t>A437</t>
  </si>
  <si>
    <t>A438</t>
  </si>
  <si>
    <t>A439</t>
  </si>
  <si>
    <t>A440</t>
  </si>
  <si>
    <t>A441</t>
  </si>
  <si>
    <t>A442</t>
  </si>
  <si>
    <t>A443</t>
  </si>
  <si>
    <t>A444</t>
  </si>
  <si>
    <t>A445</t>
  </si>
  <si>
    <t>A446</t>
  </si>
  <si>
    <t>A447</t>
  </si>
  <si>
    <t>A448</t>
  </si>
  <si>
    <t>A449</t>
  </si>
  <si>
    <t>A450</t>
  </si>
  <si>
    <t>A451</t>
  </si>
  <si>
    <t>A452</t>
  </si>
  <si>
    <t>A453</t>
  </si>
  <si>
    <t>A454</t>
  </si>
  <si>
    <t>A455</t>
  </si>
  <si>
    <t>A456</t>
  </si>
  <si>
    <t>A457</t>
  </si>
  <si>
    <t>A458</t>
  </si>
  <si>
    <t>A459</t>
  </si>
  <si>
    <t>A460</t>
  </si>
  <si>
    <t>A461</t>
  </si>
  <si>
    <t>A462</t>
  </si>
  <si>
    <t>A463</t>
  </si>
  <si>
    <t>A464</t>
  </si>
  <si>
    <t>A465</t>
  </si>
  <si>
    <t>A466</t>
  </si>
  <si>
    <t>A467</t>
  </si>
  <si>
    <t>A468</t>
  </si>
  <si>
    <t>A469</t>
  </si>
  <si>
    <t>A470</t>
  </si>
  <si>
    <t>A471</t>
  </si>
  <si>
    <t>A472</t>
  </si>
  <si>
    <t>A473</t>
  </si>
  <si>
    <t>A474</t>
  </si>
  <si>
    <t>A475</t>
  </si>
  <si>
    <t>A476</t>
  </si>
  <si>
    <t>A477</t>
  </si>
  <si>
    <t>A478</t>
  </si>
  <si>
    <t>A479</t>
  </si>
  <si>
    <t>A480</t>
  </si>
  <si>
    <t>A481</t>
  </si>
  <si>
    <t>A482</t>
  </si>
  <si>
    <t>A483</t>
  </si>
  <si>
    <t>A484</t>
  </si>
  <si>
    <t>A485</t>
  </si>
  <si>
    <t>A486</t>
  </si>
  <si>
    <t>A487</t>
  </si>
  <si>
    <t>A488</t>
  </si>
  <si>
    <t>A489</t>
  </si>
  <si>
    <t>A490</t>
  </si>
  <si>
    <t>A491</t>
  </si>
  <si>
    <t>A492</t>
  </si>
  <si>
    <t>A493</t>
  </si>
  <si>
    <t>A494</t>
  </si>
  <si>
    <t>A495</t>
  </si>
  <si>
    <t>A496</t>
  </si>
  <si>
    <t>Rech. Nr.</t>
  </si>
  <si>
    <t>RR</t>
  </si>
  <si>
    <t>Rabatt</t>
  </si>
  <si>
    <t>Preisanpassungen….</t>
  </si>
  <si>
    <t>Wiederverkäufer VP</t>
  </si>
  <si>
    <t>Einkauf Rohmaterial</t>
  </si>
  <si>
    <t>Preis Shop</t>
  </si>
  <si>
    <t>Preis Händler</t>
  </si>
  <si>
    <t>Preis beschreibbar</t>
  </si>
  <si>
    <t>Endkunde</t>
  </si>
  <si>
    <t>Wiederverkäufer</t>
  </si>
  <si>
    <t>Preise</t>
  </si>
  <si>
    <t>UVP</t>
  </si>
  <si>
    <t>Wiederver. EP</t>
  </si>
  <si>
    <t>Aktuelle Mischung</t>
  </si>
  <si>
    <t>Frühere Mischungen</t>
  </si>
  <si>
    <t>Wiederverkäufer UVP</t>
  </si>
  <si>
    <t>Marge Wiederverkauf</t>
  </si>
  <si>
    <t>Marge Endkunde</t>
  </si>
  <si>
    <t>S7</t>
  </si>
  <si>
    <t>S8</t>
  </si>
  <si>
    <t>S9</t>
  </si>
  <si>
    <t>Marge Wiederver.</t>
  </si>
  <si>
    <t>R1ME</t>
  </si>
  <si>
    <t>R1MW</t>
  </si>
  <si>
    <t>R1E</t>
  </si>
  <si>
    <t>R1W</t>
  </si>
  <si>
    <t>R2ME</t>
  </si>
  <si>
    <t>R2MW</t>
  </si>
  <si>
    <t>R2E</t>
  </si>
  <si>
    <t>R2W</t>
  </si>
  <si>
    <t>R3ME</t>
  </si>
  <si>
    <t>R3MW</t>
  </si>
  <si>
    <t>R3E</t>
  </si>
  <si>
    <t>R3W</t>
  </si>
  <si>
    <t>R4ME</t>
  </si>
  <si>
    <t>R4MW</t>
  </si>
  <si>
    <t>R4E</t>
  </si>
  <si>
    <t>R4W</t>
  </si>
  <si>
    <t>R5ME</t>
  </si>
  <si>
    <t>R5MW</t>
  </si>
  <si>
    <t>R5E</t>
  </si>
  <si>
    <t>R5W</t>
  </si>
  <si>
    <t>R1UVP</t>
  </si>
  <si>
    <t>R2UVP</t>
  </si>
  <si>
    <t>R3UVP</t>
  </si>
  <si>
    <t>R4UVP</t>
  </si>
  <si>
    <t>R5UVP</t>
  </si>
  <si>
    <t>R6E</t>
  </si>
  <si>
    <t>R7E</t>
  </si>
  <si>
    <t>R8E</t>
  </si>
  <si>
    <t>R6W</t>
  </si>
  <si>
    <t>R7W</t>
  </si>
  <si>
    <t>R8W</t>
  </si>
  <si>
    <t>R6UVP</t>
  </si>
  <si>
    <t>R7UVP</t>
  </si>
  <si>
    <t>R8UVP</t>
  </si>
  <si>
    <t>R6ME</t>
  </si>
  <si>
    <t>R7ME</t>
  </si>
  <si>
    <t>R8ME</t>
  </si>
  <si>
    <t>R6MW</t>
  </si>
  <si>
    <t>R7MW</t>
  </si>
  <si>
    <t>R8MW</t>
  </si>
  <si>
    <t>R6</t>
  </si>
  <si>
    <t>R7</t>
  </si>
  <si>
    <t>R8</t>
  </si>
  <si>
    <t>T14</t>
  </si>
  <si>
    <t>T15</t>
  </si>
  <si>
    <t>T16</t>
  </si>
  <si>
    <t>G7</t>
  </si>
  <si>
    <t>G8</t>
  </si>
  <si>
    <t>G9</t>
  </si>
  <si>
    <t>D5</t>
  </si>
  <si>
    <t>D6</t>
  </si>
  <si>
    <t>D7</t>
  </si>
  <si>
    <t>Marge End</t>
  </si>
  <si>
    <t>Marge Wie</t>
  </si>
  <si>
    <t>t1</t>
  </si>
  <si>
    <t>Verkauf / AUSGÄNGE</t>
  </si>
  <si>
    <t>Korrektur Buchungen</t>
  </si>
  <si>
    <t xml:space="preserve">Artikel Nr. </t>
  </si>
  <si>
    <t xml:space="preserve">Ro Nr. </t>
  </si>
  <si>
    <t>Etikette Glas</t>
  </si>
  <si>
    <r>
      <t xml:space="preserve">Artikel &amp; Warenbestand (in </t>
    </r>
    <r>
      <rPr>
        <b/>
        <sz val="16"/>
        <color rgb="FFFF0000"/>
        <rFont val="Calibri"/>
        <family val="2"/>
        <scheme val="minor"/>
      </rPr>
      <t>Gramm (g)</t>
    </r>
    <r>
      <rPr>
        <b/>
        <sz val="16"/>
        <color theme="1"/>
        <rFont val="Calibri"/>
        <family val="2"/>
        <scheme val="minor"/>
      </rPr>
      <t xml:space="preserve">!!) </t>
    </r>
    <r>
      <rPr>
        <b/>
        <sz val="16"/>
        <color rgb="FFFF0000"/>
        <rFont val="Calibri"/>
        <family val="2"/>
        <scheme val="minor"/>
      </rPr>
      <t>(Preis pro Stk / 1'000g)</t>
    </r>
  </si>
  <si>
    <t>Löwenzahn ganz</t>
  </si>
  <si>
    <t>Preis/g</t>
  </si>
  <si>
    <t>Preis/kg</t>
  </si>
  <si>
    <t>KD Nr.</t>
  </si>
  <si>
    <t>S1ME</t>
  </si>
  <si>
    <t>S1MW</t>
  </si>
  <si>
    <t>S1E</t>
  </si>
  <si>
    <t>S1W</t>
  </si>
  <si>
    <t>S1UVP</t>
  </si>
  <si>
    <t>S2ME</t>
  </si>
  <si>
    <t>S2MW</t>
  </si>
  <si>
    <t>S2E</t>
  </si>
  <si>
    <t>S2W</t>
  </si>
  <si>
    <t>S2UVP</t>
  </si>
  <si>
    <t>S3ME</t>
  </si>
  <si>
    <t>S3MW</t>
  </si>
  <si>
    <t>S3E</t>
  </si>
  <si>
    <t>S3W</t>
  </si>
  <si>
    <t>S3UVP</t>
  </si>
  <si>
    <t>S4ME</t>
  </si>
  <si>
    <t>S4MW</t>
  </si>
  <si>
    <t>S4E</t>
  </si>
  <si>
    <t>S4W</t>
  </si>
  <si>
    <t>S4UVP</t>
  </si>
  <si>
    <t>S5ME</t>
  </si>
  <si>
    <t>S5MW</t>
  </si>
  <si>
    <t>S5E</t>
  </si>
  <si>
    <t>S5W</t>
  </si>
  <si>
    <t>S5UVP</t>
  </si>
  <si>
    <t>S6ME</t>
  </si>
  <si>
    <t>S6MW</t>
  </si>
  <si>
    <t>S6E</t>
  </si>
  <si>
    <t>S6W</t>
  </si>
  <si>
    <t>S6UVP</t>
  </si>
  <si>
    <t>S7E</t>
  </si>
  <si>
    <t>S8E</t>
  </si>
  <si>
    <t>S9E</t>
  </si>
  <si>
    <t>S7W</t>
  </si>
  <si>
    <t>S8W</t>
  </si>
  <si>
    <t>S9W</t>
  </si>
  <si>
    <t>S7UVP</t>
  </si>
  <si>
    <t>S8UVP</t>
  </si>
  <si>
    <t>S9UVP</t>
  </si>
  <si>
    <t>D1UVP</t>
  </si>
  <si>
    <t>D2UVP</t>
  </si>
  <si>
    <t>D3UVP</t>
  </si>
  <si>
    <t>D4UVP</t>
  </si>
  <si>
    <t>D5UVP</t>
  </si>
  <si>
    <t>D6UVP</t>
  </si>
  <si>
    <t>D7UVP</t>
  </si>
  <si>
    <t>B1UVP</t>
  </si>
  <si>
    <t>B2UVP</t>
  </si>
  <si>
    <t>B3UVP</t>
  </si>
  <si>
    <t>K1UVP</t>
  </si>
  <si>
    <t>K2UVP</t>
  </si>
  <si>
    <t>K3UVP</t>
  </si>
  <si>
    <t>K4UVP</t>
  </si>
  <si>
    <t>K5UVP</t>
  </si>
  <si>
    <t>K6UVP</t>
  </si>
  <si>
    <t>K7UVP</t>
  </si>
  <si>
    <t>K8UVP</t>
  </si>
  <si>
    <t>K9UVP</t>
  </si>
  <si>
    <t>RRUVP</t>
  </si>
  <si>
    <t>S7ME</t>
  </si>
  <si>
    <t>S8ME</t>
  </si>
  <si>
    <t>S9ME</t>
  </si>
  <si>
    <t>D1ME</t>
  </si>
  <si>
    <t>D2ME</t>
  </si>
  <si>
    <t>D3ME</t>
  </si>
  <si>
    <t>D4ME</t>
  </si>
  <si>
    <t>D5ME</t>
  </si>
  <si>
    <t>D6ME</t>
  </si>
  <si>
    <t>D7ME</t>
  </si>
  <si>
    <t>B1ME</t>
  </si>
  <si>
    <t>B2ME</t>
  </si>
  <si>
    <t>B3ME</t>
  </si>
  <si>
    <t>K1ME</t>
  </si>
  <si>
    <t>K2ME</t>
  </si>
  <si>
    <t>K3ME</t>
  </si>
  <si>
    <t>K4ME</t>
  </si>
  <si>
    <t>K5ME</t>
  </si>
  <si>
    <t>K6ME</t>
  </si>
  <si>
    <t>K7ME</t>
  </si>
  <si>
    <t>K8ME</t>
  </si>
  <si>
    <t>K9ME</t>
  </si>
  <si>
    <t>RRME</t>
  </si>
  <si>
    <t>ME</t>
  </si>
  <si>
    <t>S7MW</t>
  </si>
  <si>
    <t>S8MW</t>
  </si>
  <si>
    <t>S9MW</t>
  </si>
  <si>
    <t>T1E</t>
  </si>
  <si>
    <t>T5W</t>
  </si>
  <si>
    <t>T6E</t>
  </si>
  <si>
    <t>T2E</t>
  </si>
  <si>
    <t>T3E</t>
  </si>
  <si>
    <t>T4E</t>
  </si>
  <si>
    <t>T7E</t>
  </si>
  <si>
    <t>T11E</t>
  </si>
  <si>
    <t>B1W</t>
  </si>
  <si>
    <t>K5E</t>
  </si>
  <si>
    <t>T1W</t>
  </si>
  <si>
    <t>T2W</t>
  </si>
  <si>
    <t>T3W</t>
  </si>
  <si>
    <t>T4W</t>
  </si>
  <si>
    <t>T6W</t>
  </si>
  <si>
    <t>T7W</t>
  </si>
  <si>
    <t>T8W</t>
  </si>
  <si>
    <t>T9W</t>
  </si>
  <si>
    <t>T10W</t>
  </si>
  <si>
    <t>T11W</t>
  </si>
  <si>
    <t>T12W</t>
  </si>
  <si>
    <t>T13W</t>
  </si>
  <si>
    <t>T14W</t>
  </si>
  <si>
    <t>T15W</t>
  </si>
  <si>
    <t>T16W</t>
  </si>
  <si>
    <t>G1W</t>
  </si>
  <si>
    <t>G2W</t>
  </si>
  <si>
    <t>G3W</t>
  </si>
  <si>
    <t>G4W</t>
  </si>
  <si>
    <t>G5W</t>
  </si>
  <si>
    <t>G6W</t>
  </si>
  <si>
    <t>G7W</t>
  </si>
  <si>
    <t>G8W</t>
  </si>
  <si>
    <t>G9W</t>
  </si>
  <si>
    <t>D1W</t>
  </si>
  <si>
    <t>D2W</t>
  </si>
  <si>
    <t>D3W</t>
  </si>
  <si>
    <t>D4W</t>
  </si>
  <si>
    <t>D5W</t>
  </si>
  <si>
    <t>D6W</t>
  </si>
  <si>
    <t>D7W</t>
  </si>
  <si>
    <t>B2W</t>
  </si>
  <si>
    <t>B3W</t>
  </si>
  <si>
    <t>K1W</t>
  </si>
  <si>
    <t>K2W</t>
  </si>
  <si>
    <t>K3W</t>
  </si>
  <si>
    <t>K4W</t>
  </si>
  <si>
    <t>K5W</t>
  </si>
  <si>
    <t>K6W</t>
  </si>
  <si>
    <t>K7W</t>
  </si>
  <si>
    <t>K8W</t>
  </si>
  <si>
    <t>K9W</t>
  </si>
  <si>
    <t>RRW</t>
  </si>
  <si>
    <t>W</t>
  </si>
  <si>
    <t>T1UVP</t>
  </si>
  <si>
    <t>T2UVP</t>
  </si>
  <si>
    <t>T3UVP</t>
  </si>
  <si>
    <t>T4UVP</t>
  </si>
  <si>
    <t>T5UVP</t>
  </si>
  <si>
    <t>T6UVP</t>
  </si>
  <si>
    <t>T7UVP</t>
  </si>
  <si>
    <t>T8UVP</t>
  </si>
  <si>
    <t>T9UVP</t>
  </si>
  <si>
    <t>T10UVP</t>
  </si>
  <si>
    <t>T11UVP</t>
  </si>
  <si>
    <t>T12UVP</t>
  </si>
  <si>
    <t>T13UVP</t>
  </si>
  <si>
    <t>T14UVP</t>
  </si>
  <si>
    <t>T15UVP</t>
  </si>
  <si>
    <t>T16UVP</t>
  </si>
  <si>
    <t>G1UVP</t>
  </si>
  <si>
    <t>G2UVP</t>
  </si>
  <si>
    <t>G3UVP</t>
  </si>
  <si>
    <t>G4UVP</t>
  </si>
  <si>
    <t>G5UVP</t>
  </si>
  <si>
    <t>G6UVP</t>
  </si>
  <si>
    <t>G7UVP</t>
  </si>
  <si>
    <t>G8UVP</t>
  </si>
  <si>
    <t>G9UVP</t>
  </si>
  <si>
    <t>T1ME</t>
  </si>
  <si>
    <t>T2ME</t>
  </si>
  <si>
    <t>T3ME</t>
  </si>
  <si>
    <t>T4ME</t>
  </si>
  <si>
    <t>T5ME</t>
  </si>
  <si>
    <t>T6ME</t>
  </si>
  <si>
    <t>T7ME</t>
  </si>
  <si>
    <t>T8ME</t>
  </si>
  <si>
    <t>T9ME</t>
  </si>
  <si>
    <t>T10ME</t>
  </si>
  <si>
    <t>T11ME</t>
  </si>
  <si>
    <t>T12ME</t>
  </si>
  <si>
    <t>T13ME</t>
  </si>
  <si>
    <t>T14ME</t>
  </si>
  <si>
    <t>T15ME</t>
  </si>
  <si>
    <t>T16ME</t>
  </si>
  <si>
    <t>G1ME</t>
  </si>
  <si>
    <t>G2ME</t>
  </si>
  <si>
    <t>G3ME</t>
  </si>
  <si>
    <t>G4ME</t>
  </si>
  <si>
    <t>G5ME</t>
  </si>
  <si>
    <t>G6ME</t>
  </si>
  <si>
    <t>G7ME</t>
  </si>
  <si>
    <t>G8ME</t>
  </si>
  <si>
    <t>G9ME</t>
  </si>
  <si>
    <t>T1MW</t>
  </si>
  <si>
    <t>T2MW</t>
  </si>
  <si>
    <t>T3MW</t>
  </si>
  <si>
    <t>T4MW</t>
  </si>
  <si>
    <t>T5MW</t>
  </si>
  <si>
    <t>T6MW</t>
  </si>
  <si>
    <t>T7MW</t>
  </si>
  <si>
    <t>T8MW</t>
  </si>
  <si>
    <t>T9MW</t>
  </si>
  <si>
    <t>G1MW</t>
  </si>
  <si>
    <t>G2MW</t>
  </si>
  <si>
    <t>G3MW</t>
  </si>
  <si>
    <t>G4MW</t>
  </si>
  <si>
    <t>G5MW</t>
  </si>
  <si>
    <t>G6MW</t>
  </si>
  <si>
    <t>G7MW</t>
  </si>
  <si>
    <t>G8MW</t>
  </si>
  <si>
    <t>G9MW</t>
  </si>
  <si>
    <t>D1MW</t>
  </si>
  <si>
    <t>D2MW</t>
  </si>
  <si>
    <t>D3MW</t>
  </si>
  <si>
    <t>D4MW</t>
  </si>
  <si>
    <t>D5MW</t>
  </si>
  <si>
    <t>D6MW</t>
  </si>
  <si>
    <t>D7MW</t>
  </si>
  <si>
    <t>B1MW</t>
  </si>
  <si>
    <t>B2MW</t>
  </si>
  <si>
    <t>B3MW</t>
  </si>
  <si>
    <t>K1MW</t>
  </si>
  <si>
    <t>K2MW</t>
  </si>
  <si>
    <t>K3MW</t>
  </si>
  <si>
    <t>K4MW</t>
  </si>
  <si>
    <t>K5MW</t>
  </si>
  <si>
    <t>K6MW</t>
  </si>
  <si>
    <t>K7MW</t>
  </si>
  <si>
    <t>K8MW</t>
  </si>
  <si>
    <t>K9MW</t>
  </si>
  <si>
    <t>RRRRMRRW</t>
  </si>
  <si>
    <t>MW</t>
  </si>
  <si>
    <t>T5E</t>
  </si>
  <si>
    <t>G7E</t>
  </si>
  <si>
    <t>G8E</t>
  </si>
  <si>
    <t>T8E</t>
  </si>
  <si>
    <t>T9E</t>
  </si>
  <si>
    <t>G1E</t>
  </si>
  <si>
    <t>G2E</t>
  </si>
  <si>
    <t>G3E</t>
  </si>
  <si>
    <t>G4E</t>
  </si>
  <si>
    <t>G5E</t>
  </si>
  <si>
    <t>G6E</t>
  </si>
  <si>
    <t>G9E</t>
  </si>
  <si>
    <t>D1E</t>
  </si>
  <si>
    <t>D2E</t>
  </si>
  <si>
    <t>D3E</t>
  </si>
  <si>
    <t>D4E</t>
  </si>
  <si>
    <t>D5E</t>
  </si>
  <si>
    <t>D6E</t>
  </si>
  <si>
    <t>D7E</t>
  </si>
  <si>
    <t>B1E</t>
  </si>
  <si>
    <t>B2E</t>
  </si>
  <si>
    <t>B3E</t>
  </si>
  <si>
    <t>K1E</t>
  </si>
  <si>
    <t>K2E</t>
  </si>
  <si>
    <t>K3E</t>
  </si>
  <si>
    <t>K4E</t>
  </si>
  <si>
    <t>K6E</t>
  </si>
  <si>
    <t>K7E</t>
  </si>
  <si>
    <t>K8E</t>
  </si>
  <si>
    <t>K9E</t>
  </si>
  <si>
    <t>RRE</t>
  </si>
  <si>
    <t>E</t>
  </si>
  <si>
    <t>T10E</t>
  </si>
  <si>
    <t>T12E</t>
  </si>
  <si>
    <t>T13E</t>
  </si>
  <si>
    <t>T14E</t>
  </si>
  <si>
    <t>T15E</t>
  </si>
  <si>
    <t>T16E</t>
  </si>
  <si>
    <t>Peterli</t>
  </si>
  <si>
    <t>Zwiebeln</t>
  </si>
  <si>
    <t>Basilikum</t>
  </si>
  <si>
    <t>A497</t>
  </si>
  <si>
    <t>Brennnesselblätter</t>
  </si>
  <si>
    <t>Happy Flower Kräutertee</t>
  </si>
  <si>
    <t>Usziit Tee</t>
  </si>
  <si>
    <t>T10MW</t>
  </si>
  <si>
    <t>T11MW</t>
  </si>
  <si>
    <t>T12MW</t>
  </si>
  <si>
    <t>T13MW</t>
  </si>
  <si>
    <t>T14MW</t>
  </si>
  <si>
    <t>T15MW</t>
  </si>
  <si>
    <t>T16MW</t>
  </si>
  <si>
    <t>Lauch</t>
  </si>
  <si>
    <t>Tomaten</t>
  </si>
  <si>
    <t>Champignons</t>
  </si>
  <si>
    <t>D8ME</t>
  </si>
  <si>
    <t>D8MW</t>
  </si>
  <si>
    <t>D8E</t>
  </si>
  <si>
    <t>D8W</t>
  </si>
  <si>
    <t>D8UVP</t>
  </si>
  <si>
    <t>D9ME</t>
  </si>
  <si>
    <t>D9MW</t>
  </si>
  <si>
    <t>D9E</t>
  </si>
  <si>
    <t>D9W</t>
  </si>
  <si>
    <t>D9UVP</t>
  </si>
  <si>
    <t>D9</t>
  </si>
  <si>
    <t>D8</t>
  </si>
  <si>
    <t>Brennnesselsamen</t>
  </si>
  <si>
    <t>U1</t>
  </si>
  <si>
    <t>U2</t>
  </si>
  <si>
    <t>U3</t>
  </si>
  <si>
    <t>U4</t>
  </si>
  <si>
    <t>U5</t>
  </si>
  <si>
    <t>Mustermann</t>
  </si>
  <si>
    <t>Max</t>
  </si>
  <si>
    <t>Musterstrasse</t>
  </si>
  <si>
    <t>Musterhausen</t>
  </si>
  <si>
    <t>Fenchelsamen</t>
  </si>
  <si>
    <t>A498</t>
  </si>
  <si>
    <t>Heiri Chris</t>
  </si>
  <si>
    <t>Peterlistrasse</t>
  </si>
  <si>
    <t>Lauchdorf</t>
  </si>
  <si>
    <t>Muster*</t>
  </si>
  <si>
    <t>Preis total</t>
  </si>
  <si>
    <t>Risotto</t>
  </si>
  <si>
    <t>Gewürz</t>
  </si>
  <si>
    <t>DIV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</si>
</sst>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dd\.mm\.yyyy;@"/>
    <numFmt numFmtId="165" formatCode="&quot;CHF&quot;\ #,##0.00"/>
    <numFmt numFmtId="166" formatCode="0;\-0"/>
    <numFmt numFmtId="167" formatCode="0.000000"/>
  </numFmts>
  <fonts count="3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rgb="FF00B4C2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sz val="11"/>
      <color rgb="FF00B4C2"/>
      <name val="Calibri"/>
      <family val="2"/>
      <scheme val="minor"/>
    </font>
    <font>
      <b/>
      <sz val="12"/>
      <color theme="1"/>
      <name val="Arial"/>
      <family val="2"/>
    </font>
    <font>
      <b/>
      <sz val="16"/>
      <color theme="1"/>
      <name val="Calibri"/>
      <family val="2"/>
      <scheme val="minor"/>
    </font>
    <font>
      <b/>
      <u/>
      <sz val="24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name val="Arial"/>
      <family val="2"/>
    </font>
    <font>
      <b/>
      <u/>
      <sz val="15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1"/>
      <color rgb="FF92D050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6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name val="Calibri"/>
      <family val="2"/>
      <scheme val="minor"/>
    </font>
    <font>
      <strike/>
      <sz val="11"/>
      <name val="Calibri"/>
      <family val="2"/>
      <scheme val="minor"/>
    </font>
    <font>
      <u/>
      <sz val="11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name val="Calibri"/>
      <family val="2"/>
      <scheme val="minor"/>
    </font>
    <font>
      <u/>
      <sz val="12"/>
      <name val="Calibri"/>
      <family val="2"/>
      <scheme val="minor"/>
    </font>
  </fonts>
  <fills count="2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7030A0"/>
        <bgColor indexed="64"/>
      </patternFill>
    </fill>
    <fill>
      <patternFill patternType="gray0625">
        <bgColor theme="0"/>
      </patternFill>
    </fill>
    <fill>
      <patternFill patternType="gray0625"/>
    </fill>
    <fill>
      <patternFill patternType="solid">
        <fgColor theme="5" tint="0.5999938962981048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gray125">
        <bgColor theme="0"/>
      </patternFill>
    </fill>
    <fill>
      <patternFill patternType="gray125">
        <bgColor theme="9" tint="0.59999389629810485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lightDown">
        <bgColor theme="0"/>
      </patternFill>
    </fill>
    <fill>
      <patternFill patternType="lightDown">
        <bgColor theme="9" tint="0.59999389629810485"/>
      </patternFill>
    </fill>
    <fill>
      <patternFill patternType="lightDown"/>
    </fill>
  </fills>
  <borders count="49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317">
    <xf numFmtId="0" fontId="0" fillId="0" borderId="0" xfId="0"/>
    <xf numFmtId="0" fontId="0" fillId="2" borderId="0" xfId="0" applyFill="1"/>
    <xf numFmtId="0" fontId="1" fillId="2" borderId="0" xfId="0" applyFont="1" applyFill="1"/>
    <xf numFmtId="0" fontId="0" fillId="0" borderId="7" xfId="0" applyBorder="1"/>
    <xf numFmtId="0" fontId="0" fillId="0" borderId="9" xfId="0" applyBorder="1"/>
    <xf numFmtId="0" fontId="0" fillId="0" borderId="4" xfId="0" applyBorder="1"/>
    <xf numFmtId="0" fontId="0" fillId="0" borderId="11" xfId="0" applyBorder="1"/>
    <xf numFmtId="0" fontId="3" fillId="2" borderId="0" xfId="1" applyFont="1" applyFill="1" applyBorder="1" applyAlignment="1"/>
    <xf numFmtId="0" fontId="3" fillId="2" borderId="0" xfId="1" applyFont="1" applyFill="1" applyBorder="1"/>
    <xf numFmtId="164" fontId="0" fillId="2" borderId="0" xfId="0" applyNumberFormat="1" applyFill="1"/>
    <xf numFmtId="164" fontId="0" fillId="0" borderId="5" xfId="0" applyNumberFormat="1" applyBorder="1"/>
    <xf numFmtId="164" fontId="0" fillId="0" borderId="8" xfId="0" applyNumberFormat="1" applyBorder="1"/>
    <xf numFmtId="0" fontId="2" fillId="2" borderId="0" xfId="1" applyFill="1" applyBorder="1"/>
    <xf numFmtId="0" fontId="1" fillId="2" borderId="12" xfId="0" applyFont="1" applyFill="1" applyBorder="1"/>
    <xf numFmtId="0" fontId="0" fillId="2" borderId="14" xfId="0" applyFill="1" applyBorder="1"/>
    <xf numFmtId="0" fontId="1" fillId="2" borderId="15" xfId="0" applyFont="1" applyFill="1" applyBorder="1" applyAlignment="1">
      <alignment horizontal="left" indent="1"/>
    </xf>
    <xf numFmtId="0" fontId="0" fillId="2" borderId="17" xfId="0" applyFill="1" applyBorder="1"/>
    <xf numFmtId="0" fontId="1" fillId="2" borderId="15" xfId="0" applyFont="1" applyFill="1" applyBorder="1"/>
    <xf numFmtId="0" fontId="5" fillId="2" borderId="15" xfId="1" applyFont="1" applyFill="1" applyBorder="1" applyAlignment="1">
      <alignment horizontal="left" indent="1"/>
    </xf>
    <xf numFmtId="0" fontId="0" fillId="2" borderId="18" xfId="0" applyFill="1" applyBorder="1"/>
    <xf numFmtId="0" fontId="0" fillId="2" borderId="20" xfId="0" applyFill="1" applyBorder="1"/>
    <xf numFmtId="0" fontId="1" fillId="4" borderId="3" xfId="0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0" fillId="2" borderId="3" xfId="0" applyFill="1" applyBorder="1"/>
    <xf numFmtId="1" fontId="0" fillId="0" borderId="5" xfId="0" applyNumberFormat="1" applyBorder="1" applyAlignment="1">
      <alignment horizontal="center"/>
    </xf>
    <xf numFmtId="1" fontId="0" fillId="0" borderId="8" xfId="0" applyNumberFormat="1" applyBorder="1" applyAlignment="1">
      <alignment horizontal="center"/>
    </xf>
    <xf numFmtId="1" fontId="0" fillId="2" borderId="0" xfId="0" applyNumberFormat="1" applyFill="1" applyAlignment="1">
      <alignment horizontal="center"/>
    </xf>
    <xf numFmtId="0" fontId="1" fillId="0" borderId="0" xfId="0" applyFont="1"/>
    <xf numFmtId="0" fontId="0" fillId="0" borderId="27" xfId="0" applyBorder="1"/>
    <xf numFmtId="0" fontId="10" fillId="0" borderId="0" xfId="0" applyFont="1"/>
    <xf numFmtId="0" fontId="0" fillId="2" borderId="0" xfId="0" applyFill="1" applyProtection="1">
      <protection locked="0"/>
    </xf>
    <xf numFmtId="0" fontId="1" fillId="2" borderId="0" xfId="0" applyFont="1" applyFill="1" applyProtection="1">
      <protection locked="0"/>
    </xf>
    <xf numFmtId="0" fontId="1" fillId="4" borderId="4" xfId="0" applyFont="1" applyFill="1" applyBorder="1" applyAlignment="1" applyProtection="1">
      <alignment horizontal="center" vertical="center"/>
      <protection locked="0"/>
    </xf>
    <xf numFmtId="0" fontId="1" fillId="4" borderId="6" xfId="0" applyFont="1" applyFill="1" applyBorder="1" applyAlignment="1" applyProtection="1">
      <alignment horizontal="center" vertical="center"/>
      <protection locked="0"/>
    </xf>
    <xf numFmtId="0" fontId="0" fillId="0" borderId="0" xfId="0" applyAlignment="1">
      <alignment horizontal="left" vertical="top"/>
    </xf>
    <xf numFmtId="14" fontId="0" fillId="0" borderId="0" xfId="0" applyNumberFormat="1" applyAlignment="1">
      <alignment horizontal="left" vertical="top"/>
    </xf>
    <xf numFmtId="11" fontId="0" fillId="0" borderId="0" xfId="0" applyNumberFormat="1" applyAlignment="1">
      <alignment horizontal="left" vertical="top"/>
    </xf>
    <xf numFmtId="0" fontId="11" fillId="0" borderId="8" xfId="0" applyFont="1" applyBorder="1"/>
    <xf numFmtId="0" fontId="11" fillId="0" borderId="8" xfId="1" applyFont="1" applyBorder="1"/>
    <xf numFmtId="165" fontId="0" fillId="6" borderId="35" xfId="0" applyNumberFormat="1" applyFill="1" applyBorder="1"/>
    <xf numFmtId="165" fontId="0" fillId="5" borderId="35" xfId="0" applyNumberFormat="1" applyFill="1" applyBorder="1"/>
    <xf numFmtId="165" fontId="0" fillId="9" borderId="35" xfId="0" applyNumberFormat="1" applyFill="1" applyBorder="1"/>
    <xf numFmtId="165" fontId="0" fillId="11" borderId="35" xfId="0" applyNumberFormat="1" applyFill="1" applyBorder="1"/>
    <xf numFmtId="0" fontId="10" fillId="2" borderId="0" xfId="0" applyFont="1" applyFill="1" applyProtection="1">
      <protection locked="0"/>
    </xf>
    <xf numFmtId="0" fontId="1" fillId="4" borderId="3" xfId="0" applyFont="1" applyFill="1" applyBorder="1" applyAlignment="1" applyProtection="1">
      <alignment horizontal="center" vertical="center"/>
      <protection locked="0"/>
    </xf>
    <xf numFmtId="166" fontId="0" fillId="2" borderId="3" xfId="0" applyNumberFormat="1" applyFill="1" applyBorder="1" applyProtection="1">
      <protection locked="0"/>
    </xf>
    <xf numFmtId="0" fontId="3" fillId="2" borderId="17" xfId="1" applyFont="1" applyFill="1" applyBorder="1" applyAlignment="1">
      <alignment horizontal="left" readingOrder="1"/>
    </xf>
    <xf numFmtId="165" fontId="0" fillId="11" borderId="29" xfId="0" applyNumberFormat="1" applyFill="1" applyBorder="1"/>
    <xf numFmtId="0" fontId="0" fillId="6" borderId="33" xfId="0" applyFill="1" applyBorder="1"/>
    <xf numFmtId="0" fontId="0" fillId="6" borderId="34" xfId="0" applyFill="1" applyBorder="1"/>
    <xf numFmtId="0" fontId="15" fillId="0" borderId="0" xfId="0" applyFont="1"/>
    <xf numFmtId="0" fontId="0" fillId="0" borderId="0" xfId="0" applyAlignment="1">
      <alignment horizontal="center" vertical="center"/>
    </xf>
    <xf numFmtId="0" fontId="0" fillId="6" borderId="35" xfId="0" applyFill="1" applyBorder="1" applyAlignment="1">
      <alignment horizontal="center" vertical="center"/>
    </xf>
    <xf numFmtId="0" fontId="0" fillId="7" borderId="35" xfId="0" applyFill="1" applyBorder="1" applyAlignment="1">
      <alignment horizontal="center" vertical="center"/>
    </xf>
    <xf numFmtId="0" fontId="0" fillId="8" borderId="35" xfId="0" applyFill="1" applyBorder="1" applyAlignment="1">
      <alignment horizontal="center" vertical="center"/>
    </xf>
    <xf numFmtId="0" fontId="0" fillId="9" borderId="35" xfId="0" applyFill="1" applyBorder="1" applyAlignment="1">
      <alignment horizontal="center" vertical="center"/>
    </xf>
    <xf numFmtId="0" fontId="0" fillId="10" borderId="35" xfId="0" applyFill="1" applyBorder="1" applyAlignment="1">
      <alignment horizontal="center" vertical="center"/>
    </xf>
    <xf numFmtId="0" fontId="0" fillId="11" borderId="29" xfId="0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11" borderId="35" xfId="0" applyFill="1" applyBorder="1" applyAlignment="1">
      <alignment horizontal="center" vertical="center"/>
    </xf>
    <xf numFmtId="0" fontId="0" fillId="8" borderId="29" xfId="0" applyFill="1" applyBorder="1" applyAlignment="1">
      <alignment horizontal="center" vertical="center"/>
    </xf>
    <xf numFmtId="0" fontId="0" fillId="9" borderId="29" xfId="0" applyFill="1" applyBorder="1" applyAlignment="1">
      <alignment horizontal="center" vertical="center"/>
    </xf>
    <xf numFmtId="165" fontId="0" fillId="16" borderId="0" xfId="0" applyNumberFormat="1" applyFill="1"/>
    <xf numFmtId="0" fontId="12" fillId="15" borderId="23" xfId="0" applyFont="1" applyFill="1" applyBorder="1"/>
    <xf numFmtId="0" fontId="12" fillId="0" borderId="24" xfId="0" applyFont="1" applyBorder="1" applyAlignment="1">
      <alignment horizontal="center" vertical="center"/>
    </xf>
    <xf numFmtId="165" fontId="12" fillId="16" borderId="24" xfId="0" applyNumberFormat="1" applyFont="1" applyFill="1" applyBorder="1"/>
    <xf numFmtId="0" fontId="12" fillId="2" borderId="25" xfId="0" applyFont="1" applyFill="1" applyBorder="1" applyAlignment="1">
      <alignment horizontal="center" vertical="center"/>
    </xf>
    <xf numFmtId="0" fontId="15" fillId="15" borderId="26" xfId="0" applyFont="1" applyFill="1" applyBorder="1"/>
    <xf numFmtId="0" fontId="15" fillId="0" borderId="0" xfId="0" applyFont="1" applyAlignment="1">
      <alignment horizontal="center" vertical="center"/>
    </xf>
    <xf numFmtId="165" fontId="15" fillId="16" borderId="0" xfId="0" applyNumberFormat="1" applyFont="1" applyFill="1"/>
    <xf numFmtId="0" fontId="16" fillId="14" borderId="27" xfId="0" applyFont="1" applyFill="1" applyBorder="1" applyAlignment="1">
      <alignment horizontal="center" vertical="center"/>
    </xf>
    <xf numFmtId="0" fontId="13" fillId="15" borderId="26" xfId="0" applyFont="1" applyFill="1" applyBorder="1"/>
    <xf numFmtId="0" fontId="0" fillId="2" borderId="27" xfId="0" applyFill="1" applyBorder="1" applyAlignment="1">
      <alignment horizontal="center" vertical="center"/>
    </xf>
    <xf numFmtId="0" fontId="0" fillId="15" borderId="26" xfId="0" applyFill="1" applyBorder="1"/>
    <xf numFmtId="0" fontId="14" fillId="6" borderId="34" xfId="0" applyFont="1" applyFill="1" applyBorder="1"/>
    <xf numFmtId="0" fontId="0" fillId="7" borderId="33" xfId="0" applyFill="1" applyBorder="1"/>
    <xf numFmtId="0" fontId="0" fillId="7" borderId="34" xfId="0" applyFill="1" applyBorder="1"/>
    <xf numFmtId="0" fontId="0" fillId="8" borderId="33" xfId="0" applyFill="1" applyBorder="1"/>
    <xf numFmtId="0" fontId="0" fillId="8" borderId="34" xfId="0" applyFill="1" applyBorder="1"/>
    <xf numFmtId="0" fontId="0" fillId="9" borderId="33" xfId="0" applyFill="1" applyBorder="1"/>
    <xf numFmtId="0" fontId="0" fillId="9" borderId="34" xfId="0" applyFill="1" applyBorder="1"/>
    <xf numFmtId="0" fontId="0" fillId="10" borderId="34" xfId="0" applyFill="1" applyBorder="1"/>
    <xf numFmtId="0" fontId="0" fillId="11" borderId="30" xfId="0" applyFill="1" applyBorder="1"/>
    <xf numFmtId="0" fontId="15" fillId="16" borderId="0" xfId="0" applyFont="1" applyFill="1"/>
    <xf numFmtId="0" fontId="0" fillId="2" borderId="27" xfId="0" applyFill="1" applyBorder="1"/>
    <xf numFmtId="0" fontId="0" fillId="11" borderId="33" xfId="0" applyFill="1" applyBorder="1"/>
    <xf numFmtId="0" fontId="0" fillId="11" borderId="34" xfId="0" applyFill="1" applyBorder="1"/>
    <xf numFmtId="0" fontId="0" fillId="8" borderId="30" xfId="0" applyFill="1" applyBorder="1"/>
    <xf numFmtId="0" fontId="0" fillId="9" borderId="30" xfId="0" applyFill="1" applyBorder="1"/>
    <xf numFmtId="0" fontId="16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4" fillId="0" borderId="0" xfId="0" applyFont="1"/>
    <xf numFmtId="165" fontId="0" fillId="14" borderId="35" xfId="0" applyNumberFormat="1" applyFill="1" applyBorder="1"/>
    <xf numFmtId="0" fontId="0" fillId="2" borderId="36" xfId="0" applyFill="1" applyBorder="1"/>
    <xf numFmtId="0" fontId="0" fillId="2" borderId="36" xfId="0" applyFill="1" applyBorder="1" applyProtection="1">
      <protection locked="0"/>
    </xf>
    <xf numFmtId="0" fontId="1" fillId="2" borderId="36" xfId="0" applyFont="1" applyFill="1" applyBorder="1" applyProtection="1">
      <protection locked="0"/>
    </xf>
    <xf numFmtId="0" fontId="0" fillId="2" borderId="37" xfId="0" applyFill="1" applyBorder="1"/>
    <xf numFmtId="0" fontId="18" fillId="8" borderId="0" xfId="0" applyFont="1" applyFill="1" applyProtection="1">
      <protection locked="0"/>
    </xf>
    <xf numFmtId="166" fontId="0" fillId="2" borderId="38" xfId="0" applyNumberFormat="1" applyFill="1" applyBorder="1" applyProtection="1">
      <protection locked="0"/>
    </xf>
    <xf numFmtId="0" fontId="1" fillId="17" borderId="3" xfId="0" applyFont="1" applyFill="1" applyBorder="1" applyProtection="1">
      <protection locked="0"/>
    </xf>
    <xf numFmtId="0" fontId="0" fillId="17" borderId="3" xfId="0" applyFill="1" applyBorder="1" applyProtection="1">
      <protection locked="0"/>
    </xf>
    <xf numFmtId="0" fontId="3" fillId="17" borderId="3" xfId="1" applyFont="1" applyFill="1" applyBorder="1" applyAlignment="1" applyProtection="1">
      <protection locked="0"/>
    </xf>
    <xf numFmtId="0" fontId="3" fillId="17" borderId="3" xfId="1" applyFont="1" applyFill="1" applyBorder="1" applyAlignment="1" applyProtection="1">
      <alignment readingOrder="1"/>
      <protection locked="0"/>
    </xf>
    <xf numFmtId="0" fontId="6" fillId="17" borderId="3" xfId="0" applyFont="1" applyFill="1" applyBorder="1" applyProtection="1">
      <protection locked="0"/>
    </xf>
    <xf numFmtId="0" fontId="7" fillId="17" borderId="3" xfId="0" applyFont="1" applyFill="1" applyBorder="1" applyProtection="1">
      <protection locked="0"/>
    </xf>
    <xf numFmtId="0" fontId="1" fillId="17" borderId="39" xfId="0" applyFont="1" applyFill="1" applyBorder="1" applyProtection="1">
      <protection locked="0"/>
    </xf>
    <xf numFmtId="0" fontId="0" fillId="17" borderId="40" xfId="0" applyFill="1" applyBorder="1" applyProtection="1">
      <protection locked="0"/>
    </xf>
    <xf numFmtId="0" fontId="2" fillId="17" borderId="39" xfId="1" applyFill="1" applyBorder="1" applyAlignment="1" applyProtection="1">
      <protection locked="0"/>
    </xf>
    <xf numFmtId="0" fontId="0" fillId="17" borderId="39" xfId="0" applyFill="1" applyBorder="1" applyProtection="1">
      <protection locked="0"/>
    </xf>
    <xf numFmtId="0" fontId="4" fillId="17" borderId="39" xfId="0" applyFont="1" applyFill="1" applyBorder="1" applyProtection="1">
      <protection locked="0"/>
    </xf>
    <xf numFmtId="0" fontId="3" fillId="17" borderId="39" xfId="1" applyFont="1" applyFill="1" applyBorder="1" applyAlignment="1" applyProtection="1">
      <alignment readingOrder="1"/>
      <protection locked="0"/>
    </xf>
    <xf numFmtId="0" fontId="3" fillId="17" borderId="39" xfId="1" applyFont="1" applyFill="1" applyBorder="1" applyAlignment="1" applyProtection="1">
      <protection locked="0"/>
    </xf>
    <xf numFmtId="0" fontId="0" fillId="17" borderId="41" xfId="0" applyFill="1" applyBorder="1" applyProtection="1">
      <protection locked="0"/>
    </xf>
    <xf numFmtId="0" fontId="0" fillId="17" borderId="42" xfId="0" applyFill="1" applyBorder="1" applyProtection="1">
      <protection locked="0"/>
    </xf>
    <xf numFmtId="0" fontId="0" fillId="17" borderId="43" xfId="0" applyFill="1" applyBorder="1" applyProtection="1">
      <protection locked="0"/>
    </xf>
    <xf numFmtId="0" fontId="1" fillId="19" borderId="2" xfId="0" applyFont="1" applyFill="1" applyBorder="1" applyAlignment="1">
      <alignment horizontal="center" vertical="center"/>
    </xf>
    <xf numFmtId="0" fontId="0" fillId="1" borderId="7" xfId="0" applyFill="1" applyBorder="1"/>
    <xf numFmtId="0" fontId="0" fillId="1" borderId="9" xfId="0" applyFill="1" applyBorder="1"/>
    <xf numFmtId="0" fontId="0" fillId="18" borderId="0" xfId="0" applyFill="1"/>
    <xf numFmtId="0" fontId="10" fillId="0" borderId="5" xfId="0" applyFont="1" applyBorder="1"/>
    <xf numFmtId="0" fontId="10" fillId="0" borderId="6" xfId="0" applyFont="1" applyBorder="1"/>
    <xf numFmtId="0" fontId="10" fillId="0" borderId="7" xfId="0" applyFont="1" applyBorder="1"/>
    <xf numFmtId="0" fontId="10" fillId="0" borderId="8" xfId="0" applyFont="1" applyBorder="1"/>
    <xf numFmtId="0" fontId="10" fillId="0" borderId="9" xfId="0" applyFont="1" applyBorder="1"/>
    <xf numFmtId="0" fontId="22" fillId="0" borderId="26" xfId="0" applyFont="1" applyBorder="1"/>
    <xf numFmtId="0" fontId="22" fillId="0" borderId="0" xfId="0" applyFont="1"/>
    <xf numFmtId="0" fontId="22" fillId="0" borderId="27" xfId="0" applyFont="1" applyBorder="1"/>
    <xf numFmtId="0" fontId="10" fillId="5" borderId="28" xfId="0" applyFont="1" applyFill="1" applyBorder="1"/>
    <xf numFmtId="0" fontId="10" fillId="0" borderId="29" xfId="0" applyFont="1" applyBorder="1"/>
    <xf numFmtId="0" fontId="10" fillId="0" borderId="30" xfId="0" applyFont="1" applyBorder="1"/>
    <xf numFmtId="0" fontId="10" fillId="0" borderId="0" xfId="0" applyFont="1" applyAlignment="1">
      <alignment horizontal="left"/>
    </xf>
    <xf numFmtId="0" fontId="10" fillId="0" borderId="23" xfId="0" applyFont="1" applyBorder="1"/>
    <xf numFmtId="0" fontId="10" fillId="0" borderId="26" xfId="0" applyFont="1" applyBorder="1"/>
    <xf numFmtId="0" fontId="10" fillId="0" borderId="27" xfId="0" applyFont="1" applyBorder="1"/>
    <xf numFmtId="0" fontId="10" fillId="0" borderId="28" xfId="0" applyFont="1" applyBorder="1" applyAlignment="1">
      <alignment horizontal="center"/>
    </xf>
    <xf numFmtId="0" fontId="22" fillId="0" borderId="33" xfId="0" applyFont="1" applyBorder="1"/>
    <xf numFmtId="0" fontId="10" fillId="5" borderId="34" xfId="0" applyFont="1" applyFill="1" applyBorder="1"/>
    <xf numFmtId="0" fontId="22" fillId="0" borderId="8" xfId="0" applyFont="1" applyBorder="1"/>
    <xf numFmtId="0" fontId="22" fillId="0" borderId="0" xfId="0" applyFont="1" applyAlignment="1">
      <alignment horizontal="left"/>
    </xf>
    <xf numFmtId="14" fontId="10" fillId="0" borderId="0" xfId="0" applyNumberFormat="1" applyFont="1"/>
    <xf numFmtId="0" fontId="0" fillId="21" borderId="0" xfId="0" applyFill="1" applyAlignment="1" applyProtection="1">
      <alignment horizontal="center" vertical="center"/>
      <protection locked="0"/>
    </xf>
    <xf numFmtId="0" fontId="26" fillId="0" borderId="0" xfId="0" applyFont="1" applyAlignment="1">
      <alignment vertical="center"/>
    </xf>
    <xf numFmtId="0" fontId="0" fillId="22" borderId="0" xfId="0" applyFill="1"/>
    <xf numFmtId="0" fontId="12" fillId="22" borderId="0" xfId="0" applyFont="1" applyFill="1" applyAlignment="1">
      <alignment horizontal="center" vertical="center"/>
    </xf>
    <xf numFmtId="0" fontId="16" fillId="22" borderId="0" xfId="0" applyFont="1" applyFill="1" applyAlignment="1">
      <alignment horizontal="center" vertical="center"/>
    </xf>
    <xf numFmtId="0" fontId="0" fillId="22" borderId="0" xfId="0" applyFill="1" applyAlignment="1">
      <alignment horizontal="center" vertical="center"/>
    </xf>
    <xf numFmtId="0" fontId="14" fillId="22" borderId="0" xfId="0" applyFont="1" applyFill="1"/>
    <xf numFmtId="0" fontId="26" fillId="22" borderId="0" xfId="0" applyFont="1" applyFill="1" applyAlignment="1">
      <alignment vertical="center"/>
    </xf>
    <xf numFmtId="0" fontId="16" fillId="0" borderId="0" xfId="0" applyFont="1"/>
    <xf numFmtId="0" fontId="16" fillId="22" borderId="0" xfId="0" applyFont="1" applyFill="1"/>
    <xf numFmtId="0" fontId="0" fillId="23" borderId="33" xfId="0" applyFill="1" applyBorder="1"/>
    <xf numFmtId="0" fontId="12" fillId="0" borderId="0" xfId="0" applyFont="1"/>
    <xf numFmtId="165" fontId="12" fillId="0" borderId="0" xfId="0" applyNumberFormat="1" applyFont="1"/>
    <xf numFmtId="0" fontId="13" fillId="0" borderId="0" xfId="0" applyFont="1"/>
    <xf numFmtId="165" fontId="0" fillId="0" borderId="0" xfId="0" applyNumberFormat="1"/>
    <xf numFmtId="0" fontId="1" fillId="4" borderId="0" xfId="0" applyFont="1" applyFill="1" applyAlignment="1" applyProtection="1">
      <alignment horizontal="center" vertical="center"/>
      <protection locked="0"/>
    </xf>
    <xf numFmtId="0" fontId="0" fillId="2" borderId="3" xfId="0" applyFill="1" applyBorder="1" applyProtection="1">
      <protection locked="0"/>
    </xf>
    <xf numFmtId="0" fontId="1" fillId="2" borderId="3" xfId="0" applyFont="1" applyFill="1" applyBorder="1" applyProtection="1">
      <protection locked="0"/>
    </xf>
    <xf numFmtId="0" fontId="0" fillId="2" borderId="1" xfId="0" applyFill="1" applyBorder="1"/>
    <xf numFmtId="0" fontId="0" fillId="2" borderId="2" xfId="0" applyFill="1" applyBorder="1" applyProtection="1">
      <protection locked="0"/>
    </xf>
    <xf numFmtId="0" fontId="0" fillId="12" borderId="0" xfId="0" applyFill="1" applyProtection="1">
      <protection locked="0"/>
    </xf>
    <xf numFmtId="0" fontId="10" fillId="5" borderId="11" xfId="0" applyFont="1" applyFill="1" applyBorder="1" applyAlignment="1">
      <alignment horizontal="center"/>
    </xf>
    <xf numFmtId="0" fontId="10" fillId="5" borderId="11" xfId="0" applyFont="1" applyFill="1" applyBorder="1"/>
    <xf numFmtId="0" fontId="10" fillId="5" borderId="44" xfId="0" applyFont="1" applyFill="1" applyBorder="1"/>
    <xf numFmtId="0" fontId="0" fillId="24" borderId="33" xfId="0" applyFill="1" applyBorder="1"/>
    <xf numFmtId="0" fontId="0" fillId="24" borderId="35" xfId="0" applyFill="1" applyBorder="1" applyAlignment="1">
      <alignment horizontal="center" vertical="center"/>
    </xf>
    <xf numFmtId="165" fontId="0" fillId="24" borderId="35" xfId="0" applyNumberFormat="1" applyFill="1" applyBorder="1"/>
    <xf numFmtId="0" fontId="0" fillId="24" borderId="34" xfId="0" applyFill="1" applyBorder="1"/>
    <xf numFmtId="165" fontId="0" fillId="5" borderId="29" xfId="0" applyNumberFormat="1" applyFill="1" applyBorder="1"/>
    <xf numFmtId="14" fontId="20" fillId="17" borderId="45" xfId="0" applyNumberFormat="1" applyFont="1" applyFill="1" applyBorder="1" applyAlignment="1" applyProtection="1">
      <alignment horizontal="center" vertical="center"/>
      <protection locked="0"/>
    </xf>
    <xf numFmtId="14" fontId="20" fillId="17" borderId="44" xfId="0" applyNumberFormat="1" applyFont="1" applyFill="1" applyBorder="1" applyAlignment="1" applyProtection="1">
      <alignment horizontal="center" vertical="center"/>
      <protection locked="0"/>
    </xf>
    <xf numFmtId="14" fontId="20" fillId="17" borderId="46" xfId="0" applyNumberFormat="1" applyFont="1" applyFill="1" applyBorder="1" applyAlignment="1" applyProtection="1">
      <alignment horizontal="center" vertical="center"/>
      <protection locked="0"/>
    </xf>
    <xf numFmtId="0" fontId="1" fillId="4" borderId="11" xfId="0" applyFont="1" applyFill="1" applyBorder="1" applyAlignment="1" applyProtection="1">
      <alignment horizontal="center" vertical="center"/>
      <protection locked="0"/>
    </xf>
    <xf numFmtId="0" fontId="10" fillId="0" borderId="25" xfId="0" applyFont="1" applyBorder="1" applyAlignment="1">
      <alignment horizontal="center"/>
    </xf>
    <xf numFmtId="0" fontId="21" fillId="0" borderId="0" xfId="0" applyFont="1"/>
    <xf numFmtId="2" fontId="0" fillId="2" borderId="36" xfId="0" applyNumberFormat="1" applyFill="1" applyBorder="1"/>
    <xf numFmtId="2" fontId="10" fillId="2" borderId="0" xfId="0" applyNumberFormat="1" applyFont="1" applyFill="1" applyProtection="1">
      <protection locked="0"/>
    </xf>
    <xf numFmtId="0" fontId="0" fillId="2" borderId="26" xfId="0" applyFill="1" applyBorder="1"/>
    <xf numFmtId="0" fontId="0" fillId="15" borderId="36" xfId="0" applyFill="1" applyBorder="1"/>
    <xf numFmtId="0" fontId="4" fillId="4" borderId="8" xfId="0" applyFont="1" applyFill="1" applyBorder="1" applyAlignment="1">
      <alignment horizontal="center" vertical="center"/>
    </xf>
    <xf numFmtId="167" fontId="0" fillId="2" borderId="38" xfId="0" applyNumberFormat="1" applyFill="1" applyBorder="1"/>
    <xf numFmtId="167" fontId="10" fillId="2" borderId="0" xfId="0" applyNumberFormat="1" applyFont="1" applyFill="1" applyProtection="1">
      <protection locked="0"/>
    </xf>
    <xf numFmtId="164" fontId="10" fillId="2" borderId="0" xfId="0" applyNumberFormat="1" applyFont="1" applyFill="1"/>
    <xf numFmtId="164" fontId="10" fillId="2" borderId="0" xfId="0" applyNumberFormat="1" applyFont="1" applyFill="1" applyAlignment="1">
      <alignment horizontal="center" vertical="center"/>
    </xf>
    <xf numFmtId="1" fontId="10" fillId="2" borderId="0" xfId="0" applyNumberFormat="1" applyFont="1" applyFill="1" applyAlignment="1">
      <alignment horizontal="center"/>
    </xf>
    <xf numFmtId="0" fontId="10" fillId="2" borderId="0" xfId="0" applyFont="1" applyFill="1"/>
    <xf numFmtId="0" fontId="24" fillId="2" borderId="0" xfId="1" applyFont="1" applyFill="1" applyBorder="1"/>
    <xf numFmtId="0" fontId="22" fillId="4" borderId="3" xfId="0" applyFont="1" applyFill="1" applyBorder="1" applyAlignment="1">
      <alignment horizontal="center" vertical="center"/>
    </xf>
    <xf numFmtId="0" fontId="22" fillId="2" borderId="0" xfId="0" applyFont="1" applyFill="1"/>
    <xf numFmtId="164" fontId="10" fillId="0" borderId="5" xfId="0" applyNumberFormat="1" applyFont="1" applyBorder="1"/>
    <xf numFmtId="1" fontId="10" fillId="0" borderId="5" xfId="0" applyNumberFormat="1" applyFont="1" applyBorder="1" applyAlignment="1">
      <alignment horizontal="center" vertical="center"/>
    </xf>
    <xf numFmtId="1" fontId="10" fillId="0" borderId="5" xfId="0" applyNumberFormat="1" applyFont="1" applyBorder="1" applyAlignment="1">
      <alignment horizontal="center"/>
    </xf>
    <xf numFmtId="0" fontId="10" fillId="0" borderId="4" xfId="0" applyFont="1" applyBorder="1"/>
    <xf numFmtId="0" fontId="22" fillId="5" borderId="28" xfId="0" applyFont="1" applyFill="1" applyBorder="1"/>
    <xf numFmtId="0" fontId="22" fillId="2" borderId="30" xfId="0" applyFont="1" applyFill="1" applyBorder="1" applyAlignment="1">
      <alignment horizontal="center"/>
    </xf>
    <xf numFmtId="164" fontId="10" fillId="0" borderId="8" xfId="0" applyNumberFormat="1" applyFont="1" applyBorder="1"/>
    <xf numFmtId="1" fontId="10" fillId="0" borderId="8" xfId="0" applyNumberFormat="1" applyFont="1" applyBorder="1" applyAlignment="1">
      <alignment horizontal="center" vertical="center"/>
    </xf>
    <xf numFmtId="1" fontId="10" fillId="0" borderId="8" xfId="0" applyNumberFormat="1" applyFont="1" applyBorder="1" applyAlignment="1">
      <alignment horizontal="center"/>
    </xf>
    <xf numFmtId="0" fontId="10" fillId="0" borderId="11" xfId="0" applyFont="1" applyBorder="1"/>
    <xf numFmtId="0" fontId="24" fillId="2" borderId="0" xfId="1" applyFont="1" applyFill="1" applyBorder="1" applyAlignment="1"/>
    <xf numFmtId="0" fontId="22" fillId="2" borderId="12" xfId="0" applyFont="1" applyFill="1" applyBorder="1"/>
    <xf numFmtId="0" fontId="10" fillId="2" borderId="13" xfId="0" applyFont="1" applyFill="1" applyBorder="1"/>
    <xf numFmtId="0" fontId="10" fillId="2" borderId="14" xfId="0" applyFont="1" applyFill="1" applyBorder="1"/>
    <xf numFmtId="0" fontId="22" fillId="2" borderId="15" xfId="0" applyFont="1" applyFill="1" applyBorder="1" applyAlignment="1">
      <alignment horizontal="left" indent="1"/>
    </xf>
    <xf numFmtId="0" fontId="21" fillId="2" borderId="16" xfId="0" applyFont="1" applyFill="1" applyBorder="1"/>
    <xf numFmtId="0" fontId="10" fillId="2" borderId="16" xfId="0" applyFont="1" applyFill="1" applyBorder="1"/>
    <xf numFmtId="0" fontId="10" fillId="2" borderId="17" xfId="0" applyFont="1" applyFill="1" applyBorder="1"/>
    <xf numFmtId="0" fontId="22" fillId="2" borderId="15" xfId="0" applyFont="1" applyFill="1" applyBorder="1"/>
    <xf numFmtId="0" fontId="29" fillId="2" borderId="15" xfId="1" applyFont="1" applyFill="1" applyBorder="1" applyAlignment="1">
      <alignment horizontal="left" indent="1"/>
    </xf>
    <xf numFmtId="0" fontId="10" fillId="2" borderId="18" xfId="0" applyFont="1" applyFill="1" applyBorder="1"/>
    <xf numFmtId="0" fontId="10" fillId="2" borderId="19" xfId="0" applyFont="1" applyFill="1" applyBorder="1"/>
    <xf numFmtId="0" fontId="10" fillId="2" borderId="20" xfId="0" applyFont="1" applyFill="1" applyBorder="1"/>
    <xf numFmtId="1" fontId="10" fillId="2" borderId="0" xfId="0" applyNumberFormat="1" applyFont="1" applyFill="1" applyAlignment="1">
      <alignment horizontal="center" vertical="center"/>
    </xf>
    <xf numFmtId="0" fontId="27" fillId="0" borderId="0" xfId="0" applyFont="1"/>
    <xf numFmtId="0" fontId="22" fillId="12" borderId="0" xfId="0" applyFont="1" applyFill="1"/>
    <xf numFmtId="1" fontId="10" fillId="12" borderId="0" xfId="0" applyNumberFormat="1" applyFont="1" applyFill="1"/>
    <xf numFmtId="0" fontId="10" fillId="25" borderId="0" xfId="0" applyFont="1" applyFill="1"/>
    <xf numFmtId="0" fontId="22" fillId="26" borderId="2" xfId="0" applyFont="1" applyFill="1" applyBorder="1" applyAlignment="1">
      <alignment horizontal="center" vertical="center"/>
    </xf>
    <xf numFmtId="0" fontId="10" fillId="27" borderId="7" xfId="0" applyFont="1" applyFill="1" applyBorder="1"/>
    <xf numFmtId="0" fontId="10" fillId="27" borderId="9" xfId="0" applyFont="1" applyFill="1" applyBorder="1"/>
    <xf numFmtId="164" fontId="22" fillId="26" borderId="1" xfId="0" applyNumberFormat="1" applyFont="1" applyFill="1" applyBorder="1" applyAlignment="1">
      <alignment horizontal="center" vertical="center"/>
    </xf>
    <xf numFmtId="0" fontId="10" fillId="27" borderId="11" xfId="0" applyFont="1" applyFill="1" applyBorder="1"/>
    <xf numFmtId="0" fontId="22" fillId="26" borderId="3" xfId="0" applyFont="1" applyFill="1" applyBorder="1" applyAlignment="1">
      <alignment horizontal="center" vertical="center"/>
    </xf>
    <xf numFmtId="2" fontId="10" fillId="0" borderId="26" xfId="0" applyNumberFormat="1" applyFont="1" applyBorder="1"/>
    <xf numFmtId="2" fontId="10" fillId="0" borderId="0" xfId="0" applyNumberFormat="1" applyFont="1"/>
    <xf numFmtId="2" fontId="10" fillId="0" borderId="28" xfId="0" applyNumberFormat="1" applyFont="1" applyBorder="1"/>
    <xf numFmtId="2" fontId="10" fillId="0" borderId="29" xfId="0" applyNumberFormat="1" applyFont="1" applyBorder="1"/>
    <xf numFmtId="0" fontId="10" fillId="24" borderId="27" xfId="0" applyFont="1" applyFill="1" applyBorder="1"/>
    <xf numFmtId="0" fontId="10" fillId="24" borderId="6" xfId="0" applyFont="1" applyFill="1" applyBorder="1"/>
    <xf numFmtId="0" fontId="10" fillId="24" borderId="7" xfId="0" applyFont="1" applyFill="1" applyBorder="1"/>
    <xf numFmtId="0" fontId="10" fillId="24" borderId="8" xfId="0" applyFont="1" applyFill="1" applyBorder="1"/>
    <xf numFmtId="0" fontId="10" fillId="24" borderId="0" xfId="0" applyFont="1" applyFill="1"/>
    <xf numFmtId="0" fontId="10" fillId="24" borderId="0" xfId="0" applyFont="1" applyFill="1" applyAlignment="1">
      <alignment horizontal="center"/>
    </xf>
    <xf numFmtId="0" fontId="10" fillId="24" borderId="9" xfId="0" applyFont="1" applyFill="1" applyBorder="1"/>
    <xf numFmtId="0" fontId="10" fillId="24" borderId="10" xfId="0" applyFont="1" applyFill="1" applyBorder="1"/>
    <xf numFmtId="0" fontId="10" fillId="24" borderId="21" xfId="0" applyFont="1" applyFill="1" applyBorder="1"/>
    <xf numFmtId="0" fontId="10" fillId="24" borderId="48" xfId="0" applyFont="1" applyFill="1" applyBorder="1"/>
    <xf numFmtId="0" fontId="10" fillId="24" borderId="22" xfId="0" applyFont="1" applyFill="1" applyBorder="1"/>
    <xf numFmtId="0" fontId="0" fillId="13" borderId="0" xfId="0" applyFill="1" applyProtection="1">
      <protection locked="0"/>
    </xf>
    <xf numFmtId="0" fontId="0" fillId="13" borderId="0" xfId="0" applyFill="1"/>
    <xf numFmtId="0" fontId="0" fillId="12" borderId="36" xfId="0" applyFill="1" applyBorder="1" applyProtection="1">
      <protection locked="0"/>
    </xf>
    <xf numFmtId="2" fontId="0" fillId="2" borderId="3" xfId="0" applyNumberFormat="1" applyFill="1" applyBorder="1"/>
    <xf numFmtId="2" fontId="0" fillId="17" borderId="3" xfId="0" applyNumberFormat="1" applyFill="1" applyBorder="1" applyProtection="1">
      <protection locked="0"/>
    </xf>
    <xf numFmtId="0" fontId="10" fillId="0" borderId="8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23" fillId="0" borderId="0" xfId="0" applyFont="1" applyAlignment="1">
      <alignment horizontal="center" vertical="center"/>
    </xf>
    <xf numFmtId="2" fontId="10" fillId="0" borderId="0" xfId="0" applyNumberFormat="1" applyFont="1" applyAlignment="1">
      <alignment horizontal="center" vertical="center"/>
    </xf>
    <xf numFmtId="2" fontId="10" fillId="0" borderId="9" xfId="0" applyNumberFormat="1" applyFont="1" applyBorder="1" applyAlignment="1">
      <alignment horizontal="center" vertical="center"/>
    </xf>
    <xf numFmtId="0" fontId="22" fillId="0" borderId="0" xfId="0" applyFont="1" applyAlignment="1">
      <alignment horizontal="center" vertical="center"/>
    </xf>
    <xf numFmtId="2" fontId="24" fillId="0" borderId="9" xfId="0" applyNumberFormat="1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10" fillId="0" borderId="21" xfId="0" applyFont="1" applyBorder="1" applyAlignment="1">
      <alignment horizontal="center" vertical="center"/>
    </xf>
    <xf numFmtId="0" fontId="23" fillId="0" borderId="21" xfId="0" applyFont="1" applyBorder="1" applyAlignment="1">
      <alignment horizontal="center" vertical="center"/>
    </xf>
    <xf numFmtId="0" fontId="10" fillId="0" borderId="22" xfId="0" applyFont="1" applyBorder="1" applyAlignment="1">
      <alignment horizontal="center" vertical="center"/>
    </xf>
    <xf numFmtId="0" fontId="22" fillId="0" borderId="5" xfId="0" applyFont="1" applyBorder="1" applyAlignment="1">
      <alignment horizontal="center" vertical="center"/>
    </xf>
    <xf numFmtId="0" fontId="22" fillId="0" borderId="6" xfId="0" applyFont="1" applyBorder="1" applyAlignment="1">
      <alignment horizontal="center" vertical="center"/>
    </xf>
    <xf numFmtId="0" fontId="22" fillId="0" borderId="7" xfId="0" applyFont="1" applyBorder="1" applyAlignment="1">
      <alignment horizontal="center" vertical="center"/>
    </xf>
    <xf numFmtId="0" fontId="1" fillId="5" borderId="0" xfId="0" applyFont="1" applyFill="1" applyAlignment="1" applyProtection="1">
      <alignment horizontal="center" vertical="center"/>
      <protection locked="0"/>
    </xf>
    <xf numFmtId="0" fontId="4" fillId="5" borderId="11" xfId="0" applyFont="1" applyFill="1" applyBorder="1" applyAlignment="1">
      <alignment horizontal="center" vertical="center"/>
    </xf>
    <xf numFmtId="0" fontId="0" fillId="8" borderId="0" xfId="0" applyFill="1"/>
    <xf numFmtId="0" fontId="1" fillId="13" borderId="6" xfId="0" applyFont="1" applyFill="1" applyBorder="1" applyAlignment="1" applyProtection="1">
      <alignment horizontal="center" vertical="center"/>
      <protection locked="0"/>
    </xf>
    <xf numFmtId="0" fontId="1" fillId="13" borderId="3" xfId="0" applyFont="1" applyFill="1" applyBorder="1" applyAlignment="1" applyProtection="1">
      <alignment horizontal="center" vertical="center"/>
      <protection locked="0"/>
    </xf>
    <xf numFmtId="0" fontId="1" fillId="13" borderId="0" xfId="0" applyFont="1" applyFill="1" applyAlignment="1" applyProtection="1">
      <alignment horizontal="center" vertical="center"/>
      <protection locked="0"/>
    </xf>
    <xf numFmtId="0" fontId="1" fillId="5" borderId="11" xfId="0" applyFont="1" applyFill="1" applyBorder="1" applyAlignment="1" applyProtection="1">
      <alignment horizontal="center" vertical="center"/>
      <protection locked="0"/>
    </xf>
    <xf numFmtId="164" fontId="22" fillId="5" borderId="1" xfId="0" applyNumberFormat="1" applyFont="1" applyFill="1" applyBorder="1" applyAlignment="1">
      <alignment horizontal="center" vertical="center"/>
    </xf>
    <xf numFmtId="1" fontId="22" fillId="5" borderId="1" xfId="0" applyNumberFormat="1" applyFont="1" applyFill="1" applyBorder="1" applyAlignment="1">
      <alignment horizontal="center" vertical="center"/>
    </xf>
    <xf numFmtId="0" fontId="22" fillId="5" borderId="3" xfId="0" applyFont="1" applyFill="1" applyBorder="1" applyAlignment="1">
      <alignment horizontal="center" vertical="center"/>
    </xf>
    <xf numFmtId="0" fontId="22" fillId="5" borderId="2" xfId="0" applyFont="1" applyFill="1" applyBorder="1" applyAlignment="1">
      <alignment horizontal="center" vertical="center"/>
    </xf>
    <xf numFmtId="0" fontId="1" fillId="5" borderId="4" xfId="0" applyFont="1" applyFill="1" applyBorder="1" applyAlignment="1" applyProtection="1">
      <alignment horizontal="center" vertical="center"/>
      <protection locked="0"/>
    </xf>
    <xf numFmtId="0" fontId="1" fillId="5" borderId="6" xfId="0" applyFont="1" applyFill="1" applyBorder="1" applyAlignment="1" applyProtection="1">
      <alignment horizontal="center" vertical="center"/>
      <protection locked="0"/>
    </xf>
    <xf numFmtId="164" fontId="1" fillId="5" borderId="1" xfId="0" applyNumberFormat="1" applyFont="1" applyFill="1" applyBorder="1" applyAlignment="1">
      <alignment horizontal="center" vertical="center"/>
    </xf>
    <xf numFmtId="1" fontId="1" fillId="5" borderId="1" xfId="0" applyNumberFormat="1" applyFont="1" applyFill="1" applyBorder="1" applyAlignment="1">
      <alignment horizontal="center" vertical="center"/>
    </xf>
    <xf numFmtId="0" fontId="1" fillId="5" borderId="3" xfId="0" applyFont="1" applyFill="1" applyBorder="1" applyAlignment="1">
      <alignment horizontal="center" vertical="center"/>
    </xf>
    <xf numFmtId="0" fontId="1" fillId="0" borderId="4" xfId="0" applyFont="1" applyBorder="1" applyAlignment="1" applyProtection="1">
      <alignment horizontal="center" vertical="center"/>
      <protection locked="0"/>
    </xf>
    <xf numFmtId="0" fontId="0" fillId="0" borderId="0" xfId="0" applyProtection="1">
      <protection locked="0"/>
    </xf>
    <xf numFmtId="0" fontId="1" fillId="5" borderId="0" xfId="0" applyFont="1" applyFill="1"/>
    <xf numFmtId="0" fontId="1" fillId="5" borderId="2" xfId="0" applyFont="1" applyFill="1" applyBorder="1" applyAlignment="1">
      <alignment horizontal="center" vertical="center"/>
    </xf>
    <xf numFmtId="0" fontId="1" fillId="4" borderId="8" xfId="0" applyFont="1" applyFill="1" applyBorder="1" applyAlignment="1" applyProtection="1">
      <alignment horizontal="center" vertical="center"/>
      <protection locked="0"/>
    </xf>
    <xf numFmtId="0" fontId="10" fillId="5" borderId="0" xfId="0" applyFont="1" applyFill="1" applyAlignment="1">
      <alignment horizontal="left" vertical="top" wrapText="1"/>
    </xf>
    <xf numFmtId="11" fontId="10" fillId="5" borderId="0" xfId="0" applyNumberFormat="1" applyFont="1" applyFill="1" applyAlignment="1">
      <alignment horizontal="left" vertical="top" wrapText="1"/>
    </xf>
    <xf numFmtId="0" fontId="12" fillId="5" borderId="23" xfId="0" applyFont="1" applyFill="1" applyBorder="1"/>
    <xf numFmtId="0" fontId="12" fillId="5" borderId="24" xfId="0" applyFont="1" applyFill="1" applyBorder="1" applyAlignment="1">
      <alignment horizontal="center" vertical="center"/>
    </xf>
    <xf numFmtId="0" fontId="10" fillId="15" borderId="26" xfId="0" applyFont="1" applyFill="1" applyBorder="1"/>
    <xf numFmtId="0" fontId="10" fillId="5" borderId="33" xfId="0" applyFont="1" applyFill="1" applyBorder="1" applyAlignment="1">
      <alignment horizontal="center"/>
    </xf>
    <xf numFmtId="0" fontId="10" fillId="5" borderId="34" xfId="0" applyFont="1" applyFill="1" applyBorder="1" applyAlignment="1">
      <alignment horizontal="center"/>
    </xf>
    <xf numFmtId="0" fontId="22" fillId="24" borderId="5" xfId="0" applyFont="1" applyFill="1" applyBorder="1" applyAlignment="1">
      <alignment horizontal="center"/>
    </xf>
    <xf numFmtId="0" fontId="22" fillId="24" borderId="6" xfId="0" applyFont="1" applyFill="1" applyBorder="1" applyAlignment="1">
      <alignment horizontal="center"/>
    </xf>
    <xf numFmtId="0" fontId="22" fillId="24" borderId="47" xfId="0" applyFont="1" applyFill="1" applyBorder="1" applyAlignment="1">
      <alignment horizontal="center"/>
    </xf>
    <xf numFmtId="0" fontId="22" fillId="5" borderId="33" xfId="0" applyFont="1" applyFill="1" applyBorder="1" applyAlignment="1">
      <alignment horizontal="center"/>
    </xf>
    <xf numFmtId="0" fontId="22" fillId="5" borderId="34" xfId="0" applyFont="1" applyFill="1" applyBorder="1" applyAlignment="1">
      <alignment horizontal="center"/>
    </xf>
    <xf numFmtId="0" fontId="10" fillId="0" borderId="0" xfId="0" applyFont="1" applyAlignment="1">
      <alignment horizontal="left"/>
    </xf>
    <xf numFmtId="0" fontId="24" fillId="2" borderId="16" xfId="1" applyFont="1" applyFill="1" applyBorder="1" applyAlignment="1">
      <alignment horizontal="left" readingOrder="1"/>
    </xf>
    <xf numFmtId="0" fontId="24" fillId="2" borderId="17" xfId="1" applyFont="1" applyFill="1" applyBorder="1" applyAlignment="1">
      <alignment horizontal="left" readingOrder="1"/>
    </xf>
    <xf numFmtId="0" fontId="24" fillId="2" borderId="16" xfId="1" applyFont="1" applyFill="1" applyBorder="1" applyAlignment="1">
      <alignment horizontal="left"/>
    </xf>
    <xf numFmtId="0" fontId="28" fillId="3" borderId="10" xfId="0" applyFont="1" applyFill="1" applyBorder="1" applyAlignment="1">
      <alignment horizontal="center" vertical="center"/>
    </xf>
    <xf numFmtId="0" fontId="28" fillId="3" borderId="21" xfId="0" applyFont="1" applyFill="1" applyBorder="1" applyAlignment="1">
      <alignment horizontal="center" vertical="center"/>
    </xf>
    <xf numFmtId="0" fontId="21" fillId="2" borderId="31" xfId="0" applyFont="1" applyFill="1" applyBorder="1" applyAlignment="1">
      <alignment horizontal="center" vertical="center"/>
    </xf>
    <xf numFmtId="0" fontId="21" fillId="2" borderId="32" xfId="0" applyFont="1" applyFill="1" applyBorder="1" applyAlignment="1">
      <alignment horizontal="center" vertical="center"/>
    </xf>
    <xf numFmtId="0" fontId="21" fillId="0" borderId="23" xfId="0" applyFont="1" applyBorder="1" applyAlignment="1">
      <alignment horizontal="center"/>
    </xf>
    <xf numFmtId="0" fontId="21" fillId="0" borderId="24" xfId="0" applyFont="1" applyBorder="1" applyAlignment="1">
      <alignment horizontal="center"/>
    </xf>
    <xf numFmtId="0" fontId="21" fillId="0" borderId="25" xfId="0" applyFont="1" applyBorder="1" applyAlignment="1">
      <alignment horizontal="center"/>
    </xf>
    <xf numFmtId="0" fontId="9" fillId="0" borderId="0" xfId="0" applyFont="1" applyAlignment="1">
      <alignment horizontal="center"/>
    </xf>
    <xf numFmtId="0" fontId="8" fillId="3" borderId="21" xfId="0" applyFont="1" applyFill="1" applyBorder="1" applyAlignment="1" applyProtection="1">
      <alignment horizontal="center" vertical="center"/>
      <protection locked="0"/>
    </xf>
    <xf numFmtId="0" fontId="25" fillId="20" borderId="0" xfId="0" applyFont="1" applyFill="1" applyAlignment="1" applyProtection="1">
      <alignment horizontal="center" vertical="center"/>
      <protection locked="0"/>
    </xf>
    <xf numFmtId="0" fontId="8" fillId="3" borderId="10" xfId="0" applyFont="1" applyFill="1" applyBorder="1" applyAlignment="1">
      <alignment horizontal="center" vertical="center"/>
    </xf>
    <xf numFmtId="0" fontId="8" fillId="3" borderId="21" xfId="0" applyFont="1" applyFill="1" applyBorder="1" applyAlignment="1">
      <alignment horizontal="center" vertical="center"/>
    </xf>
    <xf numFmtId="0" fontId="8" fillId="3" borderId="33" xfId="0" applyFont="1" applyFill="1" applyBorder="1" applyAlignment="1" applyProtection="1">
      <alignment horizontal="center" vertical="center"/>
      <protection locked="0"/>
    </xf>
    <xf numFmtId="0" fontId="8" fillId="3" borderId="35" xfId="0" applyFont="1" applyFill="1" applyBorder="1" applyAlignment="1" applyProtection="1">
      <alignment horizontal="center" vertical="center"/>
      <protection locked="0"/>
    </xf>
    <xf numFmtId="0" fontId="8" fillId="3" borderId="34" xfId="0" applyFont="1" applyFill="1" applyBorder="1" applyAlignment="1" applyProtection="1">
      <alignment horizontal="center" vertical="center"/>
      <protection locked="0"/>
    </xf>
    <xf numFmtId="0" fontId="8" fillId="17" borderId="33" xfId="0" applyFont="1" applyFill="1" applyBorder="1" applyAlignment="1" applyProtection="1">
      <alignment horizontal="center" vertical="center"/>
      <protection locked="0"/>
    </xf>
    <xf numFmtId="0" fontId="8" fillId="17" borderId="35" xfId="0" applyFont="1" applyFill="1" applyBorder="1" applyAlignment="1" applyProtection="1">
      <alignment horizontal="center" vertical="center"/>
      <protection locked="0"/>
    </xf>
    <xf numFmtId="0" fontId="8" fillId="17" borderId="34" xfId="0" applyFont="1" applyFill="1" applyBorder="1" applyAlignment="1" applyProtection="1">
      <alignment horizontal="center" vertical="center"/>
      <protection locked="0"/>
    </xf>
    <xf numFmtId="0" fontId="16" fillId="6" borderId="0" xfId="0" applyFont="1" applyFill="1" applyAlignment="1">
      <alignment horizontal="center"/>
    </xf>
    <xf numFmtId="0" fontId="0" fillId="0" borderId="0" xfId="0" applyAlignment="1">
      <alignment textRotation="90"/>
    </xf>
    <xf numFmtId="0" fontId="1" fillId="0" borderId="0" xfId="0" applyFont="1" applyAlignment="1">
      <alignment horizontal="center" textRotation="90"/>
    </xf>
    <xf numFmtId="0" fontId="1" fillId="0" borderId="0" xfId="0" applyFont="1" applyAlignment="1">
      <alignment horizontal="center"/>
    </xf>
  </cellXfs>
  <cellStyles count="2">
    <cellStyle name="Link" xfId="1" builtinId="8"/>
    <cellStyle name="Standard" xfId="0" builtinId="0"/>
  </cellStyles>
  <dxfs count="16"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numFmt numFmtId="0" formatCode="General"/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numFmt numFmtId="19" formatCode="dd/mm/yyyy"/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left" vertical="top" textRotation="0" wrapText="1" indent="0" justifyLastLine="0" shrinkToFit="0" readingOrder="0"/>
    </dxf>
  </dxfs>
  <tableStyles count="0" defaultTableStyle="TableStyleMedium2" defaultPivotStyle="PivotStyleLight16"/>
  <colors>
    <mruColors>
      <color rgb="FF00B4C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A8519F8-81FB-48BD-B8F0-ACA7100D0287}" name="Tabelle3" displayName="Tabelle3" ref="A1:E1749" totalsRowShown="0" headerRowDxfId="15" dataDxfId="14">
  <autoFilter ref="A1:E1749" xr:uid="{3A8519F8-81FB-48BD-B8F0-ACA7100D0287}"/>
  <tableColumns count="5">
    <tableColumn id="1" xr3:uid="{7DBB25A8-50E1-4854-BDFB-CB3AA668E797}" name="Produkt" dataDxfId="13">
      <calculatedColumnFormula>IFERROR(VLOOKUP('Produktion Lot.Nr.'!B2,#REF!,2,0),0)</calculatedColumnFormula>
    </tableColumn>
    <tableColumn id="2" xr3:uid="{FDEA1B5F-BFA8-4CDF-95FC-08407F1886DD}" name="Liechthuus Artikel Nr" dataDxfId="12"/>
    <tableColumn id="3" xr3:uid="{120970A6-7DC3-40D0-924E-5A614968768E}" name="Abfülldatum" dataDxfId="11"/>
    <tableColumn id="4" xr3:uid="{3DFC7508-F9FF-4395-BDAE-E16F61E60547}" name="Lot-Nr " dataDxfId="10"/>
    <tableColumn id="5" xr3:uid="{3BE6F7EE-A7F6-484F-A141-EE3FAEA55F83}" name="Menge" dataDxfId="9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3D85B5-DD67-4BEF-84EA-C819EC991734}">
  <sheetPr codeName="Tabelle1">
    <pageSetUpPr fitToPage="1"/>
  </sheetPr>
  <dimension ref="A1:Q47"/>
  <sheetViews>
    <sheetView showZeros="0" topLeftCell="A12" workbookViewId="0">
      <selection activeCell="B7" sqref="B7"/>
    </sheetView>
  </sheetViews>
  <sheetFormatPr baseColWidth="10" defaultColWidth="11.453125" defaultRowHeight="14.5" x14ac:dyDescent="0.35"/>
  <cols>
    <col min="1" max="1" width="2.7265625" style="213" customWidth="1"/>
    <col min="2" max="2" width="19" style="29" customWidth="1"/>
    <col min="3" max="3" width="29.26953125" style="29" customWidth="1"/>
    <col min="4" max="4" width="6.36328125" style="29" customWidth="1"/>
    <col min="5" max="5" width="8" style="29" customWidth="1"/>
    <col min="6" max="9" width="11.453125" style="29"/>
    <col min="10" max="10" width="17.1796875" style="29" customWidth="1"/>
    <col min="11" max="11" width="17.453125" style="29" customWidth="1"/>
    <col min="12" max="12" width="12.81640625" style="29" customWidth="1"/>
    <col min="13" max="13" width="11.453125" style="29"/>
    <col min="14" max="14" width="11.26953125" style="29" customWidth="1"/>
    <col min="15" max="15" width="10.54296875" style="29" customWidth="1"/>
    <col min="16" max="18" width="11.453125" style="29"/>
    <col min="19" max="19" width="16.7265625" style="29" customWidth="1"/>
    <col min="20" max="20" width="17.81640625" style="29" customWidth="1"/>
    <col min="21" max="16384" width="11.453125" style="29"/>
  </cols>
  <sheetData>
    <row r="1" spans="2:13" x14ac:dyDescent="0.35">
      <c r="B1" s="119"/>
      <c r="C1" s="120"/>
      <c r="D1" s="120"/>
      <c r="E1" s="120"/>
      <c r="F1" s="120"/>
      <c r="G1" s="121"/>
    </row>
    <row r="2" spans="2:13" x14ac:dyDescent="0.35">
      <c r="B2" s="122"/>
      <c r="G2" s="123"/>
    </row>
    <row r="3" spans="2:13" ht="15.5" x14ac:dyDescent="0.35">
      <c r="B3" s="122"/>
      <c r="G3" s="123"/>
      <c r="K3" s="174"/>
      <c r="L3" s="174"/>
      <c r="M3" s="174"/>
    </row>
    <row r="4" spans="2:13" x14ac:dyDescent="0.35">
      <c r="B4" s="122" t="s">
        <v>1070</v>
      </c>
      <c r="G4" s="123"/>
      <c r="K4" s="125"/>
      <c r="L4" s="125"/>
      <c r="M4" s="125"/>
    </row>
    <row r="5" spans="2:13" x14ac:dyDescent="0.35">
      <c r="B5" s="122" t="s">
        <v>1071</v>
      </c>
      <c r="G5" s="123"/>
    </row>
    <row r="6" spans="2:13" x14ac:dyDescent="0.35">
      <c r="B6" s="122" t="s">
        <v>1072</v>
      </c>
      <c r="G6" s="123"/>
    </row>
    <row r="7" spans="2:13" ht="15" thickBot="1" x14ac:dyDescent="0.4">
      <c r="B7" s="37"/>
      <c r="D7" s="291" t="str">
        <f>K9</f>
        <v>Mustermann</v>
      </c>
      <c r="E7" s="291"/>
      <c r="F7" s="29" t="str">
        <f>L9</f>
        <v>Max</v>
      </c>
      <c r="G7" s="123"/>
    </row>
    <row r="8" spans="2:13" x14ac:dyDescent="0.35">
      <c r="B8" s="37"/>
      <c r="D8" s="291" t="str">
        <f t="shared" ref="D8:D9" si="0">K10</f>
        <v>Musterstrasse</v>
      </c>
      <c r="E8" s="291"/>
      <c r="F8" s="291"/>
      <c r="G8" s="123"/>
      <c r="K8" s="131" t="s">
        <v>48</v>
      </c>
      <c r="L8" s="173">
        <f>VLOOKUP(L13,Verkauf!D4:K1000,8,0)</f>
        <v>2</v>
      </c>
    </row>
    <row r="9" spans="2:13" x14ac:dyDescent="0.35">
      <c r="B9" s="37"/>
      <c r="D9" s="130">
        <f t="shared" si="0"/>
        <v>56432</v>
      </c>
      <c r="E9" s="291" t="str">
        <f>L11</f>
        <v>Musterhausen</v>
      </c>
      <c r="F9" s="291"/>
      <c r="G9" s="123"/>
      <c r="K9" s="132" t="str">
        <f>VLOOKUP(L8,Kunden!A3:F502,2,0)</f>
        <v>Mustermann</v>
      </c>
      <c r="L9" s="133" t="str">
        <f>VLOOKUP(L8,Kunden!A3:F502,3,0)</f>
        <v>Max</v>
      </c>
    </row>
    <row r="10" spans="2:13" x14ac:dyDescent="0.35">
      <c r="B10" s="37"/>
      <c r="G10" s="123"/>
      <c r="K10" s="132" t="str">
        <f>VLOOKUP(L8,Kunden!A3:F502,4,0)</f>
        <v>Musterstrasse</v>
      </c>
      <c r="L10" s="133"/>
    </row>
    <row r="11" spans="2:13" ht="15" thickBot="1" x14ac:dyDescent="0.4">
      <c r="B11" s="38"/>
      <c r="G11" s="123"/>
      <c r="K11" s="134">
        <f>VLOOKUP(L8,Kunden!A3:F502,5,0)</f>
        <v>56432</v>
      </c>
      <c r="L11" s="129" t="str">
        <f>VLOOKUP(L8,Kunden!A3:F502,6,0)</f>
        <v>Musterhausen</v>
      </c>
    </row>
    <row r="12" spans="2:13" ht="15" thickBot="1" x14ac:dyDescent="0.4">
      <c r="B12" s="122"/>
      <c r="G12" s="123"/>
      <c r="K12" s="289" t="s">
        <v>50</v>
      </c>
      <c r="L12" s="290"/>
    </row>
    <row r="13" spans="2:13" ht="15" thickBot="1" x14ac:dyDescent="0.4">
      <c r="B13" s="122"/>
      <c r="G13" s="123"/>
      <c r="K13" s="135" t="s">
        <v>51</v>
      </c>
      <c r="L13" s="136">
        <v>1</v>
      </c>
    </row>
    <row r="14" spans="2:13" ht="15" thickBot="1" x14ac:dyDescent="0.4">
      <c r="B14" s="122"/>
      <c r="G14" s="123"/>
      <c r="K14" s="284" t="s">
        <v>683</v>
      </c>
      <c r="L14" s="285"/>
    </row>
    <row r="15" spans="2:13" x14ac:dyDescent="0.35">
      <c r="B15" s="137" t="str">
        <f>K12</f>
        <v>Rechnung</v>
      </c>
      <c r="C15" s="138">
        <f>L13</f>
        <v>1</v>
      </c>
      <c r="G15" s="123"/>
    </row>
    <row r="16" spans="2:13" x14ac:dyDescent="0.35">
      <c r="B16" s="122"/>
      <c r="F16" s="139">
        <f ca="1">TODAY()</f>
        <v>45674</v>
      </c>
      <c r="G16" s="123"/>
    </row>
    <row r="17" spans="1:14" x14ac:dyDescent="0.35">
      <c r="B17" s="122"/>
      <c r="G17" s="123"/>
      <c r="I17" s="286" t="s">
        <v>685</v>
      </c>
      <c r="J17" s="287"/>
      <c r="K17" s="288"/>
      <c r="L17" s="228"/>
      <c r="M17" s="228"/>
      <c r="N17" s="229"/>
    </row>
    <row r="18" spans="1:14" x14ac:dyDescent="0.35">
      <c r="B18" s="122"/>
      <c r="G18" s="123"/>
      <c r="I18" s="230" t="s">
        <v>683</v>
      </c>
      <c r="J18" s="231" t="s">
        <v>684</v>
      </c>
      <c r="K18" s="227" t="s">
        <v>682</v>
      </c>
      <c r="L18" s="232" t="s">
        <v>686</v>
      </c>
      <c r="M18" s="231" t="s">
        <v>749</v>
      </c>
      <c r="N18" s="233" t="s">
        <v>750</v>
      </c>
    </row>
    <row r="19" spans="1:14" x14ac:dyDescent="0.35">
      <c r="B19" s="255" t="s">
        <v>22</v>
      </c>
      <c r="C19" s="256" t="s">
        <v>0</v>
      </c>
      <c r="D19" s="256"/>
      <c r="E19" s="256" t="s">
        <v>23</v>
      </c>
      <c r="F19" s="256" t="s">
        <v>20</v>
      </c>
      <c r="G19" s="257" t="s">
        <v>24</v>
      </c>
      <c r="I19" s="234" t="s">
        <v>680</v>
      </c>
      <c r="J19" s="235" t="s">
        <v>681</v>
      </c>
      <c r="K19" s="236" t="s">
        <v>682</v>
      </c>
      <c r="L19" s="235"/>
      <c r="M19" s="235"/>
      <c r="N19" s="237"/>
    </row>
    <row r="20" spans="1:14" x14ac:dyDescent="0.35">
      <c r="A20" s="213" cm="1">
        <f t="array" ref="A20:E20">_xlfn._xlws.FILTER(Verkauf!D4:H5000,Verkauf!D4:D5000=Lieferschein!C15)</f>
        <v>1</v>
      </c>
      <c r="B20" s="243" t="str">
        <v>T1</v>
      </c>
      <c r="C20" s="244" t="str">
        <v>Brennnessel Tee</v>
      </c>
      <c r="D20" s="245">
        <v>0</v>
      </c>
      <c r="E20" s="244">
        <v>5</v>
      </c>
      <c r="F20" s="246">
        <f>IF($K$14="Endkunde",I20,IF($K$14="Wiederverkäufer",J20,IF($K$14="Preis beschreibbar",K20,0)))</f>
        <v>2.7284599999999997</v>
      </c>
      <c r="G20" s="247">
        <f t="shared" ref="G20:G29" si="1">IFERROR(E20*F20,0)</f>
        <v>13.642299999999999</v>
      </c>
      <c r="I20" s="223">
        <f>IF(B20="","",VLOOKUP(B20,Fertigwaren!$B$4:$K$515,10,0))</f>
        <v>2.7284599999999997</v>
      </c>
      <c r="J20" s="224">
        <f>IF(B20="","",VLOOKUP(B20,Fertigwaren!$B$4:$L$515,11,0))</f>
        <v>2.7284599999999997</v>
      </c>
      <c r="K20" s="162">
        <v>1</v>
      </c>
      <c r="L20" s="29">
        <f>IF(B20="","",VLOOKUP(B20,Fertigwaren!$B$4:$M$515,12,0))</f>
        <v>11.6</v>
      </c>
      <c r="M20" s="29">
        <f>IF(B20="","",VLOOKUP(B20,Fertigwaren!$B$4:$N$515,13,0))</f>
        <v>1</v>
      </c>
      <c r="N20" s="133">
        <f>IF(B20="","",VLOOKUP(B20,Fertigwaren!$B$4:$O$515,14,0))</f>
        <v>1</v>
      </c>
    </row>
    <row r="21" spans="1:14" x14ac:dyDescent="0.35">
      <c r="B21" s="243"/>
      <c r="C21" s="244"/>
      <c r="D21" s="245"/>
      <c r="E21" s="244"/>
      <c r="F21" s="246" t="str">
        <f t="shared" ref="F21:F42" si="2">IF($K$14="Endkunde",I21,IF($K$14="Wiederverkäufer",J21,IF($K$14="Preis beschreibbar",K21,0)))</f>
        <v/>
      </c>
      <c r="G21" s="247">
        <f t="shared" si="1"/>
        <v>0</v>
      </c>
      <c r="I21" s="223" t="str">
        <f>IF(B21="","",VLOOKUP(B21,Fertigwaren!$B$4:$K$515,10,0))</f>
        <v/>
      </c>
      <c r="J21" s="224" t="str">
        <f>IF(B21="","",VLOOKUP(B21,Fertigwaren!$B$4:$L$515,11,0))</f>
        <v/>
      </c>
      <c r="K21" s="161"/>
      <c r="L21" s="29" t="str">
        <f>IF(B21="","",VLOOKUP(B21,Fertigwaren!$B$4:$M$515,12,0))</f>
        <v/>
      </c>
      <c r="M21" s="29" t="str">
        <f>IF(B21="","",VLOOKUP(B21,Fertigwaren!$B$4:$N$515,13,0))</f>
        <v/>
      </c>
      <c r="N21" s="133" t="str">
        <f>IF(B21="","",VLOOKUP(B21,Fertigwaren!$B$4:$O$515,14,0))</f>
        <v/>
      </c>
    </row>
    <row r="22" spans="1:14" x14ac:dyDescent="0.35">
      <c r="B22" s="243"/>
      <c r="C22" s="244"/>
      <c r="D22" s="245"/>
      <c r="E22" s="244"/>
      <c r="F22" s="246" t="str">
        <f t="shared" si="2"/>
        <v/>
      </c>
      <c r="G22" s="247">
        <f t="shared" si="1"/>
        <v>0</v>
      </c>
      <c r="I22" s="223" t="str">
        <f>IF(B22="","",VLOOKUP(B22,Fertigwaren!$B$4:$K$515,10,0))</f>
        <v/>
      </c>
      <c r="J22" s="224" t="str">
        <f>IF(B22="","",VLOOKUP(B22,Fertigwaren!$B$4:$L$515,11,0))</f>
        <v/>
      </c>
      <c r="K22" s="162"/>
      <c r="L22" s="29" t="str">
        <f>IF(B22="","",VLOOKUP(B22,Fertigwaren!$B$4:$M$515,12,0))</f>
        <v/>
      </c>
      <c r="M22" s="29" t="str">
        <f>IF(B22="","",VLOOKUP(B22,Fertigwaren!$B$4:$N$515,13,0))</f>
        <v/>
      </c>
      <c r="N22" s="133" t="str">
        <f>IF(B22="","",VLOOKUP(B22,Fertigwaren!$B$4:$O$515,14,0))</f>
        <v/>
      </c>
    </row>
    <row r="23" spans="1:14" x14ac:dyDescent="0.35">
      <c r="B23" s="243"/>
      <c r="C23" s="244"/>
      <c r="D23" s="245"/>
      <c r="E23" s="244"/>
      <c r="F23" s="246" t="str">
        <f t="shared" si="2"/>
        <v/>
      </c>
      <c r="G23" s="247">
        <f t="shared" si="1"/>
        <v>0</v>
      </c>
      <c r="I23" s="223" t="str">
        <f>IF(B23="","",VLOOKUP(B23,Fertigwaren!$B$4:$K$515,10,0))</f>
        <v/>
      </c>
      <c r="J23" s="224" t="str">
        <f>IF(B23="","",VLOOKUP(B23,Fertigwaren!$B$4:$L$515,11,0))</f>
        <v/>
      </c>
      <c r="K23" s="162"/>
      <c r="L23" s="29" t="str">
        <f>IF(B23="","",VLOOKUP(B23,Fertigwaren!$B$4:$M$515,12,0))</f>
        <v/>
      </c>
      <c r="M23" s="29" t="str">
        <f>IF(B23="","",VLOOKUP(B23,Fertigwaren!$B$4:$N$515,13,0))</f>
        <v/>
      </c>
      <c r="N23" s="133" t="str">
        <f>IF(B23="","",VLOOKUP(B23,Fertigwaren!$B$4:$O$515,14,0))</f>
        <v/>
      </c>
    </row>
    <row r="24" spans="1:14" x14ac:dyDescent="0.35">
      <c r="B24" s="243"/>
      <c r="C24" s="244"/>
      <c r="D24" s="245"/>
      <c r="E24" s="244"/>
      <c r="F24" s="246" t="str">
        <f>IF($K$14="Endkunde",I24,IF($K$14="Wiederverkäufer",J24,IF($K$14="Preis beschreibbar",K24,0)))</f>
        <v/>
      </c>
      <c r="G24" s="247">
        <f t="shared" si="1"/>
        <v>0</v>
      </c>
      <c r="I24" s="223" t="str">
        <f>IF(B24="","",VLOOKUP(B24,Fertigwaren!$B$4:$K$515,10,0))</f>
        <v/>
      </c>
      <c r="J24" s="224" t="str">
        <f>IF(B24="","",VLOOKUP(B24,Fertigwaren!$B$4:$L$515,11,0))</f>
        <v/>
      </c>
      <c r="K24" s="162"/>
      <c r="L24" s="29" t="str">
        <f>IF(B24="","",VLOOKUP(B24,Fertigwaren!$B$4:$M$515,12,0))</f>
        <v/>
      </c>
      <c r="M24" s="29" t="str">
        <f>IF(B24="","",VLOOKUP(B24,Fertigwaren!$B$4:$N$515,13,0))</f>
        <v/>
      </c>
      <c r="N24" s="133" t="str">
        <f>IF(B24="","",VLOOKUP(B24,Fertigwaren!$B$4:$O$515,14,0))</f>
        <v/>
      </c>
    </row>
    <row r="25" spans="1:14" x14ac:dyDescent="0.35">
      <c r="B25" s="243"/>
      <c r="C25" s="244"/>
      <c r="D25" s="245"/>
      <c r="E25" s="244"/>
      <c r="F25" s="246" t="str">
        <f t="shared" si="2"/>
        <v/>
      </c>
      <c r="G25" s="247">
        <f t="shared" si="1"/>
        <v>0</v>
      </c>
      <c r="I25" s="223" t="str">
        <f>IF(B25="","",VLOOKUP(B25,Fertigwaren!$B$4:$K$515,10,0))</f>
        <v/>
      </c>
      <c r="J25" s="224" t="str">
        <f>IF(B25="","",VLOOKUP(B25,Fertigwaren!$B$4:$L$515,11,0))</f>
        <v/>
      </c>
      <c r="K25" s="162"/>
      <c r="L25" s="29" t="str">
        <f>IF(B25="","",VLOOKUP(B25,Fertigwaren!$B$4:$M$515,12,0))</f>
        <v/>
      </c>
      <c r="M25" s="29" t="str">
        <f>IF(B25="","",VLOOKUP(B25,Fertigwaren!$B$4:$N$515,13,0))</f>
        <v/>
      </c>
      <c r="N25" s="133" t="str">
        <f>IF(B25="","",VLOOKUP(B25,Fertigwaren!$B$4:$O$515,14,0))</f>
        <v/>
      </c>
    </row>
    <row r="26" spans="1:14" x14ac:dyDescent="0.35">
      <c r="B26" s="243"/>
      <c r="C26" s="244"/>
      <c r="D26" s="245"/>
      <c r="E26" s="244"/>
      <c r="F26" s="246" t="str">
        <f t="shared" si="2"/>
        <v/>
      </c>
      <c r="G26" s="247">
        <f t="shared" si="1"/>
        <v>0</v>
      </c>
      <c r="I26" s="223" t="str">
        <f>IF(B26="","",VLOOKUP(B26,Fertigwaren!$B$4:$K$515,10,0))</f>
        <v/>
      </c>
      <c r="J26" s="224" t="str">
        <f>IF(B26="","",VLOOKUP(B26,Fertigwaren!$B$4:$L$515,11,0))</f>
        <v/>
      </c>
      <c r="K26" s="162"/>
      <c r="L26" s="29" t="str">
        <f>IF(B26="","",VLOOKUP(B26,Fertigwaren!$B$4:$M$515,12,0))</f>
        <v/>
      </c>
      <c r="M26" s="29" t="str">
        <f>IF(B26="","",VLOOKUP(B26,Fertigwaren!$B$4:$N$515,13,0))</f>
        <v/>
      </c>
      <c r="N26" s="133" t="str">
        <f>IF(B26="","",VLOOKUP(B26,Fertigwaren!$B$4:$O$515,14,0))</f>
        <v/>
      </c>
    </row>
    <row r="27" spans="1:14" x14ac:dyDescent="0.35">
      <c r="B27" s="243"/>
      <c r="C27" s="244"/>
      <c r="D27" s="245"/>
      <c r="E27" s="244"/>
      <c r="F27" s="246" t="str">
        <f t="shared" si="2"/>
        <v/>
      </c>
      <c r="G27" s="247">
        <f t="shared" si="1"/>
        <v>0</v>
      </c>
      <c r="I27" s="223" t="str">
        <f>IF(B27="","",VLOOKUP(B27,Fertigwaren!$B$4:$K$515,10,0))</f>
        <v/>
      </c>
      <c r="J27" s="224" t="str">
        <f>IF(B27="","",VLOOKUP(B27,Fertigwaren!$B$4:$L$515,11,0))</f>
        <v/>
      </c>
      <c r="K27" s="162"/>
      <c r="L27" s="29" t="str">
        <f>IF(B27="","",VLOOKUP(B27,Fertigwaren!$B$4:$M$515,12,0))</f>
        <v/>
      </c>
      <c r="M27" s="29" t="str">
        <f>IF(B27="","",VLOOKUP(B27,Fertigwaren!$B$4:$N$515,13,0))</f>
        <v/>
      </c>
      <c r="N27" s="133" t="str">
        <f>IF(B27="","",VLOOKUP(B27,Fertigwaren!$B$4:$O$515,14,0))</f>
        <v/>
      </c>
    </row>
    <row r="28" spans="1:14" x14ac:dyDescent="0.35">
      <c r="B28" s="243"/>
      <c r="C28" s="244"/>
      <c r="D28" s="245"/>
      <c r="E28" s="244"/>
      <c r="F28" s="246" t="str">
        <f t="shared" si="2"/>
        <v/>
      </c>
      <c r="G28" s="247">
        <f t="shared" si="1"/>
        <v>0</v>
      </c>
      <c r="I28" s="223" t="str">
        <f>IF(B28="","",VLOOKUP(B28,Fertigwaren!$B$4:$K$515,10,0))</f>
        <v/>
      </c>
      <c r="J28" s="224" t="str">
        <f>IF(B28="","",VLOOKUP(B28,Fertigwaren!$B$4:$L$515,11,0))</f>
        <v/>
      </c>
      <c r="K28" s="162"/>
      <c r="L28" s="29" t="str">
        <f>IF(B28="","",VLOOKUP(B28,Fertigwaren!$B$4:$M$515,12,0))</f>
        <v/>
      </c>
      <c r="M28" s="29" t="str">
        <f>IF(B28="","",VLOOKUP(B28,Fertigwaren!$B$4:$N$515,13,0))</f>
        <v/>
      </c>
      <c r="N28" s="133" t="str">
        <f>IF(B28="","",VLOOKUP(B28,Fertigwaren!$B$4:$O$515,14,0))</f>
        <v/>
      </c>
    </row>
    <row r="29" spans="1:14" x14ac:dyDescent="0.35">
      <c r="B29" s="243"/>
      <c r="C29" s="244"/>
      <c r="D29" s="245"/>
      <c r="E29" s="244"/>
      <c r="F29" s="246" t="str">
        <f t="shared" si="2"/>
        <v/>
      </c>
      <c r="G29" s="247">
        <f t="shared" si="1"/>
        <v>0</v>
      </c>
      <c r="I29" s="223" t="str">
        <f>IF(B29="","",VLOOKUP(B29,Fertigwaren!$B$4:$K$515,10,0))</f>
        <v/>
      </c>
      <c r="J29" s="224" t="str">
        <f>IF(B29="","",VLOOKUP(B29,Fertigwaren!$B$4:$L$515,11,0))</f>
        <v/>
      </c>
      <c r="K29" s="162"/>
      <c r="L29" s="29" t="str">
        <f>IF(B29="","",VLOOKUP(B29,Fertigwaren!$B$4:$M$515,12,0))</f>
        <v/>
      </c>
      <c r="M29" s="29" t="str">
        <f>IF(B29="","",VLOOKUP(B29,Fertigwaren!$B$4:$N$515,13,0))</f>
        <v/>
      </c>
      <c r="N29" s="133" t="str">
        <f>IF(B29="","",VLOOKUP(B29,Fertigwaren!$B$4:$O$515,14,0))</f>
        <v/>
      </c>
    </row>
    <row r="30" spans="1:14" x14ac:dyDescent="0.35">
      <c r="B30" s="243"/>
      <c r="C30" s="244"/>
      <c r="D30" s="245"/>
      <c r="E30" s="244"/>
      <c r="F30" s="246" t="str">
        <f t="shared" si="2"/>
        <v/>
      </c>
      <c r="G30" s="247">
        <f>IFERROR(E30*F30,0)</f>
        <v>0</v>
      </c>
      <c r="I30" s="223" t="str">
        <f>IF(B30="","",VLOOKUP(B30,Fertigwaren!$B$4:$K$515,10,0))</f>
        <v/>
      </c>
      <c r="J30" s="224" t="str">
        <f>IF(B30="","",VLOOKUP(B30,Fertigwaren!$B$4:$L$515,11,0))</f>
        <v/>
      </c>
      <c r="K30" s="162"/>
      <c r="L30" s="29" t="str">
        <f>IF(B30="","",VLOOKUP(B30,Fertigwaren!$B$4:$M$515,12,0))</f>
        <v/>
      </c>
      <c r="M30" s="29" t="str">
        <f>IF(B30="","",VLOOKUP(B30,Fertigwaren!$B$4:$N$515,13,0))</f>
        <v/>
      </c>
      <c r="N30" s="133" t="str">
        <f>IF(B30="","",VLOOKUP(B30,Fertigwaren!$B$4:$O$515,14,0))</f>
        <v/>
      </c>
    </row>
    <row r="31" spans="1:14" x14ac:dyDescent="0.35">
      <c r="B31" s="243"/>
      <c r="C31" s="244"/>
      <c r="D31" s="245"/>
      <c r="E31" s="244"/>
      <c r="F31" s="246" t="str">
        <f t="shared" si="2"/>
        <v/>
      </c>
      <c r="G31" s="247">
        <f t="shared" ref="G31:G42" si="3">IFERROR(E31*F31,0)</f>
        <v>0</v>
      </c>
      <c r="I31" s="223" t="str">
        <f>IF(B31="","",VLOOKUP(B31,Fertigwaren!$B$4:$K$515,10,0))</f>
        <v/>
      </c>
      <c r="J31" s="224" t="str">
        <f>IF(B31="","",VLOOKUP(B31,Fertigwaren!$B$4:$L$515,11,0))</f>
        <v/>
      </c>
      <c r="K31" s="162"/>
      <c r="L31" s="29" t="str">
        <f>IF(B31="","",VLOOKUP(B31,Fertigwaren!$B$4:$M$515,12,0))</f>
        <v/>
      </c>
      <c r="M31" s="29" t="str">
        <f>IF(B31="","",VLOOKUP(B31,Fertigwaren!$B$4:$N$515,13,0))</f>
        <v/>
      </c>
      <c r="N31" s="133" t="str">
        <f>IF(B31="","",VLOOKUP(B31,Fertigwaren!$B$4:$O$515,14,0))</f>
        <v/>
      </c>
    </row>
    <row r="32" spans="1:14" x14ac:dyDescent="0.35">
      <c r="B32" s="243"/>
      <c r="C32" s="244"/>
      <c r="D32" s="245"/>
      <c r="E32" s="244"/>
      <c r="F32" s="246" t="str">
        <f t="shared" si="2"/>
        <v/>
      </c>
      <c r="G32" s="247">
        <f t="shared" si="3"/>
        <v>0</v>
      </c>
      <c r="I32" s="223" t="str">
        <f>IF(B32="","",VLOOKUP(B32,Fertigwaren!$B$4:$K$515,10,0))</f>
        <v/>
      </c>
      <c r="J32" s="224" t="str">
        <f>IF(B32="","",VLOOKUP(B32,Fertigwaren!$B$4:$L$515,11,0))</f>
        <v/>
      </c>
      <c r="K32" s="162"/>
      <c r="L32" s="29" t="str">
        <f>IF(B32="","",VLOOKUP(B32,Fertigwaren!$B$4:$M$515,12,0))</f>
        <v/>
      </c>
      <c r="M32" s="29" t="str">
        <f>IF(B32="","",VLOOKUP(B32,Fertigwaren!$B$4:$N$515,13,0))</f>
        <v/>
      </c>
      <c r="N32" s="133" t="str">
        <f>IF(B32="","",VLOOKUP(B32,Fertigwaren!$B$4:$O$515,14,0))</f>
        <v/>
      </c>
    </row>
    <row r="33" spans="2:17" x14ac:dyDescent="0.35">
      <c r="B33" s="243"/>
      <c r="C33" s="244"/>
      <c r="D33" s="245"/>
      <c r="E33" s="244"/>
      <c r="F33" s="246" t="str">
        <f t="shared" si="2"/>
        <v/>
      </c>
      <c r="G33" s="247">
        <f t="shared" si="3"/>
        <v>0</v>
      </c>
      <c r="I33" s="223" t="str">
        <f>IF(B33="","",VLOOKUP(B33,Fertigwaren!$B$4:$K$515,10,0))</f>
        <v/>
      </c>
      <c r="J33" s="224" t="str">
        <f>IF(B33="","",VLOOKUP(B33,Fertigwaren!$B$4:$L$515,11,0))</f>
        <v/>
      </c>
      <c r="K33" s="162"/>
      <c r="L33" s="29" t="str">
        <f>IF(B33="","",VLOOKUP(B33,Fertigwaren!$B$4:$M$515,12,0))</f>
        <v/>
      </c>
      <c r="M33" s="29" t="str">
        <f>IF(B33="","",VLOOKUP(B33,Fertigwaren!$B$4:$N$515,13,0))</f>
        <v/>
      </c>
      <c r="N33" s="133" t="str">
        <f>IF(B33="","",VLOOKUP(B33,Fertigwaren!$B$4:$O$515,14,0))</f>
        <v/>
      </c>
    </row>
    <row r="34" spans="2:17" x14ac:dyDescent="0.35">
      <c r="B34" s="243"/>
      <c r="C34" s="244"/>
      <c r="D34" s="245"/>
      <c r="E34" s="244"/>
      <c r="F34" s="246" t="str">
        <f t="shared" si="2"/>
        <v/>
      </c>
      <c r="G34" s="247">
        <f t="shared" si="3"/>
        <v>0</v>
      </c>
      <c r="I34" s="223" t="str">
        <f>IF(B34="","",VLOOKUP(B34,Fertigwaren!$B$4:$K$515,10,0))</f>
        <v/>
      </c>
      <c r="J34" s="224" t="str">
        <f>IF(B34="","",VLOOKUP(B34,Fertigwaren!$B$4:$L$515,11,0))</f>
        <v/>
      </c>
      <c r="K34" s="162"/>
      <c r="L34" s="29" t="str">
        <f>IF(B34="","",VLOOKUP(B34,Fertigwaren!$B$4:$M$515,12,0))</f>
        <v/>
      </c>
      <c r="M34" s="29" t="str">
        <f>IF(B34="","",VLOOKUP(B34,Fertigwaren!$B$4:$N$515,13,0))</f>
        <v/>
      </c>
      <c r="N34" s="133" t="str">
        <f>IF(B34="","",VLOOKUP(B34,Fertigwaren!$B$4:$O$515,14,0))</f>
        <v/>
      </c>
    </row>
    <row r="35" spans="2:17" x14ac:dyDescent="0.35">
      <c r="B35" s="243"/>
      <c r="C35" s="244"/>
      <c r="D35" s="245"/>
      <c r="E35" s="244"/>
      <c r="F35" s="246" t="str">
        <f t="shared" si="2"/>
        <v/>
      </c>
      <c r="G35" s="247">
        <f t="shared" si="3"/>
        <v>0</v>
      </c>
      <c r="I35" s="223" t="str">
        <f>IF(B35="","",VLOOKUP(B35,Fertigwaren!$B$4:$K$515,10,0))</f>
        <v/>
      </c>
      <c r="J35" s="224" t="str">
        <f>IF(B35="","",VLOOKUP(B35,Fertigwaren!$B$4:$L$515,11,0))</f>
        <v/>
      </c>
      <c r="K35" s="162"/>
      <c r="L35" s="29" t="str">
        <f>IF(B35="","",VLOOKUP(B35,Fertigwaren!$B$4:$M$515,12,0))</f>
        <v/>
      </c>
      <c r="M35" s="29" t="str">
        <f>IF(B35="","",VLOOKUP(B35,Fertigwaren!$B$4:$N$515,13,0))</f>
        <v/>
      </c>
      <c r="N35" s="133" t="str">
        <f>IF(B35="","",VLOOKUP(B35,Fertigwaren!$B$4:$O$515,14,0))</f>
        <v/>
      </c>
    </row>
    <row r="36" spans="2:17" x14ac:dyDescent="0.35">
      <c r="B36" s="243"/>
      <c r="C36" s="244"/>
      <c r="D36" s="245"/>
      <c r="E36" s="244"/>
      <c r="F36" s="246" t="str">
        <f t="shared" si="2"/>
        <v/>
      </c>
      <c r="G36" s="247">
        <f t="shared" si="3"/>
        <v>0</v>
      </c>
      <c r="I36" s="223" t="str">
        <f>IF(B36="","",VLOOKUP(B36,Fertigwaren!$B$4:$K$515,10,0))</f>
        <v/>
      </c>
      <c r="J36" s="224" t="str">
        <f>IF(B36="","",VLOOKUP(B36,Fertigwaren!$B$4:$L$515,11,0))</f>
        <v/>
      </c>
      <c r="K36" s="162"/>
      <c r="L36" s="29" t="str">
        <f>IF(B36="","",VLOOKUP(B36,Fertigwaren!$B$4:$M$515,12,0))</f>
        <v/>
      </c>
      <c r="M36" s="29" t="str">
        <f>IF(B36="","",VLOOKUP(B36,Fertigwaren!$B$4:$N$515,13,0))</f>
        <v/>
      </c>
      <c r="N36" s="133" t="str">
        <f>IF(B36="","",VLOOKUP(B36,Fertigwaren!$B$4:$O$515,14,0))</f>
        <v/>
      </c>
    </row>
    <row r="37" spans="2:17" x14ac:dyDescent="0.35">
      <c r="B37" s="243"/>
      <c r="C37" s="244"/>
      <c r="D37" s="245"/>
      <c r="E37" s="244"/>
      <c r="F37" s="246" t="str">
        <f t="shared" si="2"/>
        <v/>
      </c>
      <c r="G37" s="247">
        <f t="shared" si="3"/>
        <v>0</v>
      </c>
      <c r="I37" s="223" t="str">
        <f>IF(B37="","",VLOOKUP(B37,Fertigwaren!$B$4:$K$515,10,0))</f>
        <v/>
      </c>
      <c r="J37" s="224" t="str">
        <f>IF(B37="","",VLOOKUP(B37,Fertigwaren!$B$4:$L$515,11,0))</f>
        <v/>
      </c>
      <c r="K37" s="162"/>
      <c r="L37" s="29" t="str">
        <f>IF(B37="","",VLOOKUP(B37,Fertigwaren!$B$4:$M$515,12,0))</f>
        <v/>
      </c>
      <c r="M37" s="29" t="str">
        <f>IF(B37="","",VLOOKUP(B37,Fertigwaren!$B$4:$N$515,13,0))</f>
        <v/>
      </c>
      <c r="N37" s="133" t="str">
        <f>IF(B37="","",VLOOKUP(B37,Fertigwaren!$B$4:$O$515,14,0))</f>
        <v/>
      </c>
    </row>
    <row r="38" spans="2:17" x14ac:dyDescent="0.35">
      <c r="B38" s="243"/>
      <c r="C38" s="244"/>
      <c r="D38" s="245"/>
      <c r="E38" s="244"/>
      <c r="F38" s="246" t="str">
        <f t="shared" si="2"/>
        <v/>
      </c>
      <c r="G38" s="247">
        <f t="shared" si="3"/>
        <v>0</v>
      </c>
      <c r="I38" s="223" t="str">
        <f>IF(B38="","",VLOOKUP(B38,Fertigwaren!$B$4:$K$515,10,0))</f>
        <v/>
      </c>
      <c r="J38" s="224" t="str">
        <f>IF(B38="","",VLOOKUP(B38,Fertigwaren!$B$4:$L$515,11,0))</f>
        <v/>
      </c>
      <c r="K38" s="162"/>
      <c r="L38" s="29" t="str">
        <f>IF(B38="","",VLOOKUP(B38,Fertigwaren!$B$4:$M$515,12,0))</f>
        <v/>
      </c>
      <c r="M38" s="29" t="str">
        <f>IF(B38="","",VLOOKUP(B38,Fertigwaren!$B$4:$N$515,13,0))</f>
        <v/>
      </c>
      <c r="N38" s="133" t="str">
        <f>IF(B38="","",VLOOKUP(B38,Fertigwaren!$B$4:$O$515,14,0))</f>
        <v/>
      </c>
    </row>
    <row r="39" spans="2:17" x14ac:dyDescent="0.35">
      <c r="B39" s="243"/>
      <c r="C39" s="244"/>
      <c r="D39" s="245"/>
      <c r="E39" s="244"/>
      <c r="F39" s="246" t="str">
        <f t="shared" si="2"/>
        <v/>
      </c>
      <c r="G39" s="247">
        <f t="shared" si="3"/>
        <v>0</v>
      </c>
      <c r="I39" s="223" t="str">
        <f>IF(B39="","",VLOOKUP(B39,Fertigwaren!$B$4:$K$515,10,0))</f>
        <v/>
      </c>
      <c r="J39" s="224" t="str">
        <f>IF(B39="","",VLOOKUP(B39,Fertigwaren!$B$4:$L$515,11,0))</f>
        <v/>
      </c>
      <c r="K39" s="162"/>
      <c r="L39" s="29" t="str">
        <f>IF(B39="","",VLOOKUP(B39,Fertigwaren!$B$4:$M$515,12,0))</f>
        <v/>
      </c>
      <c r="M39" s="29" t="str">
        <f>IF(B39="","",VLOOKUP(B39,Fertigwaren!$B$4:$N$515,13,0))</f>
        <v/>
      </c>
      <c r="N39" s="133" t="str">
        <f>IF(B39="","",VLOOKUP(B39,Fertigwaren!$B$4:$O$515,14,0))</f>
        <v/>
      </c>
    </row>
    <row r="40" spans="2:17" x14ac:dyDescent="0.35">
      <c r="B40" s="243"/>
      <c r="C40" s="244"/>
      <c r="D40" s="245"/>
      <c r="E40" s="244"/>
      <c r="F40" s="246" t="str">
        <f t="shared" si="2"/>
        <v/>
      </c>
      <c r="G40" s="247">
        <f t="shared" si="3"/>
        <v>0</v>
      </c>
      <c r="I40" s="223" t="str">
        <f>IF(B40="","",VLOOKUP(B40,Fertigwaren!$B$4:$K$515,10,0))</f>
        <v/>
      </c>
      <c r="J40" s="224" t="str">
        <f>IF(B40="","",VLOOKUP(B40,Fertigwaren!$B$4:$L$515,11,0))</f>
        <v/>
      </c>
      <c r="K40" s="162"/>
      <c r="L40" s="29" t="str">
        <f>IF(B40="","",VLOOKUP(B40,Fertigwaren!$B$4:$M$515,12,0))</f>
        <v/>
      </c>
      <c r="M40" s="29" t="str">
        <f>IF(B40="","",VLOOKUP(B40,Fertigwaren!$B$4:$N$515,13,0))</f>
        <v/>
      </c>
      <c r="N40" s="133" t="str">
        <f>IF(B40="","",VLOOKUP(B40,Fertigwaren!$B$4:$O$515,14,0))</f>
        <v/>
      </c>
    </row>
    <row r="41" spans="2:17" x14ac:dyDescent="0.35">
      <c r="B41" s="243"/>
      <c r="C41" s="244"/>
      <c r="D41" s="245"/>
      <c r="E41" s="244"/>
      <c r="F41" s="246" t="str">
        <f t="shared" si="2"/>
        <v/>
      </c>
      <c r="G41" s="247">
        <f t="shared" si="3"/>
        <v>0</v>
      </c>
      <c r="I41" s="223" t="str">
        <f>IF(B41="","",VLOOKUP(B41,Fertigwaren!$B$4:$K$515,10,0))</f>
        <v/>
      </c>
      <c r="J41" s="224" t="str">
        <f>IF(B41="","",VLOOKUP(B41,Fertigwaren!$B$4:$L$515,11,0))</f>
        <v/>
      </c>
      <c r="K41" s="162"/>
      <c r="L41" s="29" t="str">
        <f>IF(B41="","",VLOOKUP(B41,Fertigwaren!$B$4:$M$515,12,0))</f>
        <v/>
      </c>
      <c r="M41" s="29" t="str">
        <f>IF(B41="","",VLOOKUP(B41,Fertigwaren!$B$4:$N$515,13,0))</f>
        <v/>
      </c>
      <c r="N41" s="133" t="str">
        <f>IF(B41="","",VLOOKUP(B41,Fertigwaren!$B$4:$O$515,14,0))</f>
        <v/>
      </c>
    </row>
    <row r="42" spans="2:17" ht="15" thickBot="1" x14ac:dyDescent="0.4">
      <c r="B42" s="243"/>
      <c r="C42" s="244"/>
      <c r="D42" s="245"/>
      <c r="E42" s="244"/>
      <c r="F42" s="246" t="str">
        <f t="shared" si="2"/>
        <v/>
      </c>
      <c r="G42" s="247">
        <f t="shared" si="3"/>
        <v>0</v>
      </c>
      <c r="I42" s="225" t="str">
        <f>IF(B42="","",VLOOKUP(B42,Fertigwaren!$B$4:$K$515,10,0))</f>
        <v/>
      </c>
      <c r="J42" s="226" t="str">
        <f>IF(B42="","",VLOOKUP(B42,Fertigwaren!$B$4:$L$515,11,0))</f>
        <v/>
      </c>
      <c r="K42" s="163"/>
      <c r="L42" s="128" t="str">
        <f>IF(B42="","",VLOOKUP(B42,Fertigwaren!$B$4:$M$515,12,0))</f>
        <v/>
      </c>
      <c r="M42" s="128" t="str">
        <f>IF(B42="","",VLOOKUP(B42,Fertigwaren!$B$4:$N$515,13,0))</f>
        <v/>
      </c>
      <c r="N42" s="129" t="str">
        <f>IF(B42="","",VLOOKUP(B42,Fertigwaren!$B$4:$O$515,14,0))</f>
        <v/>
      </c>
    </row>
    <row r="43" spans="2:17" x14ac:dyDescent="0.35">
      <c r="B43" s="243"/>
      <c r="C43" s="244"/>
      <c r="D43" s="245"/>
      <c r="E43" s="244"/>
      <c r="F43" s="248" t="s">
        <v>24</v>
      </c>
      <c r="G43" s="249">
        <f>SUM(G20:G42)</f>
        <v>13.642299999999999</v>
      </c>
    </row>
    <row r="44" spans="2:17" x14ac:dyDescent="0.35">
      <c r="B44" s="243"/>
      <c r="C44" s="244"/>
      <c r="D44" s="245"/>
      <c r="E44" s="244"/>
      <c r="F44" s="244"/>
      <c r="G44" s="250"/>
    </row>
    <row r="45" spans="2:17" x14ac:dyDescent="0.35">
      <c r="B45" s="251"/>
      <c r="C45" s="252"/>
      <c r="D45" s="253"/>
      <c r="E45" s="252"/>
      <c r="F45" s="252"/>
      <c r="G45" s="254"/>
    </row>
    <row r="46" spans="2:17" x14ac:dyDescent="0.35">
      <c r="Q46" s="29">
        <f t="shared" ref="Q46:Q47" si="4">B62</f>
        <v>0</v>
      </c>
    </row>
    <row r="47" spans="2:17" x14ac:dyDescent="0.35">
      <c r="Q47" s="29">
        <f t="shared" si="4"/>
        <v>0</v>
      </c>
    </row>
  </sheetData>
  <mergeCells count="6">
    <mergeCell ref="K14:L14"/>
    <mergeCell ref="I17:K17"/>
    <mergeCell ref="K12:L12"/>
    <mergeCell ref="D7:E7"/>
    <mergeCell ref="D8:F8"/>
    <mergeCell ref="E9:F9"/>
  </mergeCells>
  <dataValidations count="2">
    <dataValidation type="list" allowBlank="1" showInputMessage="1" showErrorMessage="1" sqref="K12:L12" xr:uid="{38AFEE97-1F5B-4574-ABF6-98D2F26F5D35}">
      <formula1>"Rechnung, Lieferschein"</formula1>
    </dataValidation>
    <dataValidation type="list" allowBlank="1" showInputMessage="1" showErrorMessage="1" sqref="K14:L14" xr:uid="{4DF29606-FB60-4F90-BF60-B54F80F87687}">
      <formula1>$I$18:$K$18</formula1>
    </dataValidation>
  </dataValidations>
  <pageMargins left="0.23622047244094491" right="0.23622047244094491" top="0.74803149606299213" bottom="0.74803149606299213" header="0.31496062992125984" footer="0.31496062992125984"/>
  <pageSetup paperSize="9" scale="46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DE30DB-D7E3-4AE5-98D6-77675A9945A6}">
  <sheetPr codeName="Tabelle10"/>
  <dimension ref="B1:AB194"/>
  <sheetViews>
    <sheetView topLeftCell="A3" workbookViewId="0">
      <selection activeCell="M129" sqref="M129"/>
    </sheetView>
  </sheetViews>
  <sheetFormatPr baseColWidth="10" defaultRowHeight="14.5" x14ac:dyDescent="0.35"/>
  <cols>
    <col min="2" max="2" width="10" customWidth="1"/>
    <col min="3" max="3" width="28.81640625" customWidth="1"/>
    <col min="4" max="4" width="11" style="51" customWidth="1"/>
    <col min="6" max="6" width="8.7265625" customWidth="1"/>
    <col min="7" max="7" width="3.81640625" customWidth="1"/>
    <col min="8" max="8" width="3.81640625" style="142" customWidth="1"/>
    <col min="9" max="9" width="3.81640625" customWidth="1"/>
    <col min="11" max="11" width="11" style="51" customWidth="1"/>
    <col min="13" max="13" width="8.7265625" customWidth="1"/>
    <col min="14" max="14" width="3.81640625" customWidth="1"/>
    <col min="16" max="16" width="11" style="51" customWidth="1"/>
    <col min="18" max="18" width="8.7265625" customWidth="1"/>
    <col min="19" max="19" width="3.81640625" customWidth="1"/>
    <col min="21" max="21" width="11" style="51" customWidth="1"/>
    <col min="23" max="23" width="8.7265625" customWidth="1"/>
    <col min="24" max="24" width="3.81640625" customWidth="1"/>
    <col min="25" max="25" width="21.453125" customWidth="1"/>
    <col min="26" max="26" width="11" style="51" customWidth="1"/>
    <col min="28" max="28" width="8.7265625" customWidth="1"/>
  </cols>
  <sheetData>
    <row r="1" spans="2:28" s="148" customFormat="1" ht="18.5" x14ac:dyDescent="0.45">
      <c r="C1" s="313" t="s">
        <v>688</v>
      </c>
      <c r="D1" s="313"/>
      <c r="E1" s="313"/>
      <c r="F1" s="313"/>
      <c r="H1" s="149"/>
      <c r="J1" s="313" t="s">
        <v>689</v>
      </c>
      <c r="K1" s="313"/>
      <c r="L1" s="313"/>
      <c r="M1" s="313"/>
      <c r="P1" s="89"/>
      <c r="U1" s="89"/>
      <c r="Z1" s="89"/>
    </row>
    <row r="2" spans="2:28" ht="15" thickBot="1" x14ac:dyDescent="0.4"/>
    <row r="3" spans="2:28" ht="19.5" x14ac:dyDescent="0.45">
      <c r="C3" s="63" t="s">
        <v>124</v>
      </c>
      <c r="D3" s="64" t="s">
        <v>128</v>
      </c>
      <c r="E3" s="65" t="s">
        <v>138</v>
      </c>
      <c r="F3" s="66" t="s">
        <v>146</v>
      </c>
      <c r="G3" s="90"/>
      <c r="H3" s="143"/>
      <c r="I3" s="90"/>
      <c r="J3" s="63" t="s">
        <v>124</v>
      </c>
      <c r="K3" s="64" t="s">
        <v>128</v>
      </c>
      <c r="L3" s="65" t="s">
        <v>138</v>
      </c>
      <c r="M3" s="66" t="s">
        <v>146</v>
      </c>
      <c r="N3" s="90"/>
      <c r="O3" s="151"/>
      <c r="P3" s="90"/>
      <c r="Q3" s="152"/>
      <c r="R3" s="90"/>
      <c r="S3" s="90"/>
      <c r="T3" s="151"/>
      <c r="U3" s="90"/>
      <c r="V3" s="152"/>
      <c r="W3" s="90"/>
      <c r="X3" s="90"/>
      <c r="Y3" s="151"/>
      <c r="Z3" s="90"/>
      <c r="AA3" s="152"/>
      <c r="AB3" s="90"/>
    </row>
    <row r="4" spans="2:28" s="50" customFormat="1" ht="18.5" x14ac:dyDescent="0.45">
      <c r="C4" s="67" t="s">
        <v>53</v>
      </c>
      <c r="D4" s="68"/>
      <c r="E4" s="69"/>
      <c r="F4" s="70">
        <v>6</v>
      </c>
      <c r="G4" s="89"/>
      <c r="H4" s="144"/>
      <c r="I4" s="89"/>
      <c r="J4" s="67"/>
      <c r="K4" s="68"/>
      <c r="L4" s="83"/>
      <c r="M4" s="70">
        <v>6</v>
      </c>
      <c r="N4" s="89"/>
      <c r="P4" s="68"/>
      <c r="R4" s="89"/>
      <c r="S4" s="89"/>
      <c r="U4" s="68"/>
      <c r="W4" s="89"/>
      <c r="X4" s="89"/>
      <c r="Z4" s="68"/>
      <c r="AB4" s="89"/>
    </row>
    <row r="5" spans="2:28" x14ac:dyDescent="0.35">
      <c r="B5" t="s">
        <v>755</v>
      </c>
      <c r="C5" s="71" t="s">
        <v>54</v>
      </c>
      <c r="E5" s="62"/>
      <c r="F5" s="72"/>
      <c r="G5" s="51"/>
      <c r="H5" s="145"/>
      <c r="I5" s="51"/>
      <c r="J5" s="71"/>
      <c r="L5" s="62"/>
      <c r="M5" s="84"/>
      <c r="O5" s="153"/>
      <c r="Q5" s="154"/>
      <c r="T5" s="153"/>
      <c r="V5" s="154"/>
      <c r="Y5" s="153"/>
      <c r="AA5" s="154"/>
    </row>
    <row r="6" spans="2:28" x14ac:dyDescent="0.35">
      <c r="B6" t="str">
        <f>IF(C6="","",VLOOKUP(C6,Rohmaterial!$C$4:$E$501,2,0))</f>
        <v>A2</v>
      </c>
      <c r="C6" s="73" t="s">
        <v>154</v>
      </c>
      <c r="D6" s="51">
        <v>1</v>
      </c>
      <c r="E6" s="62">
        <f>IFERROR(IF(B6="","",VLOOKUP(B6,Rohmaterial!B4:J501,9,0))*D6,0)</f>
        <v>0.56000000000000005</v>
      </c>
      <c r="F6" s="72">
        <f t="shared" ref="F6:F15" si="0">D6*$F$4</f>
        <v>6</v>
      </c>
      <c r="G6" s="51"/>
      <c r="H6" s="145"/>
      <c r="I6" s="51"/>
      <c r="J6" s="73" t="s">
        <v>154</v>
      </c>
      <c r="K6" s="51">
        <v>1</v>
      </c>
      <c r="L6" s="62">
        <f>E6</f>
        <v>0.56000000000000005</v>
      </c>
      <c r="M6" s="84">
        <f>K6*$M$4</f>
        <v>6</v>
      </c>
      <c r="Q6" s="154"/>
      <c r="V6" s="154"/>
      <c r="AA6" s="154"/>
    </row>
    <row r="7" spans="2:28" x14ac:dyDescent="0.35">
      <c r="B7" t="str">
        <f>IF(C7="","",VLOOKUP(C7,Rohmaterial!$C$4:$E$501,2,0))</f>
        <v>A3</v>
      </c>
      <c r="C7" s="73" t="s">
        <v>155</v>
      </c>
      <c r="D7" s="51">
        <v>1</v>
      </c>
      <c r="E7" s="62">
        <f>IFERROR(IF(B7="","",VLOOKUP(B7,Rohmaterial!B5:J502,9,0))*D7,0)</f>
        <v>0.56999999999999995</v>
      </c>
      <c r="F7" s="72">
        <f t="shared" si="0"/>
        <v>6</v>
      </c>
      <c r="G7" s="51"/>
      <c r="H7" s="145"/>
      <c r="I7" s="51"/>
      <c r="J7" s="73" t="s">
        <v>155</v>
      </c>
      <c r="K7" s="51">
        <v>1</v>
      </c>
      <c r="L7" s="62">
        <f t="shared" ref="L7:L8" si="1">E7</f>
        <v>0.56999999999999995</v>
      </c>
      <c r="M7" s="84">
        <f t="shared" ref="M7:M12" si="2">K7*$M$4</f>
        <v>6</v>
      </c>
      <c r="Q7" s="154"/>
      <c r="V7" s="154"/>
      <c r="AA7" s="154"/>
    </row>
    <row r="8" spans="2:28" x14ac:dyDescent="0.35">
      <c r="B8" t="str">
        <f>IF(C8="","",VLOOKUP(C8,Rohmaterial!$C$4:$E$501,2,0))</f>
        <v>A7</v>
      </c>
      <c r="C8" s="73" t="s">
        <v>756</v>
      </c>
      <c r="D8" s="51">
        <v>1</v>
      </c>
      <c r="E8" s="62">
        <f>IFERROR(IF(B8="","",VLOOKUP(B8,Rohmaterial!B6:J503,9,0))*D8,0)</f>
        <v>0.61</v>
      </c>
      <c r="F8" s="72">
        <f t="shared" si="0"/>
        <v>6</v>
      </c>
      <c r="G8" s="51"/>
      <c r="H8" s="145"/>
      <c r="I8" s="51"/>
      <c r="J8" s="73" t="s">
        <v>756</v>
      </c>
      <c r="K8" s="51">
        <v>1</v>
      </c>
      <c r="L8" s="62">
        <f t="shared" si="1"/>
        <v>0.61</v>
      </c>
      <c r="M8" s="84">
        <f t="shared" si="2"/>
        <v>6</v>
      </c>
      <c r="Q8" s="154"/>
      <c r="V8" s="154"/>
      <c r="AA8" s="154"/>
    </row>
    <row r="9" spans="2:28" x14ac:dyDescent="0.35">
      <c r="B9" t="str">
        <f>IF(C9="","",VLOOKUP(C9,Rohmaterial!$C$4:$E$501,2,0))</f>
        <v>A6</v>
      </c>
      <c r="C9" s="73" t="s">
        <v>176</v>
      </c>
      <c r="D9" s="51">
        <v>0</v>
      </c>
      <c r="E9" s="62">
        <f>IFERROR(IF(B9="","",VLOOKUP(B9,Rohmaterial!B7:J504,9,0))*D9,0)</f>
        <v>0</v>
      </c>
      <c r="F9" s="72">
        <f t="shared" si="0"/>
        <v>0</v>
      </c>
      <c r="G9" s="51"/>
      <c r="H9" s="145"/>
      <c r="I9" s="51"/>
      <c r="J9" s="73" t="s">
        <v>176</v>
      </c>
      <c r="K9" s="58"/>
      <c r="L9" s="62"/>
      <c r="M9" s="84">
        <f t="shared" si="2"/>
        <v>0</v>
      </c>
      <c r="Q9" s="154"/>
      <c r="V9" s="154"/>
      <c r="AA9" s="154"/>
    </row>
    <row r="10" spans="2:28" x14ac:dyDescent="0.35">
      <c r="B10" t="str">
        <f>IF(C10="","",VLOOKUP(C10,Rohmaterial!$C$4:$E$501,2,0))</f>
        <v>A16</v>
      </c>
      <c r="C10" s="73" t="s">
        <v>177</v>
      </c>
      <c r="D10" s="51">
        <v>6</v>
      </c>
      <c r="E10" s="62">
        <f>IFERROR(IF(B10="","",VLOOKUP(B10,Rohmaterial!B8:J505,9,0))*D10,0)</f>
        <v>4.1999999999999997E-3</v>
      </c>
      <c r="F10" s="72">
        <f t="shared" si="0"/>
        <v>36</v>
      </c>
      <c r="G10" s="51"/>
      <c r="H10" s="145"/>
      <c r="I10" s="51"/>
      <c r="J10" s="73"/>
      <c r="K10" s="58"/>
      <c r="L10" s="62"/>
      <c r="M10" s="84">
        <f t="shared" si="2"/>
        <v>0</v>
      </c>
      <c r="Q10" s="154"/>
      <c r="V10" s="154"/>
      <c r="AA10" s="154"/>
    </row>
    <row r="11" spans="2:28" x14ac:dyDescent="0.35">
      <c r="B11" t="str">
        <f>IF(C11="","",VLOOKUP(C11,Rohmaterial!$C$4:$E$501,2,0))</f>
        <v>A41</v>
      </c>
      <c r="C11" s="73" t="s">
        <v>143</v>
      </c>
      <c r="D11" s="51">
        <v>6</v>
      </c>
      <c r="E11" s="62">
        <f>IFERROR(IF(B11="","",VLOOKUP(B11,Rohmaterial!B9:J506,9,0))*D11,0)</f>
        <v>5.7000000000000002E-3</v>
      </c>
      <c r="F11" s="72">
        <f t="shared" si="0"/>
        <v>36</v>
      </c>
      <c r="G11" s="51"/>
      <c r="H11" s="145"/>
      <c r="I11" s="51"/>
      <c r="J11" s="73"/>
      <c r="K11" s="58"/>
      <c r="L11" s="62"/>
      <c r="M11" s="84">
        <f t="shared" si="2"/>
        <v>0</v>
      </c>
      <c r="Q11" s="154"/>
      <c r="V11" s="154"/>
      <c r="AA11" s="154"/>
    </row>
    <row r="12" spans="2:28" x14ac:dyDescent="0.35">
      <c r="B12" t="str">
        <f>IF(C12="","",VLOOKUP(C12,Rohmaterial!$C$4:$E$501,2,0))</f>
        <v>A34</v>
      </c>
      <c r="C12" s="73" t="s">
        <v>140</v>
      </c>
      <c r="D12" s="51">
        <v>5</v>
      </c>
      <c r="E12" s="62">
        <f>IFERROR(IF(B12="","",VLOOKUP(B12,Rohmaterial!B10:J507,9,0))*D12,0)</f>
        <v>4.4000000000000003E-3</v>
      </c>
      <c r="F12" s="72">
        <f t="shared" si="0"/>
        <v>30</v>
      </c>
      <c r="G12" s="51"/>
      <c r="H12" s="145"/>
      <c r="I12" s="51"/>
      <c r="J12" s="73"/>
      <c r="K12" s="58"/>
      <c r="L12" s="62"/>
      <c r="M12" s="84">
        <f t="shared" si="2"/>
        <v>0</v>
      </c>
      <c r="Q12" s="154"/>
      <c r="V12" s="154"/>
      <c r="AA12" s="154"/>
    </row>
    <row r="13" spans="2:28" x14ac:dyDescent="0.35">
      <c r="B13" t="str">
        <f>IF(C13="","",VLOOKUP(C13,Rohmaterial!$C$4:$E$501,2,0))</f>
        <v>A50</v>
      </c>
      <c r="C13" s="73" t="s">
        <v>142</v>
      </c>
      <c r="D13" s="51">
        <v>2</v>
      </c>
      <c r="E13" s="62">
        <f>IFERROR(IF(B13="","",VLOOKUP(B13,Rohmaterial!B11:J508,9,0))*D13,0)</f>
        <v>2.0800000000000003E-3</v>
      </c>
      <c r="F13" s="72">
        <f t="shared" si="0"/>
        <v>12</v>
      </c>
      <c r="G13" s="51"/>
      <c r="H13" s="145"/>
      <c r="I13" s="51"/>
      <c r="J13" s="73"/>
      <c r="K13" s="58"/>
      <c r="L13" s="62"/>
      <c r="M13" s="84"/>
      <c r="Q13" s="154"/>
      <c r="V13" s="154"/>
      <c r="AA13" s="154"/>
    </row>
    <row r="14" spans="2:28" x14ac:dyDescent="0.35">
      <c r="B14" t="str">
        <f>IF(C14="","",VLOOKUP(C14,Rohmaterial!$C$4:$E$501,2,0))</f>
        <v>A32</v>
      </c>
      <c r="C14" s="73" t="s">
        <v>173</v>
      </c>
      <c r="D14" s="51">
        <v>3</v>
      </c>
      <c r="E14" s="62">
        <f>IFERROR(IF(B14="","",VLOOKUP(B14,Rohmaterial!B12:J509,9,0))*D14,0)</f>
        <v>2.5799999999999998E-3</v>
      </c>
      <c r="F14" s="72">
        <f t="shared" si="0"/>
        <v>18</v>
      </c>
      <c r="G14" s="51"/>
      <c r="H14" s="145"/>
      <c r="I14" s="51"/>
      <c r="J14" s="73"/>
      <c r="K14" s="58"/>
      <c r="L14" s="62"/>
      <c r="M14" s="84"/>
      <c r="Q14" s="154"/>
      <c r="V14" s="154"/>
      <c r="AA14" s="154"/>
    </row>
    <row r="15" spans="2:28" ht="15" thickBot="1" x14ac:dyDescent="0.4">
      <c r="B15" t="str">
        <f>IF(C15="","",VLOOKUP(C15,Rohmaterial!$C$4:$E$501,2,0))</f>
        <v/>
      </c>
      <c r="C15" s="73"/>
      <c r="E15" s="62">
        <f>IFERROR(IF(B15="","",VLOOKUP(B15,Rohmaterial!B13:J510,9,0))*D15,0)</f>
        <v>0</v>
      </c>
      <c r="F15" s="72">
        <f t="shared" si="0"/>
        <v>0</v>
      </c>
      <c r="G15" s="51"/>
      <c r="H15" s="145"/>
      <c r="I15" s="51"/>
      <c r="J15" s="73"/>
      <c r="K15" s="58"/>
      <c r="L15" s="62"/>
      <c r="M15" s="84"/>
      <c r="Q15" s="154"/>
      <c r="V15" s="154"/>
      <c r="AA15" s="154"/>
    </row>
    <row r="16" spans="2:28" ht="15" thickBot="1" x14ac:dyDescent="0.4">
      <c r="C16" s="48" t="s">
        <v>132</v>
      </c>
      <c r="D16" s="52">
        <f>SUM(D10:D15)</f>
        <v>22</v>
      </c>
      <c r="E16" s="39"/>
      <c r="F16" s="74"/>
      <c r="G16" s="91"/>
      <c r="H16" s="146"/>
      <c r="I16" s="91"/>
      <c r="J16" s="48" t="s">
        <v>132</v>
      </c>
      <c r="K16" s="52">
        <f>SUM(K9:K12)</f>
        <v>0</v>
      </c>
      <c r="L16" s="39"/>
      <c r="M16" s="49"/>
      <c r="Q16" s="154"/>
      <c r="V16" s="154"/>
      <c r="AA16" s="154"/>
    </row>
    <row r="17" spans="2:27" ht="15" thickBot="1" x14ac:dyDescent="0.4">
      <c r="C17" s="164" t="s">
        <v>133</v>
      </c>
      <c r="D17" s="165"/>
      <c r="E17" s="166">
        <f>SUM(E6:E16)</f>
        <v>1.7589599999999999</v>
      </c>
      <c r="F17" s="167"/>
      <c r="J17" s="164" t="s">
        <v>133</v>
      </c>
      <c r="K17" s="165"/>
      <c r="L17" s="166">
        <f>SUM(L6:L16)</f>
        <v>1.7399999999999998</v>
      </c>
      <c r="M17" s="167"/>
      <c r="Q17" s="154"/>
      <c r="V17" s="154"/>
      <c r="AA17" s="154"/>
    </row>
    <row r="18" spans="2:27" ht="15" thickBot="1" x14ac:dyDescent="0.4">
      <c r="B18" t="s">
        <v>943</v>
      </c>
      <c r="C18" s="75" t="s">
        <v>692</v>
      </c>
      <c r="D18" s="53"/>
      <c r="E18" s="40">
        <v>1</v>
      </c>
      <c r="F18" s="76"/>
      <c r="J18" s="75" t="s">
        <v>692</v>
      </c>
      <c r="K18" s="53"/>
      <c r="L18" s="40">
        <v>1</v>
      </c>
      <c r="M18" s="76"/>
      <c r="Q18" s="154"/>
      <c r="V18" s="154"/>
      <c r="AA18" s="154"/>
    </row>
    <row r="19" spans="2:27" ht="15" thickBot="1" x14ac:dyDescent="0.4">
      <c r="B19" t="s">
        <v>961</v>
      </c>
      <c r="C19" s="77" t="s">
        <v>691</v>
      </c>
      <c r="D19" s="54"/>
      <c r="E19" s="40">
        <v>1</v>
      </c>
      <c r="F19" s="78"/>
      <c r="J19" s="77" t="s">
        <v>691</v>
      </c>
      <c r="K19" s="54"/>
      <c r="L19" s="40">
        <v>1</v>
      </c>
      <c r="M19" s="78"/>
      <c r="Q19" s="154"/>
      <c r="V19" s="154"/>
      <c r="AA19" s="154"/>
    </row>
    <row r="20" spans="2:27" ht="15" thickBot="1" x14ac:dyDescent="0.4">
      <c r="B20" t="s">
        <v>996</v>
      </c>
      <c r="C20" s="79" t="s">
        <v>683</v>
      </c>
      <c r="D20" s="55"/>
      <c r="E20" s="41">
        <f>E17+E18</f>
        <v>2.7589600000000001</v>
      </c>
      <c r="F20" s="80"/>
      <c r="J20" s="79" t="s">
        <v>683</v>
      </c>
      <c r="K20" s="55"/>
      <c r="L20" s="41">
        <f>L17+L18</f>
        <v>2.7399999999999998</v>
      </c>
      <c r="M20" s="80"/>
      <c r="Q20" s="154"/>
      <c r="V20" s="154"/>
      <c r="AA20" s="154"/>
    </row>
    <row r="21" spans="2:27" ht="15" thickBot="1" x14ac:dyDescent="0.4">
      <c r="B21" t="s">
        <v>873</v>
      </c>
      <c r="C21" s="150" t="s">
        <v>678</v>
      </c>
      <c r="D21" s="56"/>
      <c r="E21" s="92">
        <f>E17+E19</f>
        <v>2.7589600000000001</v>
      </c>
      <c r="F21" s="81"/>
      <c r="J21" s="150" t="s">
        <v>678</v>
      </c>
      <c r="K21" s="56"/>
      <c r="L21" s="92">
        <f>L17+L19</f>
        <v>2.7399999999999998</v>
      </c>
      <c r="M21" s="81"/>
      <c r="Q21" s="154"/>
      <c r="V21" s="154"/>
      <c r="AA21" s="154"/>
    </row>
    <row r="22" spans="2:27" ht="15" thickBot="1" x14ac:dyDescent="0.4">
      <c r="B22" t="s">
        <v>918</v>
      </c>
      <c r="C22" s="85" t="s">
        <v>690</v>
      </c>
      <c r="D22" s="57"/>
      <c r="E22" s="47">
        <v>11.6</v>
      </c>
      <c r="F22" s="82"/>
      <c r="J22" s="85" t="s">
        <v>690</v>
      </c>
      <c r="K22" s="59"/>
      <c r="L22" s="42">
        <v>9.25</v>
      </c>
      <c r="M22" s="86"/>
      <c r="Q22" s="154"/>
      <c r="V22" s="154"/>
      <c r="AA22" s="154"/>
    </row>
    <row r="25" spans="2:27" ht="15" thickBot="1" x14ac:dyDescent="0.4"/>
    <row r="26" spans="2:27" ht="15" customHeight="1" x14ac:dyDescent="0.45">
      <c r="C26" s="63" t="s">
        <v>124</v>
      </c>
      <c r="D26" s="64" t="s">
        <v>128</v>
      </c>
      <c r="E26" s="65" t="s">
        <v>138</v>
      </c>
      <c r="F26" s="66" t="s">
        <v>146</v>
      </c>
      <c r="G26" s="141"/>
      <c r="H26" s="147"/>
      <c r="I26" s="141"/>
      <c r="J26" s="63" t="s">
        <v>124</v>
      </c>
      <c r="K26" s="64" t="s">
        <v>128</v>
      </c>
      <c r="L26" s="65" t="s">
        <v>138</v>
      </c>
      <c r="M26" s="66" t="s">
        <v>146</v>
      </c>
    </row>
    <row r="27" spans="2:27" ht="15" customHeight="1" x14ac:dyDescent="0.45">
      <c r="C27" s="67" t="s">
        <v>55</v>
      </c>
      <c r="D27" s="68"/>
      <c r="E27" s="83"/>
      <c r="F27" s="70">
        <v>6</v>
      </c>
      <c r="G27" s="141"/>
      <c r="H27" s="147"/>
      <c r="I27" s="141"/>
      <c r="J27" s="67"/>
      <c r="K27" s="68"/>
      <c r="L27" s="83"/>
      <c r="M27" s="70">
        <v>6</v>
      </c>
    </row>
    <row r="28" spans="2:27" x14ac:dyDescent="0.35">
      <c r="C28" s="71" t="s">
        <v>56</v>
      </c>
      <c r="E28" s="62"/>
      <c r="F28" s="84"/>
      <c r="J28" s="71"/>
      <c r="L28" s="62"/>
      <c r="M28" s="84"/>
    </row>
    <row r="29" spans="2:27" x14ac:dyDescent="0.35">
      <c r="B29" t="str">
        <f>IF(C29="","",VLOOKUP(C29,Rohmaterial!$C$4:$E$501,2,0))</f>
        <v>A2</v>
      </c>
      <c r="C29" s="73" t="s">
        <v>154</v>
      </c>
      <c r="D29" s="51">
        <v>1</v>
      </c>
      <c r="E29" s="62">
        <f>IFERROR(IF(B29="","",VLOOKUP(B29,Rohmaterial!B4:J501,9,0))*D29,0)</f>
        <v>0.56000000000000005</v>
      </c>
      <c r="F29" s="84">
        <f>D29*$F$27</f>
        <v>6</v>
      </c>
      <c r="J29" s="73" t="s">
        <v>154</v>
      </c>
      <c r="K29" s="51">
        <v>1</v>
      </c>
      <c r="L29" s="62">
        <f>E29</f>
        <v>0.56000000000000005</v>
      </c>
      <c r="M29" s="84">
        <f>K29*$M$27</f>
        <v>6</v>
      </c>
    </row>
    <row r="30" spans="2:27" x14ac:dyDescent="0.35">
      <c r="B30" t="str">
        <f>IF(C30="","",VLOOKUP(C30,Rohmaterial!$C$4:$E$501,2,0))</f>
        <v>A3</v>
      </c>
      <c r="C30" s="73" t="s">
        <v>155</v>
      </c>
      <c r="D30" s="51">
        <v>1</v>
      </c>
      <c r="E30" s="62">
        <f>IFERROR(IF(B30="","",VLOOKUP(B30,Rohmaterial!B5:J502,9,0))*D30,0)</f>
        <v>0.56999999999999995</v>
      </c>
      <c r="F30" s="84">
        <f t="shared" ref="F30:F38" si="3">D30*$F$27</f>
        <v>6</v>
      </c>
      <c r="J30" s="73" t="s">
        <v>155</v>
      </c>
      <c r="K30" s="51">
        <v>1</v>
      </c>
      <c r="L30" s="62">
        <f>E30</f>
        <v>0.56999999999999995</v>
      </c>
      <c r="M30" s="84">
        <f t="shared" ref="M30:M35" si="4">K30*$M$27</f>
        <v>6</v>
      </c>
    </row>
    <row r="31" spans="2:27" x14ac:dyDescent="0.35">
      <c r="B31" t="str">
        <f>IF(C31="","",VLOOKUP(C31,Rohmaterial!$C$4:$E$501,2,0))</f>
        <v>A7</v>
      </c>
      <c r="C31" s="73" t="s">
        <v>756</v>
      </c>
      <c r="D31" s="51">
        <v>1</v>
      </c>
      <c r="E31" s="62">
        <f>IFERROR(IF(B31="","",VLOOKUP(B31,Rohmaterial!B6:J503,9,0))*D31,0)</f>
        <v>0.61</v>
      </c>
      <c r="F31" s="84">
        <f t="shared" si="3"/>
        <v>6</v>
      </c>
      <c r="J31" s="73" t="s">
        <v>756</v>
      </c>
      <c r="K31" s="51">
        <v>1</v>
      </c>
      <c r="L31" s="62">
        <f>E31</f>
        <v>0.61</v>
      </c>
      <c r="M31" s="84">
        <f t="shared" si="4"/>
        <v>6</v>
      </c>
    </row>
    <row r="32" spans="2:27" x14ac:dyDescent="0.35">
      <c r="B32" t="str">
        <f>IF(C32="","",VLOOKUP(C32,Rohmaterial!$C$4:$E$501,2,0))</f>
        <v>A6</v>
      </c>
      <c r="C32" s="73" t="s">
        <v>176</v>
      </c>
      <c r="D32" s="58">
        <v>0</v>
      </c>
      <c r="E32" s="62">
        <f>IFERROR(IF(B32="","",VLOOKUP(B32,Rohmaterial!B7:J504,9,0))*D32,0)</f>
        <v>0</v>
      </c>
      <c r="F32" s="84">
        <f t="shared" si="3"/>
        <v>0</v>
      </c>
      <c r="J32" s="73" t="s">
        <v>176</v>
      </c>
      <c r="K32" s="58"/>
      <c r="L32" s="62"/>
      <c r="M32" s="84">
        <f t="shared" si="4"/>
        <v>0</v>
      </c>
    </row>
    <row r="33" spans="2:13" x14ac:dyDescent="0.35">
      <c r="B33" t="str">
        <f>IF(C33="","",VLOOKUP(C33,Rohmaterial!$C$4:$E$501,2,0))</f>
        <v>A54</v>
      </c>
      <c r="C33" s="73" t="s">
        <v>1030</v>
      </c>
      <c r="D33" s="58">
        <v>3</v>
      </c>
      <c r="E33" s="62">
        <f>IFERROR(IF(B33="","",VLOOKUP(B33,Rohmaterial!B8:J505,9,0))*D33,0)</f>
        <v>3.2399999999999998E-3</v>
      </c>
      <c r="F33" s="84">
        <f t="shared" si="3"/>
        <v>18</v>
      </c>
      <c r="J33" s="73"/>
      <c r="K33" s="58"/>
      <c r="L33" s="62"/>
      <c r="M33" s="84">
        <f t="shared" si="4"/>
        <v>0</v>
      </c>
    </row>
    <row r="34" spans="2:13" x14ac:dyDescent="0.35">
      <c r="B34" t="str">
        <f>IF(C34="","",VLOOKUP(C34,Rohmaterial!$C$4:$E$501,2,0))</f>
        <v>A12</v>
      </c>
      <c r="C34" s="73" t="s">
        <v>1031</v>
      </c>
      <c r="D34" s="58">
        <v>2.13</v>
      </c>
      <c r="E34" s="62">
        <f>IFERROR(IF(B34="","",VLOOKUP(B34,Rohmaterial!B9:J506,9,0))*D34,0)</f>
        <v>1.4058E-3</v>
      </c>
      <c r="F34" s="84">
        <f t="shared" si="3"/>
        <v>12.78</v>
      </c>
      <c r="J34" s="73"/>
      <c r="K34" s="58"/>
      <c r="L34" s="62"/>
      <c r="M34" s="84">
        <f t="shared" si="4"/>
        <v>0</v>
      </c>
    </row>
    <row r="35" spans="2:13" x14ac:dyDescent="0.35">
      <c r="B35" t="str">
        <f>IF(C35="","",VLOOKUP(C35,Rohmaterial!$C$4:$E$501,2,0))</f>
        <v>A36</v>
      </c>
      <c r="C35" s="73" t="s">
        <v>1029</v>
      </c>
      <c r="D35" s="58">
        <v>2.13</v>
      </c>
      <c r="E35" s="62">
        <f>IFERROR(IF(B35="","",VLOOKUP(B35,Rohmaterial!B10:J507,9,0))*D35,0)</f>
        <v>1.9169999999999999E-3</v>
      </c>
      <c r="F35" s="84">
        <f t="shared" si="3"/>
        <v>12.78</v>
      </c>
      <c r="J35" s="73"/>
      <c r="K35" s="58"/>
      <c r="L35" s="62"/>
      <c r="M35" s="84">
        <f t="shared" si="4"/>
        <v>0</v>
      </c>
    </row>
    <row r="36" spans="2:13" x14ac:dyDescent="0.35">
      <c r="B36" t="str">
        <f>IF(C36="","",VLOOKUP(C36,Rohmaterial!$C$4:$E$501,2,0))</f>
        <v>A32</v>
      </c>
      <c r="C36" s="73" t="s">
        <v>173</v>
      </c>
      <c r="D36" s="58">
        <v>1.06</v>
      </c>
      <c r="E36" s="62">
        <f>IFERROR(IF(B36="","",VLOOKUP(B36,Rohmaterial!B11:J508,9,0))*D36,0)</f>
        <v>9.1160000000000004E-4</v>
      </c>
      <c r="F36" s="84">
        <f t="shared" si="3"/>
        <v>6.36</v>
      </c>
      <c r="J36" s="73"/>
      <c r="K36" s="58"/>
      <c r="L36" s="62"/>
      <c r="M36" s="84"/>
    </row>
    <row r="37" spans="2:13" x14ac:dyDescent="0.35">
      <c r="B37" t="str">
        <f>IF(C37="","",VLOOKUP(C37,Rohmaterial!$C$4:$E$501,2,0))</f>
        <v/>
      </c>
      <c r="C37" s="73"/>
      <c r="D37" s="58"/>
      <c r="E37" s="62">
        <f>IFERROR(IF(B37="","",VLOOKUP(B37,Rohmaterial!B12:J509,9,0))*D37,0)</f>
        <v>0</v>
      </c>
      <c r="F37" s="84">
        <f t="shared" si="3"/>
        <v>0</v>
      </c>
      <c r="J37" s="73"/>
      <c r="K37" s="58"/>
      <c r="L37" s="62"/>
      <c r="M37" s="84"/>
    </row>
    <row r="38" spans="2:13" ht="15" thickBot="1" x14ac:dyDescent="0.4">
      <c r="B38" t="str">
        <f>IF(C38="","",VLOOKUP(C38,Rohmaterial!$C$4:$E$501,2,0))</f>
        <v/>
      </c>
      <c r="C38" s="73"/>
      <c r="D38" s="58"/>
      <c r="E38" s="62">
        <f>IFERROR(IF(B38="","",VLOOKUP(B38,Rohmaterial!B13:J510,9,0))*D38,0)</f>
        <v>0</v>
      </c>
      <c r="F38" s="84">
        <f t="shared" si="3"/>
        <v>0</v>
      </c>
      <c r="J38" s="73"/>
      <c r="K38" s="58"/>
      <c r="L38" s="62"/>
      <c r="M38" s="84"/>
    </row>
    <row r="39" spans="2:13" ht="15" thickBot="1" x14ac:dyDescent="0.4">
      <c r="C39" s="48" t="s">
        <v>132</v>
      </c>
      <c r="D39" s="52">
        <f>SUM(D33:D38)</f>
        <v>8.32</v>
      </c>
      <c r="E39" s="39"/>
      <c r="F39" s="49"/>
      <c r="J39" s="48" t="s">
        <v>132</v>
      </c>
      <c r="K39" s="52">
        <f>SUM(K32:K35)</f>
        <v>0</v>
      </c>
      <c r="L39" s="39"/>
      <c r="M39" s="49"/>
    </row>
    <row r="40" spans="2:13" ht="15" thickBot="1" x14ac:dyDescent="0.4">
      <c r="C40" s="164" t="s">
        <v>133</v>
      </c>
      <c r="D40" s="165"/>
      <c r="E40" s="166">
        <f>SUM(E29:E39)</f>
        <v>1.7474743999999995</v>
      </c>
      <c r="F40" s="167"/>
      <c r="J40" s="164" t="s">
        <v>133</v>
      </c>
      <c r="K40" s="165"/>
      <c r="L40" s="166">
        <f>SUM(L29:L39)</f>
        <v>1.7399999999999998</v>
      </c>
      <c r="M40" s="167"/>
    </row>
    <row r="41" spans="2:13" ht="15" thickBot="1" x14ac:dyDescent="0.4">
      <c r="B41" t="s">
        <v>944</v>
      </c>
      <c r="C41" s="75" t="s">
        <v>692</v>
      </c>
      <c r="D41" s="53"/>
      <c r="E41" s="40">
        <v>1</v>
      </c>
      <c r="F41" s="76"/>
      <c r="J41" s="75" t="s">
        <v>692</v>
      </c>
      <c r="K41" s="53"/>
      <c r="L41" s="40">
        <v>1</v>
      </c>
      <c r="M41" s="76"/>
    </row>
    <row r="42" spans="2:13" ht="15" thickBot="1" x14ac:dyDescent="0.4">
      <c r="B42" t="s">
        <v>962</v>
      </c>
      <c r="C42" s="77" t="s">
        <v>691</v>
      </c>
      <c r="D42" s="54"/>
      <c r="E42" s="40">
        <v>1</v>
      </c>
      <c r="F42" s="78"/>
      <c r="J42" s="77" t="s">
        <v>691</v>
      </c>
      <c r="K42" s="54"/>
      <c r="L42" s="40">
        <v>1</v>
      </c>
      <c r="M42" s="78"/>
    </row>
    <row r="43" spans="2:13" ht="15" thickBot="1" x14ac:dyDescent="0.4">
      <c r="B43" t="s">
        <v>997</v>
      </c>
      <c r="C43" s="79" t="s">
        <v>683</v>
      </c>
      <c r="D43" s="55"/>
      <c r="E43" s="41">
        <f>E40+E41</f>
        <v>2.7474743999999998</v>
      </c>
      <c r="F43" s="80"/>
      <c r="J43" s="79" t="s">
        <v>683</v>
      </c>
      <c r="K43" s="55"/>
      <c r="L43" s="41">
        <f>L40+L41</f>
        <v>2.7399999999999998</v>
      </c>
      <c r="M43" s="80"/>
    </row>
    <row r="44" spans="2:13" ht="15" thickBot="1" x14ac:dyDescent="0.4">
      <c r="B44" t="s">
        <v>874</v>
      </c>
      <c r="C44" s="150" t="s">
        <v>678</v>
      </c>
      <c r="D44" s="56"/>
      <c r="E44" s="92">
        <f>E40+E42</f>
        <v>2.7474743999999998</v>
      </c>
      <c r="F44" s="81"/>
      <c r="J44" s="150" t="s">
        <v>678</v>
      </c>
      <c r="K44" s="56"/>
      <c r="L44" s="92">
        <f>L40+L42</f>
        <v>2.7399999999999998</v>
      </c>
      <c r="M44" s="81"/>
    </row>
    <row r="45" spans="2:13" ht="15" thickBot="1" x14ac:dyDescent="0.4">
      <c r="B45" t="s">
        <v>919</v>
      </c>
      <c r="C45" s="85" t="s">
        <v>690</v>
      </c>
      <c r="D45" s="59"/>
      <c r="E45" s="42">
        <v>9.25</v>
      </c>
      <c r="F45" s="86"/>
      <c r="J45" s="85" t="s">
        <v>690</v>
      </c>
      <c r="K45" s="59"/>
      <c r="L45" s="42">
        <v>9.25</v>
      </c>
      <c r="M45" s="86"/>
    </row>
    <row r="46" spans="2:13" ht="18.5" x14ac:dyDescent="0.45">
      <c r="B46" s="148"/>
    </row>
    <row r="47" spans="2:13" ht="18.5" x14ac:dyDescent="0.45">
      <c r="B47" s="148"/>
    </row>
    <row r="48" spans="2:13" ht="15" thickBot="1" x14ac:dyDescent="0.4"/>
    <row r="49" spans="2:13" ht="19.5" x14ac:dyDescent="0.45">
      <c r="C49" s="63" t="s">
        <v>124</v>
      </c>
      <c r="D49" s="64" t="s">
        <v>128</v>
      </c>
      <c r="E49" s="65" t="s">
        <v>138</v>
      </c>
      <c r="F49" s="66" t="s">
        <v>146</v>
      </c>
      <c r="J49" s="63" t="s">
        <v>124</v>
      </c>
      <c r="K49" s="64" t="s">
        <v>128</v>
      </c>
      <c r="L49" s="65" t="s">
        <v>138</v>
      </c>
      <c r="M49" s="66" t="s">
        <v>146</v>
      </c>
    </row>
    <row r="50" spans="2:13" ht="18.5" x14ac:dyDescent="0.45">
      <c r="B50" s="50"/>
      <c r="C50" s="67" t="s">
        <v>57</v>
      </c>
      <c r="D50" s="68"/>
      <c r="E50" s="83"/>
      <c r="F50" s="70">
        <v>6</v>
      </c>
      <c r="J50" s="67"/>
      <c r="K50" s="68"/>
      <c r="L50" s="83"/>
      <c r="M50" s="70">
        <v>6</v>
      </c>
    </row>
    <row r="51" spans="2:13" x14ac:dyDescent="0.35">
      <c r="C51" s="71" t="s">
        <v>58</v>
      </c>
      <c r="E51" s="62"/>
      <c r="F51" s="28"/>
      <c r="J51" s="71"/>
      <c r="L51" s="62"/>
      <c r="M51" s="84"/>
    </row>
    <row r="52" spans="2:13" x14ac:dyDescent="0.35">
      <c r="B52" t="str">
        <f>IF(C52="","",VLOOKUP(C52,Rohmaterial!$C$4:$E$501,2,0))</f>
        <v>A2</v>
      </c>
      <c r="C52" s="73" t="s">
        <v>154</v>
      </c>
      <c r="D52" s="51">
        <v>1</v>
      </c>
      <c r="E52" s="62">
        <f>IFERROR(IF(B52="","",VLOOKUP(B52,Rohmaterial!B4:J501,9,0))*D52,0)</f>
        <v>0.56000000000000005</v>
      </c>
      <c r="F52" s="28">
        <f>D52*$F$50</f>
        <v>6</v>
      </c>
      <c r="J52" s="73" t="s">
        <v>154</v>
      </c>
      <c r="K52" s="51">
        <v>1</v>
      </c>
      <c r="L52" s="62">
        <f>E52</f>
        <v>0.56000000000000005</v>
      </c>
      <c r="M52" s="84">
        <f>K52*$M$50</f>
        <v>6</v>
      </c>
    </row>
    <row r="53" spans="2:13" x14ac:dyDescent="0.35">
      <c r="B53" t="str">
        <f>IF(C53="","",VLOOKUP(C53,Rohmaterial!$C$4:$E$501,2,0))</f>
        <v>A3</v>
      </c>
      <c r="C53" s="73" t="s">
        <v>155</v>
      </c>
      <c r="D53" s="51">
        <v>1</v>
      </c>
      <c r="E53" s="62">
        <f>IFERROR(IF(B53="","",VLOOKUP(B53,Rohmaterial!B5:J502,9,0))*D53,0)</f>
        <v>0.56999999999999995</v>
      </c>
      <c r="F53" s="28">
        <f t="shared" ref="F53:F61" si="5">D53*$F$50</f>
        <v>6</v>
      </c>
      <c r="J53" s="73" t="s">
        <v>155</v>
      </c>
      <c r="K53" s="51">
        <v>1</v>
      </c>
      <c r="L53" s="62">
        <f>E53</f>
        <v>0.56999999999999995</v>
      </c>
      <c r="M53" s="84">
        <f t="shared" ref="M53:M58" si="6">K53*$M$50</f>
        <v>6</v>
      </c>
    </row>
    <row r="54" spans="2:13" x14ac:dyDescent="0.35">
      <c r="B54" t="str">
        <f>IF(C54="","",VLOOKUP(C54,Rohmaterial!$C$4:$E$501,2,0))</f>
        <v>A7</v>
      </c>
      <c r="C54" s="73" t="s">
        <v>756</v>
      </c>
      <c r="D54" s="51">
        <v>1</v>
      </c>
      <c r="E54" s="62">
        <f>IFERROR(IF(B54="","",VLOOKUP(B54,Rohmaterial!B6:J503,9,0))*D54,0)</f>
        <v>0.61</v>
      </c>
      <c r="F54" s="28">
        <f t="shared" si="5"/>
        <v>6</v>
      </c>
      <c r="J54" s="73" t="s">
        <v>756</v>
      </c>
      <c r="K54" s="51">
        <v>1</v>
      </c>
      <c r="L54" s="62">
        <f>E54</f>
        <v>0.61</v>
      </c>
      <c r="M54" s="84">
        <f t="shared" si="6"/>
        <v>6</v>
      </c>
    </row>
    <row r="55" spans="2:13" x14ac:dyDescent="0.35">
      <c r="B55" t="str">
        <f>IF(C55="","",VLOOKUP(C55,Rohmaterial!$C$4:$E$501,2,0))</f>
        <v>A6</v>
      </c>
      <c r="C55" s="73" t="s">
        <v>176</v>
      </c>
      <c r="D55" s="58">
        <v>0</v>
      </c>
      <c r="E55" s="62">
        <f>IFERROR(IF(B55="","",VLOOKUP(B55,Rohmaterial!B7:J504,9,0))*D55,0)</f>
        <v>0</v>
      </c>
      <c r="F55" s="28">
        <f t="shared" si="5"/>
        <v>0</v>
      </c>
      <c r="J55" s="73" t="s">
        <v>176</v>
      </c>
      <c r="K55" s="58"/>
      <c r="L55" s="62"/>
      <c r="M55" s="84">
        <f t="shared" si="6"/>
        <v>0</v>
      </c>
    </row>
    <row r="56" spans="2:13" x14ac:dyDescent="0.35">
      <c r="B56" t="str">
        <f>IF(C56="","",VLOOKUP(C56,Rohmaterial!$C$4:$E$501,2,0))</f>
        <v>A35</v>
      </c>
      <c r="C56" s="73" t="s">
        <v>174</v>
      </c>
      <c r="D56" s="58">
        <v>8</v>
      </c>
      <c r="E56" s="62">
        <f>IFERROR(IF(B56="","",VLOOKUP(B56,Rohmaterial!B8:J505,9,0))*D56,0)</f>
        <v>7.1200000000000005E-3</v>
      </c>
      <c r="F56" s="28">
        <f t="shared" si="5"/>
        <v>48</v>
      </c>
      <c r="J56" s="73"/>
      <c r="K56" s="58"/>
      <c r="L56" s="62"/>
      <c r="M56" s="84">
        <f t="shared" si="6"/>
        <v>0</v>
      </c>
    </row>
    <row r="57" spans="2:13" x14ac:dyDescent="0.35">
      <c r="B57" t="str">
        <f>IF(C57="","",VLOOKUP(C57,Rohmaterial!$C$4:$E$501,2,0))</f>
        <v>A50</v>
      </c>
      <c r="C57" s="73" t="s">
        <v>142</v>
      </c>
      <c r="D57" s="58">
        <v>8</v>
      </c>
      <c r="E57" s="62">
        <f>IFERROR(IF(B57="","",VLOOKUP(B57,Rohmaterial!B9:J506,9,0))*D57,0)</f>
        <v>8.320000000000001E-3</v>
      </c>
      <c r="F57" s="28">
        <f t="shared" si="5"/>
        <v>48</v>
      </c>
      <c r="J57" s="73"/>
      <c r="K57" s="58"/>
      <c r="L57" s="62"/>
      <c r="M57" s="84">
        <f t="shared" si="6"/>
        <v>0</v>
      </c>
    </row>
    <row r="58" spans="2:13" x14ac:dyDescent="0.35">
      <c r="B58" t="str">
        <f>IF(C58="","",VLOOKUP(C58,Rohmaterial!$C$4:$E$501,2,0))</f>
        <v>A41</v>
      </c>
      <c r="C58" s="73" t="s">
        <v>143</v>
      </c>
      <c r="D58" s="51">
        <v>5</v>
      </c>
      <c r="E58" s="62">
        <f>IFERROR(IF(B58="","",VLOOKUP(B58,Rohmaterial!B10:J507,9,0))*D58,0)</f>
        <v>4.7499999999999999E-3</v>
      </c>
      <c r="F58" s="28">
        <f t="shared" si="5"/>
        <v>30</v>
      </c>
      <c r="J58" s="73"/>
      <c r="K58" s="58"/>
      <c r="L58" s="62"/>
      <c r="M58" s="84">
        <f t="shared" si="6"/>
        <v>0</v>
      </c>
    </row>
    <row r="59" spans="2:13" x14ac:dyDescent="0.35">
      <c r="B59" t="str">
        <f>IF(C59="","",VLOOKUP(C59,Rohmaterial!$C$4:$E$501,2,0))</f>
        <v>A54</v>
      </c>
      <c r="C59" s="73" t="s">
        <v>1030</v>
      </c>
      <c r="D59" s="51">
        <v>4</v>
      </c>
      <c r="E59" s="62">
        <f>IFERROR(IF(B59="","",VLOOKUP(B59,Rohmaterial!B11:J508,9,0))*D59,0)</f>
        <v>4.3200000000000001E-3</v>
      </c>
      <c r="F59" s="28">
        <f t="shared" si="5"/>
        <v>24</v>
      </c>
      <c r="J59" s="73"/>
      <c r="K59" s="58"/>
      <c r="L59" s="62"/>
      <c r="M59" s="84"/>
    </row>
    <row r="60" spans="2:13" x14ac:dyDescent="0.35">
      <c r="B60" t="str">
        <f>IF(C60="","",VLOOKUP(C60,Rohmaterial!$C$4:$E$501,2,0))</f>
        <v/>
      </c>
      <c r="C60" s="73"/>
      <c r="E60" s="62">
        <f>IFERROR(IF(B60="","",VLOOKUP(B60,Rohmaterial!B12:J509,9,0))*D60,0)</f>
        <v>0</v>
      </c>
      <c r="F60" s="28">
        <f t="shared" si="5"/>
        <v>0</v>
      </c>
      <c r="J60" s="73"/>
      <c r="K60" s="58"/>
      <c r="L60" s="62"/>
      <c r="M60" s="84"/>
    </row>
    <row r="61" spans="2:13" ht="15" thickBot="1" x14ac:dyDescent="0.4">
      <c r="B61" t="str">
        <f>IF(C61="","",VLOOKUP(C61,Rohmaterial!$C$4:$E$501,2,0))</f>
        <v/>
      </c>
      <c r="C61" s="73"/>
      <c r="E61" s="62">
        <f>IFERROR(IF(B61="","",VLOOKUP(B61,Rohmaterial!B13:J510,9,0))*D61,0)</f>
        <v>0</v>
      </c>
      <c r="F61" s="28">
        <f t="shared" si="5"/>
        <v>0</v>
      </c>
      <c r="J61" s="73"/>
      <c r="K61" s="58"/>
      <c r="L61" s="62"/>
      <c r="M61" s="84"/>
    </row>
    <row r="62" spans="2:13" ht="15" thickBot="1" x14ac:dyDescent="0.4">
      <c r="C62" s="48" t="s">
        <v>132</v>
      </c>
      <c r="D62" s="52">
        <f>SUM(D56:D61)</f>
        <v>25</v>
      </c>
      <c r="E62" s="39"/>
      <c r="F62" s="49"/>
      <c r="J62" s="48" t="s">
        <v>132</v>
      </c>
      <c r="K62" s="52">
        <f>SUM(K55:K58)</f>
        <v>0</v>
      </c>
      <c r="L62" s="39"/>
      <c r="M62" s="49"/>
    </row>
    <row r="63" spans="2:13" ht="15" thickBot="1" x14ac:dyDescent="0.4">
      <c r="C63" s="164" t="s">
        <v>133</v>
      </c>
      <c r="D63" s="165"/>
      <c r="E63" s="166">
        <f>SUM(E52:E62)</f>
        <v>1.76451</v>
      </c>
      <c r="F63" s="167"/>
      <c r="J63" s="164" t="s">
        <v>133</v>
      </c>
      <c r="K63" s="165"/>
      <c r="L63" s="166">
        <f>SUM(L52:L62)</f>
        <v>1.7399999999999998</v>
      </c>
      <c r="M63" s="167"/>
    </row>
    <row r="64" spans="2:13" ht="15" thickBot="1" x14ac:dyDescent="0.4">
      <c r="B64" t="s">
        <v>945</v>
      </c>
      <c r="C64" s="75" t="s">
        <v>692</v>
      </c>
      <c r="D64" s="53"/>
      <c r="E64" s="40">
        <v>1</v>
      </c>
      <c r="F64" s="76"/>
      <c r="J64" s="75" t="s">
        <v>692</v>
      </c>
      <c r="K64" s="53"/>
      <c r="L64" s="40">
        <v>1</v>
      </c>
      <c r="M64" s="76"/>
    </row>
    <row r="65" spans="2:13" ht="15" thickBot="1" x14ac:dyDescent="0.4">
      <c r="B65" t="s">
        <v>963</v>
      </c>
      <c r="C65" s="77" t="s">
        <v>691</v>
      </c>
      <c r="D65" s="54"/>
      <c r="E65" s="40">
        <v>1</v>
      </c>
      <c r="F65" s="78"/>
      <c r="J65" s="77" t="s">
        <v>691</v>
      </c>
      <c r="K65" s="54"/>
      <c r="L65" s="40">
        <v>1</v>
      </c>
      <c r="M65" s="78"/>
    </row>
    <row r="66" spans="2:13" ht="15" thickBot="1" x14ac:dyDescent="0.4">
      <c r="B66" t="s">
        <v>998</v>
      </c>
      <c r="C66" s="79" t="s">
        <v>683</v>
      </c>
      <c r="D66" s="55"/>
      <c r="E66" s="41">
        <f>E63+E64</f>
        <v>2.76451</v>
      </c>
      <c r="F66" s="80"/>
      <c r="J66" s="79" t="s">
        <v>683</v>
      </c>
      <c r="K66" s="55"/>
      <c r="L66" s="41">
        <f>L63+L64</f>
        <v>2.7399999999999998</v>
      </c>
      <c r="M66" s="80"/>
    </row>
    <row r="67" spans="2:13" ht="15" thickBot="1" x14ac:dyDescent="0.4">
      <c r="B67" t="s">
        <v>875</v>
      </c>
      <c r="C67" s="150" t="s">
        <v>678</v>
      </c>
      <c r="D67" s="56"/>
      <c r="E67" s="92">
        <f>E63+E65</f>
        <v>2.76451</v>
      </c>
      <c r="F67" s="81"/>
      <c r="J67" s="150" t="s">
        <v>678</v>
      </c>
      <c r="K67" s="56"/>
      <c r="L67" s="92">
        <f>L63+L65</f>
        <v>2.7399999999999998</v>
      </c>
      <c r="M67" s="81"/>
    </row>
    <row r="68" spans="2:13" ht="15" thickBot="1" x14ac:dyDescent="0.4">
      <c r="B68" t="s">
        <v>920</v>
      </c>
      <c r="C68" s="85" t="s">
        <v>690</v>
      </c>
      <c r="D68" s="59"/>
      <c r="E68" s="42">
        <v>13.2</v>
      </c>
      <c r="F68" s="86"/>
      <c r="J68" s="85" t="s">
        <v>690</v>
      </c>
      <c r="K68" s="59"/>
      <c r="L68" s="42">
        <v>9.25</v>
      </c>
      <c r="M68" s="86"/>
    </row>
    <row r="69" spans="2:13" ht="18.5" x14ac:dyDescent="0.45">
      <c r="B69" s="148"/>
    </row>
    <row r="70" spans="2:13" ht="18.5" x14ac:dyDescent="0.45">
      <c r="B70" s="148"/>
    </row>
    <row r="71" spans="2:13" ht="15" thickBot="1" x14ac:dyDescent="0.4"/>
    <row r="72" spans="2:13" ht="19.5" x14ac:dyDescent="0.45">
      <c r="C72" s="63" t="s">
        <v>124</v>
      </c>
      <c r="D72" s="64" t="s">
        <v>128</v>
      </c>
      <c r="E72" s="65" t="s">
        <v>138</v>
      </c>
      <c r="F72" s="66" t="s">
        <v>146</v>
      </c>
      <c r="J72" s="63" t="s">
        <v>124</v>
      </c>
      <c r="K72" s="64" t="s">
        <v>128</v>
      </c>
      <c r="L72" s="65" t="s">
        <v>138</v>
      </c>
      <c r="M72" s="66" t="s">
        <v>146</v>
      </c>
    </row>
    <row r="73" spans="2:13" ht="18.5" x14ac:dyDescent="0.45">
      <c r="B73" s="50"/>
      <c r="C73" s="67" t="s">
        <v>59</v>
      </c>
      <c r="D73" s="68"/>
      <c r="E73" s="83"/>
      <c r="F73" s="70">
        <v>6</v>
      </c>
      <c r="J73" s="67"/>
      <c r="K73" s="68"/>
      <c r="L73" s="83"/>
      <c r="M73" s="70">
        <v>6</v>
      </c>
    </row>
    <row r="74" spans="2:13" x14ac:dyDescent="0.35">
      <c r="C74" s="71" t="s">
        <v>60</v>
      </c>
      <c r="E74" s="62"/>
      <c r="F74" s="28"/>
      <c r="J74" s="71"/>
      <c r="L74" s="62"/>
      <c r="M74" s="84"/>
    </row>
    <row r="75" spans="2:13" x14ac:dyDescent="0.35">
      <c r="B75" t="str">
        <f>IF(C75="","",VLOOKUP(C75,Rohmaterial!$C$4:$E$501,2,0))</f>
        <v>A2</v>
      </c>
      <c r="C75" s="73" t="s">
        <v>154</v>
      </c>
      <c r="D75" s="51">
        <v>1</v>
      </c>
      <c r="E75" s="62">
        <f>IFERROR(IF(B75="","",VLOOKUP(B75,Rohmaterial!B4:J501,9,0))*D75,0)</f>
        <v>0.56000000000000005</v>
      </c>
      <c r="F75" s="28">
        <f>D75*$F$73</f>
        <v>6</v>
      </c>
      <c r="J75" s="73" t="s">
        <v>154</v>
      </c>
      <c r="K75" s="51">
        <v>1</v>
      </c>
      <c r="L75" s="62">
        <f>E75</f>
        <v>0.56000000000000005</v>
      </c>
      <c r="M75" s="84">
        <f>K75*$M$73</f>
        <v>6</v>
      </c>
    </row>
    <row r="76" spans="2:13" x14ac:dyDescent="0.35">
      <c r="B76" t="str">
        <f>IF(C76="","",VLOOKUP(C76,Rohmaterial!$C$4:$E$501,2,0))</f>
        <v>A3</v>
      </c>
      <c r="C76" s="73" t="s">
        <v>155</v>
      </c>
      <c r="D76" s="51">
        <v>1</v>
      </c>
      <c r="E76" s="62">
        <f>IFERROR(IF(B76="","",VLOOKUP(B76,Rohmaterial!B5:J502,9,0))*D76,0)</f>
        <v>0.56999999999999995</v>
      </c>
      <c r="F76" s="28">
        <f t="shared" ref="F76:F85" si="7">D76*$F$73</f>
        <v>6</v>
      </c>
      <c r="J76" s="73" t="s">
        <v>155</v>
      </c>
      <c r="K76" s="51">
        <v>1</v>
      </c>
      <c r="L76" s="62">
        <f>E76</f>
        <v>0.56999999999999995</v>
      </c>
      <c r="M76" s="84">
        <f t="shared" ref="M76:M81" si="8">K76*$M$73</f>
        <v>6</v>
      </c>
    </row>
    <row r="77" spans="2:13" x14ac:dyDescent="0.35">
      <c r="B77" t="str">
        <f>IF(C77="","",VLOOKUP(C77,Rohmaterial!$C$4:$E$501,2,0))</f>
        <v>A7</v>
      </c>
      <c r="C77" s="73" t="s">
        <v>756</v>
      </c>
      <c r="D77" s="51">
        <v>1</v>
      </c>
      <c r="E77" s="62">
        <f>IFERROR(IF(B77="","",VLOOKUP(B77,Rohmaterial!B6:J503,9,0))*D77,0)</f>
        <v>0.61</v>
      </c>
      <c r="F77" s="28">
        <f t="shared" si="7"/>
        <v>6</v>
      </c>
      <c r="J77" s="73" t="s">
        <v>756</v>
      </c>
      <c r="K77" s="51">
        <v>1</v>
      </c>
      <c r="L77" s="62">
        <f>E77</f>
        <v>0.61</v>
      </c>
      <c r="M77" s="84">
        <f t="shared" si="8"/>
        <v>6</v>
      </c>
    </row>
    <row r="78" spans="2:13" x14ac:dyDescent="0.35">
      <c r="B78" t="str">
        <f>IF(C78="","",VLOOKUP(C78,Rohmaterial!$C$4:$E$501,2,0))</f>
        <v>A6</v>
      </c>
      <c r="C78" s="73" t="s">
        <v>176</v>
      </c>
      <c r="D78" s="58">
        <v>0</v>
      </c>
      <c r="E78" s="62">
        <f>IFERROR(IF(B78="","",VLOOKUP(B78,Rohmaterial!B7:J504,9,0))*D78,0)</f>
        <v>0</v>
      </c>
      <c r="F78" s="28">
        <f t="shared" si="7"/>
        <v>0</v>
      </c>
      <c r="J78" s="73" t="s">
        <v>176</v>
      </c>
      <c r="K78" s="58"/>
      <c r="L78" s="62"/>
      <c r="M78" s="84">
        <f t="shared" si="8"/>
        <v>0</v>
      </c>
    </row>
    <row r="79" spans="2:13" x14ac:dyDescent="0.35">
      <c r="B79" t="str">
        <f>IF(C79="","",VLOOKUP(C79,Rohmaterial!$C$4:$E$501,2,0))</f>
        <v>A34</v>
      </c>
      <c r="C79" s="73" t="s">
        <v>140</v>
      </c>
      <c r="D79" s="58">
        <v>4</v>
      </c>
      <c r="E79" s="62">
        <f>IFERROR(IF(B79="","",VLOOKUP(B79,Rohmaterial!B8:J505,9,0))*D79,0)</f>
        <v>3.5200000000000001E-3</v>
      </c>
      <c r="F79" s="28">
        <f t="shared" si="7"/>
        <v>24</v>
      </c>
      <c r="J79" s="73"/>
      <c r="K79" s="58"/>
      <c r="L79" s="62"/>
      <c r="M79" s="84">
        <f t="shared" si="8"/>
        <v>0</v>
      </c>
    </row>
    <row r="80" spans="2:13" x14ac:dyDescent="0.35">
      <c r="B80" t="str">
        <f>IF(C80="","",VLOOKUP(C80,Rohmaterial!$C$4:$E$501,2,0))</f>
        <v>A50</v>
      </c>
      <c r="C80" s="73" t="s">
        <v>142</v>
      </c>
      <c r="D80" s="51">
        <v>3</v>
      </c>
      <c r="E80" s="62">
        <f>IFERROR(IF(B80="","",VLOOKUP(B80,Rohmaterial!B9:J506,9,0))*D80,0)</f>
        <v>3.1200000000000004E-3</v>
      </c>
      <c r="F80" s="28">
        <f t="shared" si="7"/>
        <v>18</v>
      </c>
      <c r="J80" s="73"/>
      <c r="K80" s="58"/>
      <c r="L80" s="62"/>
      <c r="M80" s="84">
        <f t="shared" si="8"/>
        <v>0</v>
      </c>
    </row>
    <row r="81" spans="2:13" x14ac:dyDescent="0.35">
      <c r="B81" t="str">
        <f>IF(C81="","",VLOOKUP(C81,Rohmaterial!$C$4:$E$501,2,0))</f>
        <v>A12</v>
      </c>
      <c r="C81" s="73" t="s">
        <v>1031</v>
      </c>
      <c r="D81" s="51">
        <v>2</v>
      </c>
      <c r="E81" s="62">
        <f>IFERROR(IF(B81="","",VLOOKUP(B81,Rohmaterial!B10:J507,9,0))*D81,0)</f>
        <v>1.32E-3</v>
      </c>
      <c r="F81" s="28">
        <f t="shared" si="7"/>
        <v>12</v>
      </c>
      <c r="J81" s="73"/>
      <c r="K81" s="58"/>
      <c r="L81" s="62"/>
      <c r="M81" s="84">
        <f t="shared" si="8"/>
        <v>0</v>
      </c>
    </row>
    <row r="82" spans="2:13" x14ac:dyDescent="0.35">
      <c r="B82" t="str">
        <f>IF(C82="","",VLOOKUP(C82,Rohmaterial!$C$4:$E$501,2,0))</f>
        <v>A44</v>
      </c>
      <c r="C82" s="73" t="s">
        <v>172</v>
      </c>
      <c r="D82" s="51">
        <v>2</v>
      </c>
      <c r="E82" s="62">
        <f>IFERROR(IF(B82="","",VLOOKUP(B82,Rohmaterial!B11:J508,9,0))*D82,0)</f>
        <v>1.9599999999999999E-3</v>
      </c>
      <c r="F82" s="28">
        <f t="shared" si="7"/>
        <v>12</v>
      </c>
      <c r="J82" s="73"/>
      <c r="K82" s="58"/>
      <c r="L82" s="62"/>
      <c r="M82" s="84"/>
    </row>
    <row r="83" spans="2:13" x14ac:dyDescent="0.35">
      <c r="B83" t="str">
        <f>IF(C83="","",VLOOKUP(C83,Rohmaterial!$C$4:$E$501,2,0))</f>
        <v/>
      </c>
      <c r="C83" s="73"/>
      <c r="E83" s="62">
        <f>IFERROR(IF(B83="","",VLOOKUP(B83,Rohmaterial!B12:J509,9,0))*D83,0)</f>
        <v>0</v>
      </c>
      <c r="F83" s="28">
        <f t="shared" si="7"/>
        <v>0</v>
      </c>
      <c r="J83" s="73"/>
      <c r="K83" s="58"/>
      <c r="L83" s="62"/>
      <c r="M83" s="84"/>
    </row>
    <row r="84" spans="2:13" x14ac:dyDescent="0.35">
      <c r="B84" t="str">
        <f>IF(C84="","",VLOOKUP(C84,Rohmaterial!$C$4:$E$501,2,0))</f>
        <v/>
      </c>
      <c r="C84" s="73"/>
      <c r="E84" s="62">
        <f>IFERROR(IF(B84="","",VLOOKUP(B84,Rohmaterial!B13:J510,9,0))*D84,0)</f>
        <v>0</v>
      </c>
      <c r="F84" s="28">
        <f t="shared" si="7"/>
        <v>0</v>
      </c>
      <c r="J84" s="73"/>
      <c r="K84" s="58"/>
      <c r="L84" s="62"/>
      <c r="M84" s="84"/>
    </row>
    <row r="85" spans="2:13" ht="15" thickBot="1" x14ac:dyDescent="0.4">
      <c r="B85" t="str">
        <f>IF(C85="","",VLOOKUP(C85,Rohmaterial!$C$4:$E$501,2,0))</f>
        <v/>
      </c>
      <c r="C85" s="73"/>
      <c r="E85" s="62">
        <f>IFERROR(IF(B85="","",VLOOKUP(B85,Rohmaterial!B14:J511,9,0))*D85,0)</f>
        <v>0</v>
      </c>
      <c r="F85" s="28">
        <f t="shared" si="7"/>
        <v>0</v>
      </c>
      <c r="J85" s="73"/>
      <c r="K85" s="58"/>
      <c r="L85" s="62"/>
      <c r="M85" s="84"/>
    </row>
    <row r="86" spans="2:13" ht="15" thickBot="1" x14ac:dyDescent="0.4">
      <c r="C86" s="48" t="s">
        <v>132</v>
      </c>
      <c r="D86" s="52">
        <f>SUM(D79:D85)</f>
        <v>11</v>
      </c>
      <c r="E86" s="39"/>
      <c r="F86" s="49"/>
      <c r="J86" s="48" t="s">
        <v>132</v>
      </c>
      <c r="K86" s="52">
        <f>SUM(K78:K81)</f>
        <v>0</v>
      </c>
      <c r="L86" s="39"/>
      <c r="M86" s="49"/>
    </row>
    <row r="87" spans="2:13" ht="15" thickBot="1" x14ac:dyDescent="0.4">
      <c r="C87" s="164" t="s">
        <v>133</v>
      </c>
      <c r="D87" s="165"/>
      <c r="E87" s="166">
        <f>SUM(E75:E86)</f>
        <v>1.7499199999999997</v>
      </c>
      <c r="F87" s="167"/>
      <c r="J87" s="164" t="s">
        <v>133</v>
      </c>
      <c r="K87" s="165"/>
      <c r="L87" s="166">
        <f>SUM(L75:L86)</f>
        <v>1.7399999999999998</v>
      </c>
      <c r="M87" s="167"/>
    </row>
    <row r="88" spans="2:13" ht="15" thickBot="1" x14ac:dyDescent="0.4">
      <c r="B88" t="s">
        <v>946</v>
      </c>
      <c r="C88" s="75" t="s">
        <v>692</v>
      </c>
      <c r="D88" s="53"/>
      <c r="E88" s="40">
        <v>1</v>
      </c>
      <c r="F88" s="76"/>
      <c r="J88" s="75" t="s">
        <v>692</v>
      </c>
      <c r="K88" s="53"/>
      <c r="L88" s="40">
        <v>1</v>
      </c>
      <c r="M88" s="76"/>
    </row>
    <row r="89" spans="2:13" ht="15" thickBot="1" x14ac:dyDescent="0.4">
      <c r="B89" t="s">
        <v>964</v>
      </c>
      <c r="C89" s="77" t="s">
        <v>691</v>
      </c>
      <c r="D89" s="60"/>
      <c r="E89" s="168">
        <v>1</v>
      </c>
      <c r="F89" s="87"/>
      <c r="J89" s="77" t="s">
        <v>691</v>
      </c>
      <c r="K89" s="54"/>
      <c r="L89" s="40">
        <v>1</v>
      </c>
      <c r="M89" s="78"/>
    </row>
    <row r="90" spans="2:13" ht="15" thickBot="1" x14ac:dyDescent="0.4">
      <c r="B90" t="s">
        <v>999</v>
      </c>
      <c r="C90" s="79" t="s">
        <v>683</v>
      </c>
      <c r="D90" s="61"/>
      <c r="E90" s="41">
        <f>E87+E88</f>
        <v>2.7499199999999995</v>
      </c>
      <c r="F90" s="88"/>
      <c r="J90" s="79" t="s">
        <v>683</v>
      </c>
      <c r="K90" s="55"/>
      <c r="L90" s="41">
        <f>L87+L88</f>
        <v>2.7399999999999998</v>
      </c>
      <c r="M90" s="80"/>
    </row>
    <row r="91" spans="2:13" ht="15" thickBot="1" x14ac:dyDescent="0.4">
      <c r="B91" t="s">
        <v>876</v>
      </c>
      <c r="C91" s="150" t="s">
        <v>678</v>
      </c>
      <c r="D91" s="56"/>
      <c r="E91" s="92">
        <f>E87+E89</f>
        <v>2.7499199999999995</v>
      </c>
      <c r="F91" s="81"/>
      <c r="J91" s="150" t="s">
        <v>678</v>
      </c>
      <c r="K91" s="56"/>
      <c r="L91" s="92">
        <f>L87+L89</f>
        <v>2.7399999999999998</v>
      </c>
      <c r="M91" s="81"/>
    </row>
    <row r="92" spans="2:13" ht="15" thickBot="1" x14ac:dyDescent="0.4">
      <c r="B92" t="s">
        <v>921</v>
      </c>
      <c r="C92" s="85" t="s">
        <v>690</v>
      </c>
      <c r="D92" s="57"/>
      <c r="E92" s="47">
        <v>9.6</v>
      </c>
      <c r="F92" s="82"/>
      <c r="J92" s="85" t="s">
        <v>690</v>
      </c>
      <c r="K92" s="59"/>
      <c r="L92" s="42">
        <v>9.25</v>
      </c>
      <c r="M92" s="86"/>
    </row>
    <row r="95" spans="2:13" ht="15" thickBot="1" x14ac:dyDescent="0.4"/>
    <row r="96" spans="2:13" ht="19.5" x14ac:dyDescent="0.45">
      <c r="C96" s="63" t="s">
        <v>124</v>
      </c>
      <c r="D96" s="64" t="s">
        <v>128</v>
      </c>
      <c r="E96" s="65" t="s">
        <v>138</v>
      </c>
      <c r="F96" s="66" t="s">
        <v>146</v>
      </c>
      <c r="J96" s="63" t="s">
        <v>124</v>
      </c>
      <c r="K96" s="64" t="s">
        <v>128</v>
      </c>
      <c r="L96" s="65" t="s">
        <v>138</v>
      </c>
      <c r="M96" s="66" t="s">
        <v>146</v>
      </c>
    </row>
    <row r="97" spans="2:13" ht="18.5" x14ac:dyDescent="0.45">
      <c r="C97" s="67" t="s">
        <v>61</v>
      </c>
      <c r="D97" s="68"/>
      <c r="E97" s="83"/>
      <c r="F97" s="70">
        <v>6</v>
      </c>
      <c r="J97" s="67"/>
      <c r="K97" s="68"/>
      <c r="L97" s="83"/>
      <c r="M97" s="70">
        <v>6</v>
      </c>
    </row>
    <row r="98" spans="2:13" x14ac:dyDescent="0.35">
      <c r="C98" s="71" t="s">
        <v>62</v>
      </c>
      <c r="E98" s="62"/>
      <c r="F98" s="28"/>
      <c r="J98" s="71"/>
      <c r="L98" s="62"/>
      <c r="M98" s="84"/>
    </row>
    <row r="99" spans="2:13" x14ac:dyDescent="0.35">
      <c r="B99" t="str">
        <f>IF(C99="","",VLOOKUP(C99,Rohmaterial!$C$4:$E$501,2,0))</f>
        <v>A2</v>
      </c>
      <c r="C99" s="73" t="s">
        <v>154</v>
      </c>
      <c r="D99" s="51">
        <v>1</v>
      </c>
      <c r="E99" s="62">
        <f>IFERROR(IF(B99="","",VLOOKUP(B99,Rohmaterial!B4:J501,9,0))*D99,0)</f>
        <v>0.56000000000000005</v>
      </c>
      <c r="F99" s="28">
        <f>D99*$F$97</f>
        <v>6</v>
      </c>
      <c r="J99" s="73" t="s">
        <v>154</v>
      </c>
      <c r="K99" s="51">
        <v>1</v>
      </c>
      <c r="L99" s="62">
        <f>E99</f>
        <v>0.56000000000000005</v>
      </c>
      <c r="M99" s="84">
        <f>K99*$M$97</f>
        <v>6</v>
      </c>
    </row>
    <row r="100" spans="2:13" x14ac:dyDescent="0.35">
      <c r="B100" t="str">
        <f>IF(C100="","",VLOOKUP(C100,Rohmaterial!$C$4:$E$501,2,0))</f>
        <v>A3</v>
      </c>
      <c r="C100" s="73" t="s">
        <v>155</v>
      </c>
      <c r="D100" s="51">
        <v>1</v>
      </c>
      <c r="E100" s="62">
        <f>IFERROR(IF(B100="","",VLOOKUP(B100,Rohmaterial!B5:J502,9,0))*D100,0)</f>
        <v>0.56999999999999995</v>
      </c>
      <c r="F100" s="28">
        <f t="shared" ref="F100:F107" si="9">D100*$F$97</f>
        <v>6</v>
      </c>
      <c r="J100" s="73" t="s">
        <v>155</v>
      </c>
      <c r="K100" s="51">
        <v>1</v>
      </c>
      <c r="L100" s="62">
        <f>E100</f>
        <v>0.56999999999999995</v>
      </c>
      <c r="M100" s="84">
        <f t="shared" ref="M100:M107" si="10">K100*$M$97</f>
        <v>6</v>
      </c>
    </row>
    <row r="101" spans="2:13" x14ac:dyDescent="0.35">
      <c r="B101" t="str">
        <f>IF(C101="","",VLOOKUP(C101,Rohmaterial!$C$4:$E$501,2,0))</f>
        <v>A7</v>
      </c>
      <c r="C101" s="73" t="s">
        <v>756</v>
      </c>
      <c r="D101" s="51">
        <v>1</v>
      </c>
      <c r="E101" s="62">
        <f>IFERROR(IF(B101="","",VLOOKUP(B101,Rohmaterial!B6:J503,9,0))*D101,0)</f>
        <v>0.61</v>
      </c>
      <c r="F101" s="28">
        <f t="shared" si="9"/>
        <v>6</v>
      </c>
      <c r="J101" s="73" t="s">
        <v>756</v>
      </c>
      <c r="K101" s="51">
        <v>1</v>
      </c>
      <c r="L101" s="62">
        <f>E101</f>
        <v>0.61</v>
      </c>
      <c r="M101" s="84">
        <f t="shared" si="10"/>
        <v>6</v>
      </c>
    </row>
    <row r="102" spans="2:13" x14ac:dyDescent="0.35">
      <c r="B102" t="str">
        <f>IF(C102="","",VLOOKUP(C102,Rohmaterial!$C$4:$E$501,2,0))</f>
        <v>A6</v>
      </c>
      <c r="C102" s="73" t="s">
        <v>176</v>
      </c>
      <c r="D102" s="58">
        <v>0</v>
      </c>
      <c r="E102" s="62">
        <f>IFERROR(IF(B102="","",VLOOKUP(B102,Rohmaterial!B7:J504,9,0))*D102,0)</f>
        <v>0</v>
      </c>
      <c r="F102" s="28">
        <f t="shared" si="9"/>
        <v>0</v>
      </c>
      <c r="J102" s="73" t="s">
        <v>176</v>
      </c>
      <c r="K102" s="58"/>
      <c r="L102" s="62"/>
      <c r="M102" s="84">
        <f t="shared" si="10"/>
        <v>0</v>
      </c>
    </row>
    <row r="103" spans="2:13" x14ac:dyDescent="0.35">
      <c r="B103" t="str">
        <f>IF(C103="","",VLOOKUP(C103,Rohmaterial!$C$4:$E$501,2,0))</f>
        <v>A35</v>
      </c>
      <c r="C103" s="73" t="s">
        <v>174</v>
      </c>
      <c r="D103" s="51">
        <v>5</v>
      </c>
      <c r="E103" s="62">
        <f>IFERROR(IF(B103="","",VLOOKUP(B103,Rohmaterial!B8:J505,9,0))*D103,0)</f>
        <v>4.45E-3</v>
      </c>
      <c r="F103" s="28">
        <f t="shared" si="9"/>
        <v>30</v>
      </c>
      <c r="J103" s="73"/>
      <c r="K103" s="58"/>
      <c r="L103" s="62"/>
      <c r="M103" s="84">
        <f t="shared" si="10"/>
        <v>0</v>
      </c>
    </row>
    <row r="104" spans="2:13" x14ac:dyDescent="0.35">
      <c r="B104" t="str">
        <f>IF(C104="","",VLOOKUP(C104,Rohmaterial!$C$4:$E$501,2,0))</f>
        <v>A12</v>
      </c>
      <c r="C104" s="73" t="s">
        <v>1031</v>
      </c>
      <c r="D104" s="51">
        <v>4</v>
      </c>
      <c r="E104" s="62">
        <f>IFERROR(IF(B104="","",VLOOKUP(B104,Rohmaterial!B9:J506,9,0))*D104,0)</f>
        <v>2.64E-3</v>
      </c>
      <c r="F104" s="28">
        <f t="shared" ref="F104:F106" si="11">D104*$F$97</f>
        <v>24</v>
      </c>
      <c r="J104" s="73"/>
      <c r="K104" s="58"/>
      <c r="L104" s="62"/>
      <c r="M104" s="84"/>
    </row>
    <row r="105" spans="2:13" x14ac:dyDescent="0.35">
      <c r="B105" t="str">
        <f>IF(C105="","",VLOOKUP(C105,Rohmaterial!$C$4:$E$501,2,0))</f>
        <v>A32</v>
      </c>
      <c r="C105" s="73" t="s">
        <v>173</v>
      </c>
      <c r="D105" s="51">
        <v>3</v>
      </c>
      <c r="E105" s="62">
        <f>IFERROR(IF(B105="","",VLOOKUP(B105,Rohmaterial!B10:J507,9,0))*D105,0)</f>
        <v>2.5799999999999998E-3</v>
      </c>
      <c r="F105" s="28">
        <f t="shared" si="11"/>
        <v>18</v>
      </c>
      <c r="J105" s="73"/>
      <c r="K105" s="58"/>
      <c r="L105" s="62"/>
      <c r="M105" s="84"/>
    </row>
    <row r="106" spans="2:13" x14ac:dyDescent="0.35">
      <c r="B106" t="str">
        <f>IF(C106="","",VLOOKUP(C106,Rohmaterial!$C$4:$E$501,2,0))</f>
        <v/>
      </c>
      <c r="C106" s="73"/>
      <c r="E106" s="62">
        <f>IFERROR(IF(B106="","",VLOOKUP(B106,Rohmaterial!B11:J508,9,0))*D106,0)</f>
        <v>0</v>
      </c>
      <c r="F106" s="28">
        <f t="shared" si="11"/>
        <v>0</v>
      </c>
      <c r="J106" s="73"/>
      <c r="K106" s="58"/>
      <c r="L106" s="62"/>
      <c r="M106" s="84"/>
    </row>
    <row r="107" spans="2:13" ht="15" thickBot="1" x14ac:dyDescent="0.4">
      <c r="B107" t="str">
        <f>IF(C107="","",VLOOKUP(C107,Rohmaterial!$C$4:$E$501,2,0))</f>
        <v/>
      </c>
      <c r="C107" s="73"/>
      <c r="E107" s="62">
        <f>IFERROR(IF(B107="","",VLOOKUP(B107,Rohmaterial!B10:J507,9,0))*D107,0)</f>
        <v>0</v>
      </c>
      <c r="F107" s="28">
        <f t="shared" si="9"/>
        <v>0</v>
      </c>
      <c r="J107" s="73"/>
      <c r="K107" s="58"/>
      <c r="L107" s="62"/>
      <c r="M107" s="84">
        <f t="shared" si="10"/>
        <v>0</v>
      </c>
    </row>
    <row r="108" spans="2:13" ht="15" thickBot="1" x14ac:dyDescent="0.4">
      <c r="C108" s="48" t="s">
        <v>132</v>
      </c>
      <c r="D108" s="52">
        <f>SUM(D103:D107)</f>
        <v>12</v>
      </c>
      <c r="E108" s="39"/>
      <c r="F108" s="49"/>
      <c r="J108" s="48" t="s">
        <v>132</v>
      </c>
      <c r="K108" s="52">
        <f>SUM(K102:K107)</f>
        <v>0</v>
      </c>
      <c r="L108" s="39"/>
      <c r="M108" s="49"/>
    </row>
    <row r="109" spans="2:13" ht="15" thickBot="1" x14ac:dyDescent="0.4">
      <c r="C109" s="164" t="s">
        <v>133</v>
      </c>
      <c r="D109" s="165"/>
      <c r="E109" s="166">
        <f>SUM(E99:E108)</f>
        <v>1.7496699999999998</v>
      </c>
      <c r="F109" s="167"/>
      <c r="J109" s="164" t="s">
        <v>133</v>
      </c>
      <c r="K109" s="165"/>
      <c r="L109" s="166">
        <f>SUM(L99:L108)</f>
        <v>1.7399999999999998</v>
      </c>
      <c r="M109" s="167"/>
    </row>
    <row r="110" spans="2:13" ht="15" thickBot="1" x14ac:dyDescent="0.4">
      <c r="B110" t="s">
        <v>947</v>
      </c>
      <c r="C110" s="75" t="s">
        <v>692</v>
      </c>
      <c r="D110" s="53"/>
      <c r="E110" s="40">
        <v>1</v>
      </c>
      <c r="F110" s="76"/>
      <c r="J110" s="75" t="s">
        <v>692</v>
      </c>
      <c r="K110" s="53"/>
      <c r="L110" s="40">
        <v>1</v>
      </c>
      <c r="M110" s="76"/>
    </row>
    <row r="111" spans="2:13" ht="15" thickBot="1" x14ac:dyDescent="0.4">
      <c r="B111" t="s">
        <v>965</v>
      </c>
      <c r="C111" s="77" t="s">
        <v>691</v>
      </c>
      <c r="D111" s="54"/>
      <c r="E111" s="40">
        <v>1</v>
      </c>
      <c r="F111" s="78"/>
      <c r="J111" s="77" t="s">
        <v>691</v>
      </c>
      <c r="K111" s="54"/>
      <c r="L111" s="40">
        <v>1</v>
      </c>
      <c r="M111" s="78"/>
    </row>
    <row r="112" spans="2:13" ht="15" thickBot="1" x14ac:dyDescent="0.4">
      <c r="B112" t="s">
        <v>1000</v>
      </c>
      <c r="C112" s="79" t="s">
        <v>683</v>
      </c>
      <c r="D112" s="55"/>
      <c r="E112" s="41">
        <f>E109+E110</f>
        <v>2.7496700000000001</v>
      </c>
      <c r="F112" s="80"/>
      <c r="J112" s="79" t="s">
        <v>683</v>
      </c>
      <c r="K112" s="55"/>
      <c r="L112" s="41">
        <f>L109+L110</f>
        <v>2.7399999999999998</v>
      </c>
      <c r="M112" s="80"/>
    </row>
    <row r="113" spans="2:13" ht="15" thickBot="1" x14ac:dyDescent="0.4">
      <c r="B113" t="s">
        <v>877</v>
      </c>
      <c r="C113" s="150" t="s">
        <v>678</v>
      </c>
      <c r="D113" s="56"/>
      <c r="E113" s="92">
        <f>E109+E111</f>
        <v>2.7496700000000001</v>
      </c>
      <c r="F113" s="81"/>
      <c r="J113" s="150" t="s">
        <v>678</v>
      </c>
      <c r="K113" s="56"/>
      <c r="L113" s="92">
        <f>L109+L111</f>
        <v>2.7399999999999998</v>
      </c>
      <c r="M113" s="81"/>
    </row>
    <row r="114" spans="2:13" ht="15" thickBot="1" x14ac:dyDescent="0.4">
      <c r="B114" t="s">
        <v>922</v>
      </c>
      <c r="C114" s="85" t="s">
        <v>690</v>
      </c>
      <c r="D114" s="59"/>
      <c r="E114" s="42">
        <v>9</v>
      </c>
      <c r="F114" s="86"/>
      <c r="J114" s="85" t="s">
        <v>690</v>
      </c>
      <c r="K114" s="59"/>
      <c r="L114" s="42">
        <v>9.25</v>
      </c>
      <c r="M114" s="86"/>
    </row>
    <row r="117" spans="2:13" ht="15" thickBot="1" x14ac:dyDescent="0.4"/>
    <row r="118" spans="2:13" ht="19.5" x14ac:dyDescent="0.45">
      <c r="C118" s="63" t="s">
        <v>124</v>
      </c>
      <c r="D118" s="64" t="s">
        <v>128</v>
      </c>
      <c r="E118" s="65" t="s">
        <v>138</v>
      </c>
      <c r="F118" s="66" t="s">
        <v>146</v>
      </c>
    </row>
    <row r="119" spans="2:13" ht="18.5" x14ac:dyDescent="0.45">
      <c r="C119" s="67" t="s">
        <v>63</v>
      </c>
      <c r="D119" s="68"/>
      <c r="E119" s="83"/>
      <c r="F119" s="70">
        <v>6</v>
      </c>
    </row>
    <row r="120" spans="2:13" x14ac:dyDescent="0.35">
      <c r="C120" s="71" t="s">
        <v>64</v>
      </c>
      <c r="E120" s="62"/>
      <c r="F120" s="84"/>
    </row>
    <row r="121" spans="2:13" x14ac:dyDescent="0.35">
      <c r="B121" t="str">
        <f>IF(C121="","",VLOOKUP(C121,Rohmaterial!$C$4:$E$501,2,0))</f>
        <v>A2</v>
      </c>
      <c r="C121" s="73" t="s">
        <v>154</v>
      </c>
      <c r="D121" s="51">
        <v>1</v>
      </c>
      <c r="E121" s="62">
        <f>IFERROR(IF(B121="","",VLOOKUP(B121,Rohmaterial!B4:J501,9,0))*D121,0)</f>
        <v>0.56000000000000005</v>
      </c>
      <c r="F121" s="84">
        <f>D121*$M$97</f>
        <v>6</v>
      </c>
    </row>
    <row r="122" spans="2:13" x14ac:dyDescent="0.35">
      <c r="B122" t="str">
        <f>IF(C122="","",VLOOKUP(C122,Rohmaterial!$C$4:$E$501,2,0))</f>
        <v>A3</v>
      </c>
      <c r="C122" s="73" t="s">
        <v>155</v>
      </c>
      <c r="D122" s="51">
        <v>1</v>
      </c>
      <c r="E122" s="62">
        <f>IFERROR(IF(B122="","",VLOOKUP(B122,Rohmaterial!B5:J502,9,0))*D122,0)</f>
        <v>0.56999999999999995</v>
      </c>
      <c r="F122" s="84">
        <f t="shared" ref="F122:F127" si="12">D122*$M$97</f>
        <v>6</v>
      </c>
    </row>
    <row r="123" spans="2:13" x14ac:dyDescent="0.35">
      <c r="B123" t="str">
        <f>IF(C123="","",VLOOKUP(C123,Rohmaterial!$C$4:$E$501,2,0))</f>
        <v>A7</v>
      </c>
      <c r="C123" s="73" t="s">
        <v>756</v>
      </c>
      <c r="D123" s="51">
        <v>1</v>
      </c>
      <c r="E123" s="62">
        <f>IFERROR(IF(B123="","",VLOOKUP(B123,Rohmaterial!B6:J503,9,0))*D123,0)</f>
        <v>0.61</v>
      </c>
      <c r="F123" s="84">
        <f t="shared" si="12"/>
        <v>6</v>
      </c>
    </row>
    <row r="124" spans="2:13" x14ac:dyDescent="0.35">
      <c r="B124" t="str">
        <f>IF(C124="","",VLOOKUP(C124,Rohmaterial!$C$4:$E$501,2,0))</f>
        <v>A6</v>
      </c>
      <c r="C124" s="73" t="s">
        <v>176</v>
      </c>
      <c r="D124" s="58">
        <v>1</v>
      </c>
      <c r="E124" s="62">
        <f>IFERROR(IF(B124="","",VLOOKUP(B124,Rohmaterial!B7:J504,9,0))*D124,0)</f>
        <v>0.6</v>
      </c>
      <c r="F124" s="84">
        <f t="shared" si="12"/>
        <v>6</v>
      </c>
    </row>
    <row r="125" spans="2:13" x14ac:dyDescent="0.35">
      <c r="B125" t="str">
        <f>IF(C125="","",VLOOKUP(C125,Rohmaterial!$C$4:$E$501,2,0))</f>
        <v>A19</v>
      </c>
      <c r="C125" s="73" t="s">
        <v>145</v>
      </c>
      <c r="D125" s="58">
        <v>3</v>
      </c>
      <c r="E125" s="62">
        <f>IFERROR(IF(B125="","",VLOOKUP(B125,Rohmaterial!B8:J505,9,0))*D125,0)</f>
        <v>2.1900000000000001E-3</v>
      </c>
      <c r="F125" s="84">
        <f t="shared" si="12"/>
        <v>18</v>
      </c>
    </row>
    <row r="126" spans="2:13" x14ac:dyDescent="0.35">
      <c r="B126" t="str">
        <f>IF(C126="","",VLOOKUP(C126,Rohmaterial!$C$4:$E$501,2,0))</f>
        <v>A27</v>
      </c>
      <c r="C126" s="73" t="s">
        <v>1043</v>
      </c>
      <c r="D126" s="58">
        <v>2</v>
      </c>
      <c r="E126" s="62">
        <f>IFERROR(IF(B126="","",VLOOKUP(B126,Rohmaterial!B9:J506,9,0))*D126,0)</f>
        <v>1.6200000000000001E-3</v>
      </c>
      <c r="F126" s="84">
        <f t="shared" si="12"/>
        <v>12</v>
      </c>
    </row>
    <row r="127" spans="2:13" ht="15" thickBot="1" x14ac:dyDescent="0.4">
      <c r="B127" t="str">
        <f>IF(C127="","",VLOOKUP(C127,Rohmaterial!$C$4:$E$501,2,0))</f>
        <v>A23</v>
      </c>
      <c r="C127" s="73" t="s">
        <v>175</v>
      </c>
      <c r="D127" s="58">
        <v>2</v>
      </c>
      <c r="E127" s="62">
        <f>IFERROR(IF(B127="","",VLOOKUP(B127,Rohmaterial!B10:J507,9,0))*D127,0)</f>
        <v>1.5400000000000001E-3</v>
      </c>
      <c r="F127" s="84">
        <f t="shared" si="12"/>
        <v>12</v>
      </c>
    </row>
    <row r="128" spans="2:13" ht="15" thickBot="1" x14ac:dyDescent="0.4">
      <c r="C128" s="48" t="s">
        <v>132</v>
      </c>
      <c r="D128" s="52">
        <f>SUM(D125:D127)</f>
        <v>7</v>
      </c>
      <c r="E128" s="39"/>
      <c r="F128" s="49"/>
    </row>
    <row r="129" spans="2:6" ht="15" thickBot="1" x14ac:dyDescent="0.4">
      <c r="C129" s="164" t="s">
        <v>133</v>
      </c>
      <c r="D129" s="165"/>
      <c r="E129" s="166">
        <f>SUM(E121:E128)</f>
        <v>2.3453499999999998</v>
      </c>
      <c r="F129" s="167"/>
    </row>
    <row r="130" spans="2:6" ht="15" thickBot="1" x14ac:dyDescent="0.4">
      <c r="B130" t="s">
        <v>948</v>
      </c>
      <c r="C130" s="75" t="s">
        <v>692</v>
      </c>
      <c r="D130" s="53"/>
      <c r="E130" s="40">
        <v>1</v>
      </c>
      <c r="F130" s="76"/>
    </row>
    <row r="131" spans="2:6" ht="15" thickBot="1" x14ac:dyDescent="0.4">
      <c r="B131" t="s">
        <v>966</v>
      </c>
      <c r="C131" s="77" t="s">
        <v>691</v>
      </c>
      <c r="D131" s="54"/>
      <c r="E131" s="40">
        <v>1</v>
      </c>
      <c r="F131" s="78"/>
    </row>
    <row r="132" spans="2:6" ht="15" thickBot="1" x14ac:dyDescent="0.4">
      <c r="B132" t="s">
        <v>1001</v>
      </c>
      <c r="C132" s="79" t="s">
        <v>683</v>
      </c>
      <c r="D132" s="55"/>
      <c r="E132" s="41">
        <f>E129+E130</f>
        <v>3.3453499999999998</v>
      </c>
      <c r="F132" s="80"/>
    </row>
    <row r="133" spans="2:6" ht="15" thickBot="1" x14ac:dyDescent="0.4">
      <c r="B133" t="s">
        <v>878</v>
      </c>
      <c r="C133" s="150" t="s">
        <v>678</v>
      </c>
      <c r="D133" s="56"/>
      <c r="E133" s="92">
        <f>E129+E131</f>
        <v>3.3453499999999998</v>
      </c>
      <c r="F133" s="81"/>
    </row>
    <row r="134" spans="2:6" ht="15" thickBot="1" x14ac:dyDescent="0.4">
      <c r="B134" t="s">
        <v>923</v>
      </c>
      <c r="C134" s="85" t="s">
        <v>690</v>
      </c>
      <c r="D134" s="59"/>
      <c r="E134" s="42">
        <v>9.25</v>
      </c>
      <c r="F134" s="86"/>
    </row>
    <row r="137" spans="2:6" ht="15" thickBot="1" x14ac:dyDescent="0.4"/>
    <row r="138" spans="2:6" ht="19.5" x14ac:dyDescent="0.45">
      <c r="C138" s="63" t="s">
        <v>124</v>
      </c>
      <c r="D138" s="64" t="s">
        <v>128</v>
      </c>
      <c r="E138" s="65" t="s">
        <v>138</v>
      </c>
      <c r="F138" s="66" t="s">
        <v>146</v>
      </c>
    </row>
    <row r="139" spans="2:6" ht="18.5" x14ac:dyDescent="0.45">
      <c r="C139" s="67" t="s">
        <v>743</v>
      </c>
      <c r="D139" s="68"/>
      <c r="E139" s="83"/>
      <c r="F139" s="70">
        <v>6</v>
      </c>
    </row>
    <row r="140" spans="2:6" x14ac:dyDescent="0.35">
      <c r="C140" s="71"/>
      <c r="E140" s="62"/>
      <c r="F140" s="84"/>
    </row>
    <row r="141" spans="2:6" x14ac:dyDescent="0.35">
      <c r="B141" t="str">
        <f>IF(C141="","",VLOOKUP(C141,Rohmaterial!$C$4:$E$501,2,0))</f>
        <v>A2</v>
      </c>
      <c r="C141" s="73" t="s">
        <v>154</v>
      </c>
      <c r="D141" s="51">
        <v>1</v>
      </c>
      <c r="E141" s="62">
        <f>IFERROR(IF(B141="","",VLOOKUP(B141,Rohmaterial!B4:J501,9,0))*D141,0)</f>
        <v>0.56000000000000005</v>
      </c>
      <c r="F141" s="84">
        <f>D141*$M$97</f>
        <v>6</v>
      </c>
    </row>
    <row r="142" spans="2:6" x14ac:dyDescent="0.35">
      <c r="B142" t="str">
        <f>IF(C142="","",VLOOKUP(C142,Rohmaterial!$C$4:$E$501,2,0))</f>
        <v>A3</v>
      </c>
      <c r="C142" s="73" t="s">
        <v>155</v>
      </c>
      <c r="D142" s="51">
        <v>1</v>
      </c>
      <c r="E142" s="62">
        <f>IFERROR(IF(B142="","",VLOOKUP(B142,Rohmaterial!B5:J502,9,0))*D142,0)</f>
        <v>0.56999999999999995</v>
      </c>
      <c r="F142" s="84">
        <f t="shared" ref="F142:F147" si="13">D142*$M$97</f>
        <v>6</v>
      </c>
    </row>
    <row r="143" spans="2:6" x14ac:dyDescent="0.35">
      <c r="B143" t="str">
        <f>IF(C143="","",VLOOKUP(C143,Rohmaterial!$C$4:$E$501,2,0))</f>
        <v>A7</v>
      </c>
      <c r="C143" s="73" t="s">
        <v>756</v>
      </c>
      <c r="D143" s="51">
        <v>1</v>
      </c>
      <c r="E143" s="62">
        <f>IFERROR(IF(B143="","",VLOOKUP(B143,Rohmaterial!B6:J503,9,0))*D143,0)</f>
        <v>0.61</v>
      </c>
      <c r="F143" s="84">
        <f t="shared" si="13"/>
        <v>6</v>
      </c>
    </row>
    <row r="144" spans="2:6" x14ac:dyDescent="0.35">
      <c r="B144" t="str">
        <f>IF(C144="","",VLOOKUP(C144,Rohmaterial!$C$4:$E$501,2,0))</f>
        <v>A6</v>
      </c>
      <c r="C144" s="73" t="s">
        <v>176</v>
      </c>
      <c r="D144" s="58">
        <v>0</v>
      </c>
      <c r="E144" s="62">
        <f>IFERROR(IF(B144="","",VLOOKUP(B144,Rohmaterial!B7:J504,9,0))*D144,0)</f>
        <v>0</v>
      </c>
      <c r="F144" s="84">
        <f t="shared" si="13"/>
        <v>0</v>
      </c>
    </row>
    <row r="145" spans="2:6" x14ac:dyDescent="0.35">
      <c r="B145" t="str">
        <f>IF(C145="","",VLOOKUP(C145,Rohmaterial!$C$4:$E$501,2,0))</f>
        <v/>
      </c>
      <c r="C145" s="73"/>
      <c r="D145" s="58"/>
      <c r="E145" s="62">
        <f>IFERROR(IF(B145="","",VLOOKUP(B145,Rohmaterial!B8:J505,9,0))*D145,0)</f>
        <v>0</v>
      </c>
      <c r="F145" s="84">
        <f t="shared" si="13"/>
        <v>0</v>
      </c>
    </row>
    <row r="146" spans="2:6" x14ac:dyDescent="0.35">
      <c r="B146" t="str">
        <f>IF(C146="","",VLOOKUP(C146,Rohmaterial!$C$4:$E$501,2,0))</f>
        <v/>
      </c>
      <c r="C146" s="73"/>
      <c r="D146" s="58"/>
      <c r="E146" s="62">
        <f>IFERROR(IF(B146="","",VLOOKUP(B146,Rohmaterial!B9:J506,9,0))*D146,0)</f>
        <v>0</v>
      </c>
      <c r="F146" s="84">
        <f t="shared" si="13"/>
        <v>0</v>
      </c>
    </row>
    <row r="147" spans="2:6" ht="15" thickBot="1" x14ac:dyDescent="0.4">
      <c r="B147" t="str">
        <f>IF(C147="","",VLOOKUP(C147,Rohmaterial!$C$4:$E$501,2,0))</f>
        <v/>
      </c>
      <c r="C147" s="73"/>
      <c r="D147" s="58"/>
      <c r="E147" s="62">
        <f>IFERROR(IF(B147="","",VLOOKUP(B147,Rohmaterial!B10:J507,9,0))*D147,0)</f>
        <v>0</v>
      </c>
      <c r="F147" s="84">
        <f t="shared" si="13"/>
        <v>0</v>
      </c>
    </row>
    <row r="148" spans="2:6" ht="15" thickBot="1" x14ac:dyDescent="0.4">
      <c r="C148" s="48" t="s">
        <v>132</v>
      </c>
      <c r="D148" s="52">
        <f>SUM(D144:D147)</f>
        <v>0</v>
      </c>
      <c r="E148" s="39"/>
      <c r="F148" s="49"/>
    </row>
    <row r="149" spans="2:6" ht="15" thickBot="1" x14ac:dyDescent="0.4">
      <c r="C149" s="164" t="s">
        <v>133</v>
      </c>
      <c r="D149" s="165"/>
      <c r="E149" s="166">
        <f>SUM(E141:E148)</f>
        <v>1.7399999999999998</v>
      </c>
      <c r="F149" s="167"/>
    </row>
    <row r="150" spans="2:6" ht="15" thickBot="1" x14ac:dyDescent="0.4">
      <c r="B150" t="s">
        <v>949</v>
      </c>
      <c r="C150" s="75" t="s">
        <v>692</v>
      </c>
      <c r="D150" s="53"/>
      <c r="E150" s="40">
        <v>0</v>
      </c>
      <c r="F150" s="76"/>
    </row>
    <row r="151" spans="2:6" ht="15" thickBot="1" x14ac:dyDescent="0.4">
      <c r="B151" t="s">
        <v>967</v>
      </c>
      <c r="C151" s="77" t="s">
        <v>691</v>
      </c>
      <c r="D151" s="54"/>
      <c r="E151" s="40">
        <v>0</v>
      </c>
      <c r="F151" s="78"/>
    </row>
    <row r="152" spans="2:6" ht="15" thickBot="1" x14ac:dyDescent="0.4">
      <c r="B152" t="s">
        <v>992</v>
      </c>
      <c r="C152" s="79" t="s">
        <v>683</v>
      </c>
      <c r="D152" s="55"/>
      <c r="E152" s="41">
        <f>E149+E150</f>
        <v>1.7399999999999998</v>
      </c>
      <c r="F152" s="80"/>
    </row>
    <row r="153" spans="2:6" ht="15" thickBot="1" x14ac:dyDescent="0.4">
      <c r="B153" t="s">
        <v>879</v>
      </c>
      <c r="C153" s="150" t="s">
        <v>678</v>
      </c>
      <c r="D153" s="56"/>
      <c r="E153" s="92">
        <f>E149+E151</f>
        <v>1.7399999999999998</v>
      </c>
      <c r="F153" s="81"/>
    </row>
    <row r="154" spans="2:6" ht="15" thickBot="1" x14ac:dyDescent="0.4">
      <c r="B154" t="s">
        <v>924</v>
      </c>
      <c r="C154" s="85" t="s">
        <v>690</v>
      </c>
      <c r="D154" s="59"/>
      <c r="E154" s="42">
        <v>9.25</v>
      </c>
      <c r="F154" s="86"/>
    </row>
    <row r="157" spans="2:6" ht="15" thickBot="1" x14ac:dyDescent="0.4"/>
    <row r="158" spans="2:6" ht="19.5" x14ac:dyDescent="0.45">
      <c r="C158" s="63" t="s">
        <v>124</v>
      </c>
      <c r="D158" s="64" t="s">
        <v>128</v>
      </c>
      <c r="E158" s="65" t="s">
        <v>138</v>
      </c>
      <c r="F158" s="66" t="s">
        <v>146</v>
      </c>
    </row>
    <row r="159" spans="2:6" ht="18.5" x14ac:dyDescent="0.45">
      <c r="C159" s="67" t="s">
        <v>744</v>
      </c>
      <c r="D159" s="68"/>
      <c r="E159" s="83"/>
      <c r="F159" s="70">
        <v>6</v>
      </c>
    </row>
    <row r="160" spans="2:6" x14ac:dyDescent="0.35">
      <c r="C160" s="71"/>
      <c r="E160" s="62"/>
      <c r="F160" s="84"/>
    </row>
    <row r="161" spans="2:6" x14ac:dyDescent="0.35">
      <c r="B161" t="str">
        <f>IF(C161="","",VLOOKUP(C161,Rohmaterial!$C$4:$E$501,2,0))</f>
        <v>A2</v>
      </c>
      <c r="C161" s="73" t="s">
        <v>154</v>
      </c>
      <c r="D161" s="51">
        <v>1</v>
      </c>
      <c r="E161" s="62">
        <f>IFERROR(IF(B161="","",VLOOKUP(B161,Rohmaterial!B4:J501,9,0))*D161,0)</f>
        <v>0.56000000000000005</v>
      </c>
      <c r="F161" s="84">
        <f>D161*$M$97</f>
        <v>6</v>
      </c>
    </row>
    <row r="162" spans="2:6" x14ac:dyDescent="0.35">
      <c r="B162" t="str">
        <f>IF(C162="","",VLOOKUP(C162,Rohmaterial!$C$4:$E$501,2,0))</f>
        <v>A3</v>
      </c>
      <c r="C162" s="73" t="s">
        <v>155</v>
      </c>
      <c r="D162" s="51">
        <v>1</v>
      </c>
      <c r="E162" s="62">
        <f>IFERROR(IF(B162="","",VLOOKUP(B162,Rohmaterial!B5:J502,9,0))*D162,0)</f>
        <v>0.56999999999999995</v>
      </c>
      <c r="F162" s="84">
        <f t="shared" ref="F162:F167" si="14">D162*$M$97</f>
        <v>6</v>
      </c>
    </row>
    <row r="163" spans="2:6" x14ac:dyDescent="0.35">
      <c r="B163" t="str">
        <f>IF(C163="","",VLOOKUP(C163,Rohmaterial!$C$4:$E$501,2,0))</f>
        <v>A7</v>
      </c>
      <c r="C163" s="73" t="s">
        <v>756</v>
      </c>
      <c r="D163" s="51">
        <v>1</v>
      </c>
      <c r="E163" s="62">
        <f>IFERROR(IF(B163="","",VLOOKUP(B163,Rohmaterial!B6:J503,9,0))*D163,0)</f>
        <v>0.61</v>
      </c>
      <c r="F163" s="84">
        <f t="shared" si="14"/>
        <v>6</v>
      </c>
    </row>
    <row r="164" spans="2:6" x14ac:dyDescent="0.35">
      <c r="B164" t="str">
        <f>IF(C164="","",VLOOKUP(C164,Rohmaterial!$C$4:$E$501,2,0))</f>
        <v>A6</v>
      </c>
      <c r="C164" s="73" t="s">
        <v>176</v>
      </c>
      <c r="D164" s="58">
        <v>0</v>
      </c>
      <c r="E164" s="62">
        <f>IFERROR(IF(B164="","",VLOOKUP(B164,Rohmaterial!B7:J504,9,0))*D164,0)</f>
        <v>0</v>
      </c>
      <c r="F164" s="84">
        <f t="shared" si="14"/>
        <v>0</v>
      </c>
    </row>
    <row r="165" spans="2:6" x14ac:dyDescent="0.35">
      <c r="B165" t="str">
        <f>IF(C165="","",VLOOKUP(C165,Rohmaterial!$C$4:$E$501,2,0))</f>
        <v/>
      </c>
      <c r="C165" s="73"/>
      <c r="D165" s="58"/>
      <c r="E165" s="62">
        <f>IFERROR(IF(B165="","",VLOOKUP(B165,Rohmaterial!B8:J505,9,0))*D165,0)</f>
        <v>0</v>
      </c>
      <c r="F165" s="84">
        <f t="shared" si="14"/>
        <v>0</v>
      </c>
    </row>
    <row r="166" spans="2:6" x14ac:dyDescent="0.35">
      <c r="B166" t="str">
        <f>IF(C166="","",VLOOKUP(C166,Rohmaterial!$C$4:$E$501,2,0))</f>
        <v/>
      </c>
      <c r="C166" s="73"/>
      <c r="D166" s="58"/>
      <c r="E166" s="62">
        <f>IFERROR(IF(B166="","",VLOOKUP(B166,Rohmaterial!B9:J506,9,0))*D166,0)</f>
        <v>0</v>
      </c>
      <c r="F166" s="84">
        <f t="shared" si="14"/>
        <v>0</v>
      </c>
    </row>
    <row r="167" spans="2:6" ht="15" thickBot="1" x14ac:dyDescent="0.4">
      <c r="B167" t="str">
        <f>IF(C167="","",VLOOKUP(C167,Rohmaterial!$C$4:$E$501,2,0))</f>
        <v/>
      </c>
      <c r="C167" s="73"/>
      <c r="D167" s="58"/>
      <c r="E167" s="62">
        <f>IFERROR(IF(B167="","",VLOOKUP(B167,Rohmaterial!B10:J507,9,0))*D167,0)</f>
        <v>0</v>
      </c>
      <c r="F167" s="84">
        <f t="shared" si="14"/>
        <v>0</v>
      </c>
    </row>
    <row r="168" spans="2:6" ht="15" thickBot="1" x14ac:dyDescent="0.4">
      <c r="C168" s="48" t="s">
        <v>132</v>
      </c>
      <c r="D168" s="52">
        <f>SUM(D164:D167)</f>
        <v>0</v>
      </c>
      <c r="E168" s="39"/>
      <c r="F168" s="49"/>
    </row>
    <row r="169" spans="2:6" ht="15" thickBot="1" x14ac:dyDescent="0.4">
      <c r="C169" s="164" t="s">
        <v>133</v>
      </c>
      <c r="D169" s="165"/>
      <c r="E169" s="166">
        <f>SUM(E161:E168)</f>
        <v>1.7399999999999998</v>
      </c>
      <c r="F169" s="167"/>
    </row>
    <row r="170" spans="2:6" ht="15" thickBot="1" x14ac:dyDescent="0.4">
      <c r="B170" t="s">
        <v>950</v>
      </c>
      <c r="C170" s="75" t="s">
        <v>692</v>
      </c>
      <c r="D170" s="53"/>
      <c r="E170" s="40">
        <v>0</v>
      </c>
      <c r="F170" s="76"/>
    </row>
    <row r="171" spans="2:6" ht="15" thickBot="1" x14ac:dyDescent="0.4">
      <c r="B171" t="s">
        <v>968</v>
      </c>
      <c r="C171" s="77" t="s">
        <v>691</v>
      </c>
      <c r="D171" s="54"/>
      <c r="E171" s="40">
        <v>0</v>
      </c>
      <c r="F171" s="78"/>
    </row>
    <row r="172" spans="2:6" ht="15" thickBot="1" x14ac:dyDescent="0.4">
      <c r="B172" t="s">
        <v>993</v>
      </c>
      <c r="C172" s="79" t="s">
        <v>683</v>
      </c>
      <c r="D172" s="55"/>
      <c r="E172" s="41">
        <f>E169+E170</f>
        <v>1.7399999999999998</v>
      </c>
      <c r="F172" s="80"/>
    </row>
    <row r="173" spans="2:6" ht="15" thickBot="1" x14ac:dyDescent="0.4">
      <c r="B173" t="s">
        <v>880</v>
      </c>
      <c r="C173" s="150" t="s">
        <v>678</v>
      </c>
      <c r="D173" s="56"/>
      <c r="E173" s="92">
        <f>E169+E171</f>
        <v>1.7399999999999998</v>
      </c>
      <c r="F173" s="81"/>
    </row>
    <row r="174" spans="2:6" ht="15" thickBot="1" x14ac:dyDescent="0.4">
      <c r="B174" t="s">
        <v>925</v>
      </c>
      <c r="C174" s="85" t="s">
        <v>690</v>
      </c>
      <c r="D174" s="59"/>
      <c r="E174" s="42">
        <v>9.25</v>
      </c>
      <c r="F174" s="86"/>
    </row>
    <row r="177" spans="2:6" ht="15" thickBot="1" x14ac:dyDescent="0.4"/>
    <row r="178" spans="2:6" ht="19.5" x14ac:dyDescent="0.45">
      <c r="C178" s="63" t="s">
        <v>124</v>
      </c>
      <c r="D178" s="64" t="s">
        <v>128</v>
      </c>
      <c r="E178" s="65" t="s">
        <v>138</v>
      </c>
      <c r="F178" s="66" t="s">
        <v>146</v>
      </c>
    </row>
    <row r="179" spans="2:6" ht="18.5" x14ac:dyDescent="0.45">
      <c r="C179" s="67" t="s">
        <v>744</v>
      </c>
      <c r="D179" s="68"/>
      <c r="E179" s="83"/>
      <c r="F179" s="70">
        <v>6</v>
      </c>
    </row>
    <row r="180" spans="2:6" x14ac:dyDescent="0.35">
      <c r="C180" s="71"/>
      <c r="E180" s="62"/>
      <c r="F180" s="84"/>
    </row>
    <row r="181" spans="2:6" x14ac:dyDescent="0.35">
      <c r="B181" t="str">
        <f>IF(C181="","",VLOOKUP(C181,Rohmaterial!$C$4:$E$501,2,0))</f>
        <v>A2</v>
      </c>
      <c r="C181" s="73" t="s">
        <v>154</v>
      </c>
      <c r="D181" s="51">
        <v>1</v>
      </c>
      <c r="E181" s="62">
        <f>IFERROR(IF(B181="","",VLOOKUP(B181,Rohmaterial!B4:J521,9,0))*D181,0)</f>
        <v>0.56000000000000005</v>
      </c>
      <c r="F181" s="84">
        <f>D181*$M$97</f>
        <v>6</v>
      </c>
    </row>
    <row r="182" spans="2:6" x14ac:dyDescent="0.35">
      <c r="B182" t="str">
        <f>IF(C182="","",VLOOKUP(C182,Rohmaterial!$C$4:$E$501,2,0))</f>
        <v>A3</v>
      </c>
      <c r="C182" s="73" t="s">
        <v>155</v>
      </c>
      <c r="D182" s="51">
        <v>1</v>
      </c>
      <c r="E182" s="62">
        <f>IFERROR(IF(B182="","",VLOOKUP(B182,Rohmaterial!B5:J522,9,0))*D182,0)</f>
        <v>0.56999999999999995</v>
      </c>
      <c r="F182" s="84">
        <f t="shared" ref="F182:F187" si="15">D182*$M$97</f>
        <v>6</v>
      </c>
    </row>
    <row r="183" spans="2:6" x14ac:dyDescent="0.35">
      <c r="B183" t="str">
        <f>IF(C183="","",VLOOKUP(C183,Rohmaterial!$C$4:$E$501,2,0))</f>
        <v>A7</v>
      </c>
      <c r="C183" s="73" t="s">
        <v>756</v>
      </c>
      <c r="D183" s="51">
        <v>1</v>
      </c>
      <c r="E183" s="62">
        <f>IFERROR(IF(B183="","",VLOOKUP(B183,Rohmaterial!B6:J523,9,0))*D183,0)</f>
        <v>0.61</v>
      </c>
      <c r="F183" s="84">
        <f t="shared" si="15"/>
        <v>6</v>
      </c>
    </row>
    <row r="184" spans="2:6" x14ac:dyDescent="0.35">
      <c r="B184" t="str">
        <f>IF(C184="","",VLOOKUP(C184,Rohmaterial!$C$4:$E$501,2,0))</f>
        <v>A6</v>
      </c>
      <c r="C184" s="73" t="s">
        <v>176</v>
      </c>
      <c r="D184" s="58">
        <v>0</v>
      </c>
      <c r="E184" s="62">
        <f>IFERROR(IF(B184="","",VLOOKUP(B184,Rohmaterial!B7:J524,9,0))*D184,0)</f>
        <v>0</v>
      </c>
      <c r="F184" s="84">
        <f t="shared" si="15"/>
        <v>0</v>
      </c>
    </row>
    <row r="185" spans="2:6" x14ac:dyDescent="0.35">
      <c r="B185" t="str">
        <f>IF(C185="","",VLOOKUP(C185,Rohmaterial!$C$4:$E$501,2,0))</f>
        <v/>
      </c>
      <c r="C185" s="73"/>
      <c r="D185" s="58"/>
      <c r="E185" s="62">
        <f>IFERROR(IF(B185="","",VLOOKUP(B185,Rohmaterial!B8:J525,9,0))*D185,0)</f>
        <v>0</v>
      </c>
      <c r="F185" s="84">
        <f t="shared" si="15"/>
        <v>0</v>
      </c>
    </row>
    <row r="186" spans="2:6" x14ac:dyDescent="0.35">
      <c r="B186" t="str">
        <f>IF(C186="","",VLOOKUP(C186,Rohmaterial!$C$4:$E$501,2,0))</f>
        <v/>
      </c>
      <c r="C186" s="73"/>
      <c r="D186" s="58"/>
      <c r="E186" s="62">
        <f>IFERROR(IF(B186="","",VLOOKUP(B186,Rohmaterial!B9:J526,9,0))*D186,0)</f>
        <v>0</v>
      </c>
      <c r="F186" s="84">
        <f t="shared" si="15"/>
        <v>0</v>
      </c>
    </row>
    <row r="187" spans="2:6" ht="15" thickBot="1" x14ac:dyDescent="0.4">
      <c r="B187" t="str">
        <f>IF(C187="","",VLOOKUP(C187,Rohmaterial!$C$4:$E$501,2,0))</f>
        <v/>
      </c>
      <c r="C187" s="73"/>
      <c r="D187" s="58"/>
      <c r="E187" s="62">
        <f>IFERROR(IF(B187="","",VLOOKUP(B187,Rohmaterial!B10:J527,9,0))*D187,0)</f>
        <v>0</v>
      </c>
      <c r="F187" s="84">
        <f t="shared" si="15"/>
        <v>0</v>
      </c>
    </row>
    <row r="188" spans="2:6" ht="15" thickBot="1" x14ac:dyDescent="0.4">
      <c r="C188" s="48" t="s">
        <v>132</v>
      </c>
      <c r="D188" s="52">
        <f>SUM(D184:D187)</f>
        <v>0</v>
      </c>
      <c r="E188" s="39"/>
      <c r="F188" s="49"/>
    </row>
    <row r="189" spans="2:6" ht="15" thickBot="1" x14ac:dyDescent="0.4">
      <c r="C189" s="164" t="s">
        <v>133</v>
      </c>
      <c r="D189" s="165"/>
      <c r="E189" s="166">
        <f>SUM(E181:E188)</f>
        <v>1.7399999999999998</v>
      </c>
      <c r="F189" s="167"/>
    </row>
    <row r="190" spans="2:6" ht="15" thickBot="1" x14ac:dyDescent="0.4">
      <c r="B190" t="s">
        <v>951</v>
      </c>
      <c r="C190" s="75" t="s">
        <v>692</v>
      </c>
      <c r="D190" s="53"/>
      <c r="E190" s="40">
        <v>0</v>
      </c>
      <c r="F190" s="76"/>
    </row>
    <row r="191" spans="2:6" ht="15" thickBot="1" x14ac:dyDescent="0.4">
      <c r="B191" t="s">
        <v>969</v>
      </c>
      <c r="C191" s="77" t="s">
        <v>691</v>
      </c>
      <c r="D191" s="54"/>
      <c r="E191" s="40">
        <v>0</v>
      </c>
      <c r="F191" s="78"/>
    </row>
    <row r="192" spans="2:6" ht="15" thickBot="1" x14ac:dyDescent="0.4">
      <c r="B192" t="s">
        <v>1002</v>
      </c>
      <c r="C192" s="79" t="s">
        <v>683</v>
      </c>
      <c r="D192" s="55"/>
      <c r="E192" s="41">
        <f>E189+E190</f>
        <v>1.7399999999999998</v>
      </c>
      <c r="F192" s="80"/>
    </row>
    <row r="193" spans="2:6" ht="15" thickBot="1" x14ac:dyDescent="0.4">
      <c r="B193" t="s">
        <v>881</v>
      </c>
      <c r="C193" s="150" t="s">
        <v>678</v>
      </c>
      <c r="D193" s="56"/>
      <c r="E193" s="92">
        <f>E189+E191</f>
        <v>1.7399999999999998</v>
      </c>
      <c r="F193" s="81"/>
    </row>
    <row r="194" spans="2:6" ht="15" thickBot="1" x14ac:dyDescent="0.4">
      <c r="B194" t="s">
        <v>926</v>
      </c>
      <c r="C194" s="85" t="s">
        <v>690</v>
      </c>
      <c r="D194" s="59"/>
      <c r="E194" s="42">
        <v>9.25</v>
      </c>
      <c r="F194" s="86"/>
    </row>
  </sheetData>
  <mergeCells count="2">
    <mergeCell ref="C1:F1"/>
    <mergeCell ref="J1:M1"/>
  </mergeCells>
  <pageMargins left="0.7" right="0.7" top="0.78740157499999996" bottom="0.78740157499999996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26D074-0E0C-4CBA-AFF6-5DE34EA5A77F}">
  <sheetPr codeName="Tabelle11"/>
  <dimension ref="B1:AB191"/>
  <sheetViews>
    <sheetView workbookViewId="0">
      <selection activeCell="C177" sqref="C177"/>
    </sheetView>
  </sheetViews>
  <sheetFormatPr baseColWidth="10" defaultRowHeight="14.5" x14ac:dyDescent="0.35"/>
  <cols>
    <col min="2" max="2" width="10" customWidth="1"/>
    <col min="3" max="3" width="28.81640625" customWidth="1"/>
    <col min="4" max="4" width="11" style="51" customWidth="1"/>
    <col min="6" max="6" width="8.7265625" customWidth="1"/>
    <col min="7" max="7" width="3.81640625" customWidth="1"/>
    <col min="8" max="8" width="3.81640625" style="142" customWidth="1"/>
    <col min="9" max="9" width="3.81640625" customWidth="1"/>
    <col min="11" max="11" width="11" style="51" customWidth="1"/>
    <col min="13" max="13" width="8.7265625" customWidth="1"/>
    <col min="14" max="14" width="3.81640625" customWidth="1"/>
    <col min="16" max="16" width="11" style="51" customWidth="1"/>
    <col min="18" max="18" width="8.7265625" customWidth="1"/>
    <col min="19" max="19" width="3.81640625" customWidth="1"/>
    <col min="21" max="21" width="11" style="51" customWidth="1"/>
    <col min="23" max="23" width="8.7265625" customWidth="1"/>
    <col min="24" max="24" width="3.81640625" customWidth="1"/>
    <col min="25" max="25" width="21.453125" customWidth="1"/>
    <col min="26" max="26" width="11" style="51" customWidth="1"/>
    <col min="28" max="28" width="8.7265625" customWidth="1"/>
  </cols>
  <sheetData>
    <row r="1" spans="2:28" s="148" customFormat="1" ht="18.5" x14ac:dyDescent="0.45">
      <c r="C1" s="313" t="s">
        <v>688</v>
      </c>
      <c r="D1" s="313"/>
      <c r="E1" s="313"/>
      <c r="F1" s="313"/>
      <c r="H1" s="149"/>
      <c r="J1" s="313" t="s">
        <v>689</v>
      </c>
      <c r="K1" s="313"/>
      <c r="L1" s="313"/>
      <c r="M1" s="313"/>
      <c r="P1" s="89"/>
      <c r="U1" s="89"/>
      <c r="Z1" s="89"/>
    </row>
    <row r="2" spans="2:28" ht="15" thickBot="1" x14ac:dyDescent="0.4"/>
    <row r="3" spans="2:28" ht="19.5" x14ac:dyDescent="0.45">
      <c r="C3" s="63" t="s">
        <v>124</v>
      </c>
      <c r="D3" s="64" t="s">
        <v>128</v>
      </c>
      <c r="E3" s="65" t="s">
        <v>138</v>
      </c>
      <c r="F3" s="66" t="s">
        <v>146</v>
      </c>
      <c r="G3" s="90"/>
      <c r="H3" s="143"/>
      <c r="I3" s="90"/>
      <c r="J3" s="63" t="s">
        <v>124</v>
      </c>
      <c r="K3" s="64" t="s">
        <v>128</v>
      </c>
      <c r="L3" s="65" t="s">
        <v>138</v>
      </c>
      <c r="M3" s="66" t="s">
        <v>146</v>
      </c>
      <c r="N3" s="90"/>
      <c r="O3" s="151"/>
      <c r="P3" s="90"/>
      <c r="Q3" s="152"/>
      <c r="R3" s="90"/>
      <c r="S3" s="90"/>
      <c r="T3" s="151"/>
      <c r="U3" s="90"/>
      <c r="V3" s="152"/>
      <c r="W3" s="90"/>
      <c r="X3" s="90"/>
      <c r="Y3" s="151"/>
      <c r="Z3" s="90"/>
      <c r="AA3" s="152"/>
      <c r="AB3" s="90"/>
    </row>
    <row r="4" spans="2:28" s="50" customFormat="1" ht="18.5" x14ac:dyDescent="0.45">
      <c r="C4" s="67" t="s">
        <v>65</v>
      </c>
      <c r="D4" s="68"/>
      <c r="E4" s="69"/>
      <c r="F4" s="70">
        <v>6</v>
      </c>
      <c r="G4" s="89"/>
      <c r="H4" s="144"/>
      <c r="I4" s="89"/>
      <c r="J4" s="67"/>
      <c r="K4" s="68"/>
      <c r="L4" s="83"/>
      <c r="M4" s="70">
        <v>6</v>
      </c>
      <c r="N4" s="89"/>
      <c r="P4" s="68"/>
      <c r="R4" s="89"/>
      <c r="S4" s="89"/>
      <c r="U4" s="68"/>
      <c r="W4" s="89"/>
      <c r="X4" s="89"/>
      <c r="Z4" s="68"/>
      <c r="AB4" s="89"/>
    </row>
    <row r="5" spans="2:28" x14ac:dyDescent="0.35">
      <c r="B5" t="s">
        <v>755</v>
      </c>
      <c r="C5" s="71" t="s">
        <v>66</v>
      </c>
      <c r="E5" s="62"/>
      <c r="F5" s="72"/>
      <c r="G5" s="51"/>
      <c r="H5" s="145"/>
      <c r="I5" s="51"/>
      <c r="J5" s="71"/>
      <c r="L5" s="62"/>
      <c r="M5" s="84"/>
      <c r="O5" s="153"/>
      <c r="Q5" s="154"/>
      <c r="T5" s="153"/>
      <c r="V5" s="154"/>
      <c r="Y5" s="153"/>
      <c r="AA5" s="154"/>
    </row>
    <row r="6" spans="2:28" x14ac:dyDescent="0.35">
      <c r="B6" t="str">
        <f>IF(C6="","",VLOOKUP(C6,Rohmaterial!$C$4:$E$501,2,0))</f>
        <v>A2</v>
      </c>
      <c r="C6" s="73" t="s">
        <v>154</v>
      </c>
      <c r="D6" s="51">
        <v>1</v>
      </c>
      <c r="E6" s="62">
        <f>IFERROR(IF(B6="","",VLOOKUP(B6,Rohmaterial!B4:J501,9,0))*D6,0)</f>
        <v>0.56000000000000005</v>
      </c>
      <c r="F6" s="72">
        <f t="shared" ref="F6:F13" si="0">D6*$F$4</f>
        <v>6</v>
      </c>
      <c r="G6" s="51"/>
      <c r="H6" s="145"/>
      <c r="I6" s="51"/>
      <c r="J6" s="73" t="s">
        <v>154</v>
      </c>
      <c r="K6" s="51">
        <v>1</v>
      </c>
      <c r="L6" s="62">
        <f>E6</f>
        <v>0.56000000000000005</v>
      </c>
      <c r="M6" s="84">
        <f>K6*$M$4</f>
        <v>6</v>
      </c>
      <c r="Q6" s="154"/>
      <c r="V6" s="154"/>
      <c r="AA6" s="154"/>
    </row>
    <row r="7" spans="2:28" x14ac:dyDescent="0.35">
      <c r="B7" t="str">
        <f>IF(C7="","",VLOOKUP(C7,Rohmaterial!$C$4:$E$501,2,0))</f>
        <v>A3</v>
      </c>
      <c r="C7" s="73" t="s">
        <v>155</v>
      </c>
      <c r="D7" s="51">
        <v>1</v>
      </c>
      <c r="E7" s="62">
        <f>IFERROR(IF(B7="","",VLOOKUP(B7,Rohmaterial!B5:J502,9,0))*D7,0)</f>
        <v>0.56999999999999995</v>
      </c>
      <c r="F7" s="72">
        <f t="shared" si="0"/>
        <v>6</v>
      </c>
      <c r="G7" s="51"/>
      <c r="H7" s="145"/>
      <c r="I7" s="51"/>
      <c r="J7" s="73" t="s">
        <v>155</v>
      </c>
      <c r="K7" s="51">
        <v>1</v>
      </c>
      <c r="L7" s="62">
        <f t="shared" ref="L7:L8" si="1">E7</f>
        <v>0.56999999999999995</v>
      </c>
      <c r="M7" s="84">
        <f t="shared" ref="M7:M13" si="2">K7*$M$4</f>
        <v>6</v>
      </c>
      <c r="Q7" s="154"/>
      <c r="V7" s="154"/>
      <c r="AA7" s="154"/>
    </row>
    <row r="8" spans="2:28" x14ac:dyDescent="0.35">
      <c r="B8" t="str">
        <f>IF(C8="","",VLOOKUP(C8,Rohmaterial!$C$4:$E$501,2,0))</f>
        <v>A7</v>
      </c>
      <c r="C8" s="73" t="s">
        <v>756</v>
      </c>
      <c r="D8" s="51">
        <v>1</v>
      </c>
      <c r="E8" s="62">
        <f>IFERROR(IF(B8="","",VLOOKUP(B8,Rohmaterial!B6:J503,9,0))*D8,0)</f>
        <v>0.61</v>
      </c>
      <c r="F8" s="72">
        <f t="shared" si="0"/>
        <v>6</v>
      </c>
      <c r="G8" s="51"/>
      <c r="H8" s="145"/>
      <c r="I8" s="51"/>
      <c r="J8" s="73" t="s">
        <v>756</v>
      </c>
      <c r="K8" s="51">
        <v>1</v>
      </c>
      <c r="L8" s="62">
        <f t="shared" si="1"/>
        <v>0.61</v>
      </c>
      <c r="M8" s="84">
        <f t="shared" si="2"/>
        <v>6</v>
      </c>
      <c r="Q8" s="154"/>
      <c r="V8" s="154"/>
      <c r="AA8" s="154"/>
    </row>
    <row r="9" spans="2:28" x14ac:dyDescent="0.35">
      <c r="B9" t="str">
        <f>IF(C9="","",VLOOKUP(C9,Rohmaterial!$C$4:$E$501,2,0))</f>
        <v>A6</v>
      </c>
      <c r="C9" s="73" t="s">
        <v>176</v>
      </c>
      <c r="D9" s="51">
        <v>1</v>
      </c>
      <c r="E9" s="62">
        <f>IFERROR(IF(B9="","",VLOOKUP(B9,Rohmaterial!B7:J504,9,0))*D9,0)</f>
        <v>0.6</v>
      </c>
      <c r="F9" s="72">
        <f t="shared" si="0"/>
        <v>6</v>
      </c>
      <c r="G9" s="51"/>
      <c r="H9" s="145"/>
      <c r="I9" s="51"/>
      <c r="J9" s="73" t="s">
        <v>176</v>
      </c>
      <c r="K9" s="58"/>
      <c r="L9" s="62"/>
      <c r="M9" s="84">
        <f t="shared" si="2"/>
        <v>0</v>
      </c>
      <c r="Q9" s="154"/>
      <c r="V9" s="154"/>
      <c r="AA9" s="154"/>
    </row>
    <row r="10" spans="2:28" x14ac:dyDescent="0.35">
      <c r="B10" t="str">
        <f>IF(C10="","",VLOOKUP(C10,Rohmaterial!$C$4:$E$501,2,0))</f>
        <v>A33</v>
      </c>
      <c r="C10" s="73" t="s">
        <v>169</v>
      </c>
      <c r="D10" s="51">
        <v>20</v>
      </c>
      <c r="E10" s="62">
        <f>IFERROR(IF(B10="","",VLOOKUP(B10,Rohmaterial!B8:J505,9,0))*D10,0)</f>
        <v>1.7399999999999999E-2</v>
      </c>
      <c r="F10" s="72">
        <f t="shared" si="0"/>
        <v>120</v>
      </c>
      <c r="G10" s="51"/>
      <c r="H10" s="145"/>
      <c r="I10" s="51"/>
      <c r="J10" s="73"/>
      <c r="K10" s="58"/>
      <c r="L10" s="62"/>
      <c r="M10" s="84">
        <f t="shared" si="2"/>
        <v>0</v>
      </c>
      <c r="Q10" s="154"/>
      <c r="V10" s="154"/>
      <c r="AA10" s="154"/>
    </row>
    <row r="11" spans="2:28" x14ac:dyDescent="0.35">
      <c r="B11" t="str">
        <f>IF(C11="","",VLOOKUP(C11,Rohmaterial!$C$4:$E$501,2,0))</f>
        <v>A42</v>
      </c>
      <c r="C11" s="73" t="s">
        <v>157</v>
      </c>
      <c r="D11" s="51">
        <v>5</v>
      </c>
      <c r="E11" s="62">
        <f>IFERROR(IF(B11="","",VLOOKUP(B11,Rohmaterial!B9:J506,9,0))*D11,0)</f>
        <v>4.7999999999999996E-3</v>
      </c>
      <c r="F11" s="72">
        <f t="shared" si="0"/>
        <v>30</v>
      </c>
      <c r="G11" s="51"/>
      <c r="H11" s="145"/>
      <c r="I11" s="51"/>
      <c r="J11" s="73"/>
      <c r="K11" s="58"/>
      <c r="L11" s="62"/>
      <c r="M11" s="84">
        <f t="shared" si="2"/>
        <v>0</v>
      </c>
      <c r="Q11" s="154"/>
      <c r="V11" s="154"/>
      <c r="AA11" s="154"/>
    </row>
    <row r="12" spans="2:28" x14ac:dyDescent="0.35">
      <c r="B12" t="str">
        <f>IF(C12="","",VLOOKUP(C12,Rohmaterial!$C$4:$E$501,2,0))</f>
        <v>A39</v>
      </c>
      <c r="C12" s="73" t="s">
        <v>167</v>
      </c>
      <c r="D12" s="51">
        <v>5</v>
      </c>
      <c r="E12" s="62">
        <f>IFERROR(IF(B12="","",VLOOKUP(B12,Rohmaterial!B10:J507,9,0))*D12,0)</f>
        <v>4.6500000000000005E-3</v>
      </c>
      <c r="F12" s="72">
        <f t="shared" si="0"/>
        <v>30</v>
      </c>
      <c r="G12" s="51"/>
      <c r="H12" s="145"/>
      <c r="I12" s="51"/>
      <c r="J12" s="73"/>
      <c r="K12" s="58"/>
      <c r="L12" s="62"/>
      <c r="M12" s="84">
        <f t="shared" si="2"/>
        <v>0</v>
      </c>
      <c r="Q12" s="154"/>
      <c r="V12" s="154"/>
      <c r="AA12" s="154"/>
    </row>
    <row r="13" spans="2:28" ht="15" thickBot="1" x14ac:dyDescent="0.4">
      <c r="B13" t="str">
        <f>IF(C13="","",VLOOKUP(C13,Rohmaterial!$C$4:$E$501,2,0))</f>
        <v/>
      </c>
      <c r="C13" s="73"/>
      <c r="E13" s="62">
        <f>IFERROR(IF(B13="","",VLOOKUP(B13,Rohmaterial!B10:J507,9,0))*D13,0)</f>
        <v>0</v>
      </c>
      <c r="F13" s="72">
        <f t="shared" si="0"/>
        <v>0</v>
      </c>
      <c r="G13" s="51"/>
      <c r="H13" s="145"/>
      <c r="I13" s="51"/>
      <c r="J13" s="73"/>
      <c r="K13" s="58"/>
      <c r="L13" s="62"/>
      <c r="M13" s="84">
        <f t="shared" si="2"/>
        <v>0</v>
      </c>
      <c r="Q13" s="154"/>
      <c r="V13" s="154"/>
      <c r="AA13" s="154"/>
    </row>
    <row r="14" spans="2:28" ht="15" thickBot="1" x14ac:dyDescent="0.4">
      <c r="C14" s="48" t="s">
        <v>132</v>
      </c>
      <c r="D14" s="52">
        <f>SUM(D10:D13)</f>
        <v>30</v>
      </c>
      <c r="E14" s="39"/>
      <c r="F14" s="74"/>
      <c r="G14" s="91"/>
      <c r="H14" s="146"/>
      <c r="I14" s="91"/>
      <c r="J14" s="48" t="s">
        <v>132</v>
      </c>
      <c r="K14" s="52">
        <f>SUM(K9:K13)</f>
        <v>0</v>
      </c>
      <c r="L14" s="39"/>
      <c r="M14" s="49"/>
      <c r="Q14" s="154"/>
      <c r="V14" s="154"/>
      <c r="AA14" s="154"/>
    </row>
    <row r="15" spans="2:28" ht="15" thickBot="1" x14ac:dyDescent="0.4">
      <c r="C15" s="164" t="s">
        <v>133</v>
      </c>
      <c r="D15" s="165"/>
      <c r="E15" s="166">
        <f>SUM(E6:E14)</f>
        <v>2.3668499999999995</v>
      </c>
      <c r="F15" s="167"/>
      <c r="J15" s="164" t="s">
        <v>133</v>
      </c>
      <c r="K15" s="165"/>
      <c r="L15" s="166">
        <f>SUM(L6:L14)</f>
        <v>1.7399999999999998</v>
      </c>
      <c r="M15" s="167"/>
      <c r="Q15" s="154"/>
      <c r="V15" s="154"/>
      <c r="AA15" s="154"/>
    </row>
    <row r="16" spans="2:28" ht="15" thickBot="1" x14ac:dyDescent="0.4">
      <c r="B16" t="s">
        <v>762</v>
      </c>
      <c r="C16" s="75" t="s">
        <v>692</v>
      </c>
      <c r="D16" s="53"/>
      <c r="E16" s="40">
        <v>1</v>
      </c>
      <c r="F16" s="76"/>
      <c r="J16" s="75" t="s">
        <v>692</v>
      </c>
      <c r="K16" s="53"/>
      <c r="L16" s="40">
        <v>1</v>
      </c>
      <c r="M16" s="76"/>
      <c r="Q16" s="154"/>
      <c r="V16" s="154"/>
      <c r="AA16" s="154"/>
    </row>
    <row r="17" spans="2:27" ht="15" thickBot="1" x14ac:dyDescent="0.4">
      <c r="B17" t="s">
        <v>763</v>
      </c>
      <c r="C17" s="77" t="s">
        <v>691</v>
      </c>
      <c r="D17" s="54"/>
      <c r="E17" s="40">
        <v>1</v>
      </c>
      <c r="F17" s="78"/>
      <c r="J17" s="77" t="s">
        <v>691</v>
      </c>
      <c r="K17" s="54"/>
      <c r="L17" s="40">
        <v>1</v>
      </c>
      <c r="M17" s="78"/>
      <c r="Q17" s="154"/>
      <c r="V17" s="154"/>
      <c r="AA17" s="154"/>
    </row>
    <row r="18" spans="2:27" ht="15" thickBot="1" x14ac:dyDescent="0.4">
      <c r="B18" t="s">
        <v>764</v>
      </c>
      <c r="C18" s="79" t="s">
        <v>683</v>
      </c>
      <c r="D18" s="55"/>
      <c r="E18" s="41">
        <f>E15+E16</f>
        <v>3.3668499999999995</v>
      </c>
      <c r="F18" s="80"/>
      <c r="J18" s="79" t="s">
        <v>683</v>
      </c>
      <c r="K18" s="55"/>
      <c r="L18" s="41">
        <f>L15+L16</f>
        <v>2.7399999999999998</v>
      </c>
      <c r="M18" s="80"/>
      <c r="Q18" s="154"/>
      <c r="V18" s="154"/>
      <c r="AA18" s="154"/>
    </row>
    <row r="19" spans="2:27" ht="15" thickBot="1" x14ac:dyDescent="0.4">
      <c r="B19" t="s">
        <v>765</v>
      </c>
      <c r="C19" s="150" t="s">
        <v>678</v>
      </c>
      <c r="D19" s="56"/>
      <c r="E19" s="92">
        <f>E15+E17</f>
        <v>3.3668499999999995</v>
      </c>
      <c r="F19" s="81"/>
      <c r="J19" s="150" t="s">
        <v>678</v>
      </c>
      <c r="K19" s="56"/>
      <c r="L19" s="92">
        <f>L15+L17</f>
        <v>2.7399999999999998</v>
      </c>
      <c r="M19" s="81"/>
      <c r="Q19" s="154"/>
      <c r="V19" s="154"/>
      <c r="AA19" s="154"/>
    </row>
    <row r="20" spans="2:27" ht="15" thickBot="1" x14ac:dyDescent="0.4">
      <c r="B20" t="s">
        <v>766</v>
      </c>
      <c r="C20" s="85" t="s">
        <v>690</v>
      </c>
      <c r="D20" s="57"/>
      <c r="E20" s="47">
        <v>11.6</v>
      </c>
      <c r="F20" s="82"/>
      <c r="J20" s="85" t="s">
        <v>690</v>
      </c>
      <c r="K20" s="59"/>
      <c r="L20" s="42">
        <v>9.25</v>
      </c>
      <c r="M20" s="86"/>
      <c r="Q20" s="154"/>
      <c r="V20" s="154"/>
      <c r="AA20" s="154"/>
    </row>
    <row r="23" spans="2:27" ht="15" thickBot="1" x14ac:dyDescent="0.4"/>
    <row r="24" spans="2:27" ht="15" customHeight="1" x14ac:dyDescent="0.45">
      <c r="C24" s="63" t="s">
        <v>124</v>
      </c>
      <c r="D24" s="64" t="s">
        <v>128</v>
      </c>
      <c r="E24" s="65" t="s">
        <v>138</v>
      </c>
      <c r="F24" s="66" t="s">
        <v>146</v>
      </c>
      <c r="G24" s="141"/>
      <c r="H24" s="147"/>
      <c r="I24" s="141"/>
      <c r="J24" s="63" t="s">
        <v>124</v>
      </c>
      <c r="K24" s="64" t="s">
        <v>128</v>
      </c>
      <c r="L24" s="65" t="s">
        <v>138</v>
      </c>
      <c r="M24" s="66" t="s">
        <v>146</v>
      </c>
    </row>
    <row r="25" spans="2:27" ht="15" customHeight="1" x14ac:dyDescent="0.45">
      <c r="C25" s="67" t="s">
        <v>67</v>
      </c>
      <c r="D25" s="68"/>
      <c r="E25" s="83"/>
      <c r="F25" s="70">
        <v>6</v>
      </c>
      <c r="G25" s="141"/>
      <c r="H25" s="147"/>
      <c r="I25" s="141"/>
      <c r="J25" s="67"/>
      <c r="K25" s="68"/>
      <c r="L25" s="83"/>
      <c r="M25" s="70">
        <v>6</v>
      </c>
    </row>
    <row r="26" spans="2:27" x14ac:dyDescent="0.35">
      <c r="C26" s="71" t="s">
        <v>68</v>
      </c>
      <c r="E26" s="62"/>
      <c r="F26" s="84"/>
      <c r="J26" s="71"/>
      <c r="L26" s="62"/>
      <c r="M26" s="84"/>
    </row>
    <row r="27" spans="2:27" x14ac:dyDescent="0.35">
      <c r="B27" t="str">
        <f>IF(C27="","",VLOOKUP(C27,Rohmaterial!$C$4:$E$501,2,0))</f>
        <v>A2</v>
      </c>
      <c r="C27" s="73" t="s">
        <v>154</v>
      </c>
      <c r="D27" s="51">
        <v>1</v>
      </c>
      <c r="E27" s="62">
        <f>IFERROR(IF(B27="","",VLOOKUP(B27,Rohmaterial!B4:J501,9,0))*D27,0)</f>
        <v>0.56000000000000005</v>
      </c>
      <c r="F27" s="84">
        <f>D27*$F$25</f>
        <v>6</v>
      </c>
      <c r="J27" s="73" t="s">
        <v>154</v>
      </c>
      <c r="K27" s="51">
        <v>1</v>
      </c>
      <c r="L27" s="62">
        <f>E27</f>
        <v>0.56000000000000005</v>
      </c>
      <c r="M27" s="84">
        <f>K27*$M$25</f>
        <v>6</v>
      </c>
    </row>
    <row r="28" spans="2:27" x14ac:dyDescent="0.35">
      <c r="B28" t="str">
        <f>IF(C28="","",VLOOKUP(C28,Rohmaterial!$C$4:$E$501,2,0))</f>
        <v>A3</v>
      </c>
      <c r="C28" s="73" t="s">
        <v>155</v>
      </c>
      <c r="D28" s="51">
        <v>1</v>
      </c>
      <c r="E28" s="62">
        <f>IFERROR(IF(B28="","",VLOOKUP(B28,Rohmaterial!B5:J502,9,0))*D28,0)</f>
        <v>0.56999999999999995</v>
      </c>
      <c r="F28" s="84">
        <f t="shared" ref="F28:F33" si="3">D28*$F$25</f>
        <v>6</v>
      </c>
      <c r="J28" s="73" t="s">
        <v>155</v>
      </c>
      <c r="K28" s="51">
        <v>1</v>
      </c>
      <c r="L28" s="62">
        <f>E28</f>
        <v>0.56999999999999995</v>
      </c>
      <c r="M28" s="84">
        <f t="shared" ref="M28:M33" si="4">K28*$M$25</f>
        <v>6</v>
      </c>
    </row>
    <row r="29" spans="2:27" x14ac:dyDescent="0.35">
      <c r="B29" t="str">
        <f>IF(C29="","",VLOOKUP(C29,Rohmaterial!$C$4:$E$501,2,0))</f>
        <v>A7</v>
      </c>
      <c r="C29" s="73" t="s">
        <v>756</v>
      </c>
      <c r="D29" s="51">
        <v>1</v>
      </c>
      <c r="E29" s="62">
        <f>IFERROR(IF(B29="","",VLOOKUP(B29,Rohmaterial!B6:J503,9,0))*D29,0)</f>
        <v>0.61</v>
      </c>
      <c r="F29" s="84">
        <f t="shared" si="3"/>
        <v>6</v>
      </c>
      <c r="J29" s="73" t="s">
        <v>756</v>
      </c>
      <c r="K29" s="51">
        <v>1</v>
      </c>
      <c r="L29" s="62">
        <f>E29</f>
        <v>0.61</v>
      </c>
      <c r="M29" s="84">
        <f t="shared" si="4"/>
        <v>6</v>
      </c>
    </row>
    <row r="30" spans="2:27" x14ac:dyDescent="0.35">
      <c r="B30" t="str">
        <f>IF(C30="","",VLOOKUP(C30,Rohmaterial!$C$4:$E$501,2,0))</f>
        <v>A6</v>
      </c>
      <c r="C30" s="73" t="s">
        <v>176</v>
      </c>
      <c r="D30" s="58">
        <v>1</v>
      </c>
      <c r="E30" s="62">
        <f>IFERROR(IF(B30="","",VLOOKUP(B30,Rohmaterial!B7:J504,9,0))*D30,0)</f>
        <v>0.6</v>
      </c>
      <c r="F30" s="84">
        <f t="shared" si="3"/>
        <v>6</v>
      </c>
      <c r="J30" s="73" t="s">
        <v>176</v>
      </c>
      <c r="K30" s="58"/>
      <c r="L30" s="62"/>
      <c r="M30" s="84">
        <f t="shared" si="4"/>
        <v>0</v>
      </c>
    </row>
    <row r="31" spans="2:27" x14ac:dyDescent="0.35">
      <c r="B31" t="str">
        <f>IF(C31="","",VLOOKUP(C31,Rohmaterial!$C$4:$E$501,2,0))</f>
        <v>A33</v>
      </c>
      <c r="C31" s="73" t="s">
        <v>169</v>
      </c>
      <c r="D31" s="58">
        <v>20</v>
      </c>
      <c r="E31" s="62">
        <f>IFERROR(IF(B31="","",VLOOKUP(B31,Rohmaterial!B8:J505,9,0))*D31,0)</f>
        <v>1.7399999999999999E-2</v>
      </c>
      <c r="F31" s="84">
        <f t="shared" si="3"/>
        <v>120</v>
      </c>
      <c r="J31" s="73"/>
      <c r="K31" s="58"/>
      <c r="L31" s="62"/>
      <c r="M31" s="84">
        <f t="shared" si="4"/>
        <v>0</v>
      </c>
    </row>
    <row r="32" spans="2:27" x14ac:dyDescent="0.35">
      <c r="B32" t="str">
        <f>IF(C32="","",VLOOKUP(C32,Rohmaterial!$C$4:$E$501,2,0))</f>
        <v>A11</v>
      </c>
      <c r="C32" s="73" t="s">
        <v>130</v>
      </c>
      <c r="D32" s="58">
        <v>6</v>
      </c>
      <c r="E32" s="62">
        <f>IFERROR(IF(B32="","",VLOOKUP(B32,Rohmaterial!B9:J506,9,0))*D32,0)</f>
        <v>3.8999999999999998E-3</v>
      </c>
      <c r="F32" s="84">
        <f t="shared" si="3"/>
        <v>36</v>
      </c>
      <c r="J32" s="73"/>
      <c r="K32" s="58"/>
      <c r="L32" s="62"/>
      <c r="M32" s="84">
        <f t="shared" si="4"/>
        <v>0</v>
      </c>
    </row>
    <row r="33" spans="2:13" ht="15" thickBot="1" x14ac:dyDescent="0.4">
      <c r="B33" t="str">
        <f>IF(C33="","",VLOOKUP(C33,Rohmaterial!$C$4:$E$501,2,0))</f>
        <v>A36</v>
      </c>
      <c r="C33" s="73" t="s">
        <v>1029</v>
      </c>
      <c r="D33" s="58">
        <v>4</v>
      </c>
      <c r="E33" s="62">
        <f>IFERROR(IF(B33="","",VLOOKUP(B33,Rohmaterial!B10:J507,9,0))*D33,0)</f>
        <v>3.5999999999999999E-3</v>
      </c>
      <c r="F33" s="84">
        <f t="shared" si="3"/>
        <v>24</v>
      </c>
      <c r="J33" s="73"/>
      <c r="K33" s="58"/>
      <c r="L33" s="62"/>
      <c r="M33" s="84">
        <f t="shared" si="4"/>
        <v>0</v>
      </c>
    </row>
    <row r="34" spans="2:13" ht="15" thickBot="1" x14ac:dyDescent="0.4">
      <c r="C34" s="48" t="s">
        <v>132</v>
      </c>
      <c r="D34" s="52">
        <f>SUM(D31:D33)</f>
        <v>30</v>
      </c>
      <c r="E34" s="39"/>
      <c r="F34" s="49"/>
      <c r="J34" s="48" t="s">
        <v>132</v>
      </c>
      <c r="K34" s="52">
        <f>SUM(K30:K33)</f>
        <v>0</v>
      </c>
      <c r="L34" s="39"/>
      <c r="M34" s="49"/>
    </row>
    <row r="35" spans="2:13" ht="15" thickBot="1" x14ac:dyDescent="0.4">
      <c r="C35" s="164" t="s">
        <v>133</v>
      </c>
      <c r="D35" s="165"/>
      <c r="E35" s="166">
        <f>SUM(E27:E34)</f>
        <v>2.3648999999999996</v>
      </c>
      <c r="F35" s="167"/>
      <c r="J35" s="164" t="s">
        <v>133</v>
      </c>
      <c r="K35" s="165"/>
      <c r="L35" s="166">
        <f>SUM(L27:L34)</f>
        <v>1.7399999999999998</v>
      </c>
      <c r="M35" s="167"/>
    </row>
    <row r="36" spans="2:13" ht="15" thickBot="1" x14ac:dyDescent="0.4">
      <c r="B36" t="s">
        <v>767</v>
      </c>
      <c r="C36" s="75" t="s">
        <v>692</v>
      </c>
      <c r="D36" s="53"/>
      <c r="E36" s="40">
        <v>1</v>
      </c>
      <c r="F36" s="76"/>
      <c r="J36" s="75" t="s">
        <v>692</v>
      </c>
      <c r="K36" s="53"/>
      <c r="L36" s="40">
        <v>1</v>
      </c>
      <c r="M36" s="76"/>
    </row>
    <row r="37" spans="2:13" ht="15" thickBot="1" x14ac:dyDescent="0.4">
      <c r="B37" t="s">
        <v>768</v>
      </c>
      <c r="C37" s="77" t="s">
        <v>691</v>
      </c>
      <c r="D37" s="54"/>
      <c r="E37" s="40">
        <v>1</v>
      </c>
      <c r="F37" s="78"/>
      <c r="J37" s="77" t="s">
        <v>691</v>
      </c>
      <c r="K37" s="54"/>
      <c r="L37" s="40">
        <v>1</v>
      </c>
      <c r="M37" s="78"/>
    </row>
    <row r="38" spans="2:13" ht="15" thickBot="1" x14ac:dyDescent="0.4">
      <c r="B38" t="s">
        <v>769</v>
      </c>
      <c r="C38" s="79" t="s">
        <v>683</v>
      </c>
      <c r="D38" s="55"/>
      <c r="E38" s="41">
        <f>E35+E36</f>
        <v>3.3648999999999996</v>
      </c>
      <c r="F38" s="80"/>
      <c r="J38" s="79" t="s">
        <v>683</v>
      </c>
      <c r="K38" s="55"/>
      <c r="L38" s="41">
        <f>L35+L36</f>
        <v>2.7399999999999998</v>
      </c>
      <c r="M38" s="80"/>
    </row>
    <row r="39" spans="2:13" ht="15" thickBot="1" x14ac:dyDescent="0.4">
      <c r="B39" t="s">
        <v>770</v>
      </c>
      <c r="C39" s="150" t="s">
        <v>678</v>
      </c>
      <c r="D39" s="56"/>
      <c r="E39" s="92">
        <f>E35+E37</f>
        <v>3.3648999999999996</v>
      </c>
      <c r="F39" s="81"/>
      <c r="J39" s="150" t="s">
        <v>678</v>
      </c>
      <c r="K39" s="56"/>
      <c r="L39" s="92">
        <f>L35+L37</f>
        <v>2.7399999999999998</v>
      </c>
      <c r="M39" s="81"/>
    </row>
    <row r="40" spans="2:13" ht="15" thickBot="1" x14ac:dyDescent="0.4">
      <c r="B40" t="s">
        <v>771</v>
      </c>
      <c r="C40" s="85" t="s">
        <v>690</v>
      </c>
      <c r="D40" s="59"/>
      <c r="E40" s="42">
        <v>9.25</v>
      </c>
      <c r="F40" s="86"/>
      <c r="J40" s="85" t="s">
        <v>690</v>
      </c>
      <c r="K40" s="59"/>
      <c r="L40" s="42">
        <v>9.25</v>
      </c>
      <c r="M40" s="86"/>
    </row>
    <row r="41" spans="2:13" ht="18.5" x14ac:dyDescent="0.45">
      <c r="B41" s="148"/>
    </row>
    <row r="42" spans="2:13" ht="18.5" x14ac:dyDescent="0.45">
      <c r="B42" s="148"/>
    </row>
    <row r="43" spans="2:13" ht="15" thickBot="1" x14ac:dyDescent="0.4"/>
    <row r="44" spans="2:13" ht="19.5" x14ac:dyDescent="0.45">
      <c r="C44" s="63" t="s">
        <v>124</v>
      </c>
      <c r="D44" s="64" t="s">
        <v>128</v>
      </c>
      <c r="E44" s="65" t="s">
        <v>138</v>
      </c>
      <c r="F44" s="66" t="s">
        <v>146</v>
      </c>
      <c r="J44" s="63" t="s">
        <v>124</v>
      </c>
      <c r="K44" s="64" t="s">
        <v>128</v>
      </c>
      <c r="L44" s="65" t="s">
        <v>138</v>
      </c>
      <c r="M44" s="66" t="s">
        <v>146</v>
      </c>
    </row>
    <row r="45" spans="2:13" ht="18.5" x14ac:dyDescent="0.45">
      <c r="B45" s="50"/>
      <c r="C45" s="67" t="s">
        <v>69</v>
      </c>
      <c r="D45" s="68"/>
      <c r="E45" s="83"/>
      <c r="F45" s="70">
        <v>6</v>
      </c>
      <c r="J45" s="67"/>
      <c r="K45" s="68"/>
      <c r="L45" s="83"/>
      <c r="M45" s="70">
        <v>6</v>
      </c>
    </row>
    <row r="46" spans="2:13" x14ac:dyDescent="0.35">
      <c r="C46" s="71" t="s">
        <v>70</v>
      </c>
      <c r="E46" s="62"/>
      <c r="F46" s="28"/>
      <c r="J46" s="71"/>
      <c r="L46" s="62"/>
      <c r="M46" s="84"/>
    </row>
    <row r="47" spans="2:13" x14ac:dyDescent="0.35">
      <c r="B47" t="str">
        <f>IF(C47="","",VLOOKUP(C47,Rohmaterial!$C$4:$E$501,2,0))</f>
        <v>A2</v>
      </c>
      <c r="C47" s="73" t="s">
        <v>154</v>
      </c>
      <c r="D47" s="51">
        <v>1</v>
      </c>
      <c r="E47" s="62">
        <f>IFERROR(IF(B47="","",VLOOKUP(B47,Rohmaterial!B4:J501,9,0))*D47,0)</f>
        <v>0.56000000000000005</v>
      </c>
      <c r="F47" s="28">
        <f>D47*$F$45</f>
        <v>6</v>
      </c>
      <c r="J47" s="73" t="s">
        <v>154</v>
      </c>
      <c r="K47" s="51">
        <v>1</v>
      </c>
      <c r="L47" s="62">
        <f>E47</f>
        <v>0.56000000000000005</v>
      </c>
      <c r="M47" s="84">
        <f>K47*$M$45</f>
        <v>6</v>
      </c>
    </row>
    <row r="48" spans="2:13" x14ac:dyDescent="0.35">
      <c r="B48" t="str">
        <f>IF(C48="","",VLOOKUP(C48,Rohmaterial!$C$4:$E$501,2,0))</f>
        <v>A3</v>
      </c>
      <c r="C48" s="73" t="s">
        <v>155</v>
      </c>
      <c r="D48" s="51">
        <v>1</v>
      </c>
      <c r="E48" s="62">
        <f>IFERROR(IF(B48="","",VLOOKUP(B48,Rohmaterial!B5:J502,9,0))*D48,0)</f>
        <v>0.56999999999999995</v>
      </c>
      <c r="F48" s="28">
        <f t="shared" ref="F48:F56" si="5">D48*$F$45</f>
        <v>6</v>
      </c>
      <c r="J48" s="73" t="s">
        <v>155</v>
      </c>
      <c r="K48" s="51">
        <v>1</v>
      </c>
      <c r="L48" s="62">
        <f>E48</f>
        <v>0.56999999999999995</v>
      </c>
      <c r="M48" s="84">
        <f t="shared" ref="M48:M56" si="6">K48*$M$45</f>
        <v>6</v>
      </c>
    </row>
    <row r="49" spans="2:13" x14ac:dyDescent="0.35">
      <c r="B49" t="str">
        <f>IF(C49="","",VLOOKUP(C49,Rohmaterial!$C$4:$E$501,2,0))</f>
        <v>A7</v>
      </c>
      <c r="C49" s="73" t="s">
        <v>756</v>
      </c>
      <c r="D49" s="51">
        <v>1</v>
      </c>
      <c r="E49" s="62">
        <f>IFERROR(IF(B49="","",VLOOKUP(B49,Rohmaterial!B6:J503,9,0))*D49,0)</f>
        <v>0.61</v>
      </c>
      <c r="F49" s="28">
        <f t="shared" si="5"/>
        <v>6</v>
      </c>
      <c r="J49" s="73" t="s">
        <v>756</v>
      </c>
      <c r="K49" s="51">
        <v>1</v>
      </c>
      <c r="L49" s="62">
        <f>E49</f>
        <v>0.61</v>
      </c>
      <c r="M49" s="84">
        <f t="shared" si="6"/>
        <v>6</v>
      </c>
    </row>
    <row r="50" spans="2:13" x14ac:dyDescent="0.35">
      <c r="B50" t="str">
        <f>IF(C50="","",VLOOKUP(C50,Rohmaterial!$C$4:$E$501,2,0))</f>
        <v>A6</v>
      </c>
      <c r="C50" s="73" t="s">
        <v>176</v>
      </c>
      <c r="D50" s="58">
        <v>1</v>
      </c>
      <c r="E50" s="62">
        <f>IFERROR(IF(B50="","",VLOOKUP(B50,Rohmaterial!B7:J504,9,0))*D50,0)</f>
        <v>0.6</v>
      </c>
      <c r="F50" s="28">
        <f t="shared" si="5"/>
        <v>6</v>
      </c>
      <c r="J50" s="73" t="s">
        <v>176</v>
      </c>
      <c r="K50" s="58"/>
      <c r="L50" s="62"/>
      <c r="M50" s="84">
        <f t="shared" si="6"/>
        <v>0</v>
      </c>
    </row>
    <row r="51" spans="2:13" x14ac:dyDescent="0.35">
      <c r="B51" t="str">
        <f>IF(C51="","",VLOOKUP(C51,Rohmaterial!$C$4:$E$501,2,0))</f>
        <v>A33</v>
      </c>
      <c r="C51" s="73" t="s">
        <v>169</v>
      </c>
      <c r="D51" s="58">
        <v>26</v>
      </c>
      <c r="E51" s="62">
        <f>IFERROR(IF(B51="","",VLOOKUP(B51,Rohmaterial!B8:J505,9,0))*D51,0)</f>
        <v>2.2620000000000001E-2</v>
      </c>
      <c r="F51" s="28">
        <f t="shared" si="5"/>
        <v>156</v>
      </c>
      <c r="J51" s="73"/>
      <c r="K51" s="58"/>
      <c r="L51" s="62"/>
      <c r="M51" s="84">
        <f t="shared" si="6"/>
        <v>0</v>
      </c>
    </row>
    <row r="52" spans="2:13" x14ac:dyDescent="0.35">
      <c r="B52" t="str">
        <f>IF(C52="","",VLOOKUP(C52,Rohmaterial!$C$4:$E$501,2,0))</f>
        <v>A28</v>
      </c>
      <c r="C52" s="73" t="s">
        <v>171</v>
      </c>
      <c r="D52" s="58">
        <v>4</v>
      </c>
      <c r="E52" s="62">
        <f>IFERROR(IF(B52="","",VLOOKUP(B52,Rohmaterial!B9:J506,9,0))*D52,0)</f>
        <v>3.2799999999999999E-3</v>
      </c>
      <c r="F52" s="28">
        <f t="shared" si="5"/>
        <v>24</v>
      </c>
      <c r="J52" s="73"/>
      <c r="K52" s="58"/>
      <c r="L52" s="62"/>
      <c r="M52" s="84">
        <f t="shared" si="6"/>
        <v>0</v>
      </c>
    </row>
    <row r="53" spans="2:13" x14ac:dyDescent="0.35">
      <c r="B53" t="str">
        <f>IF(C53="","",VLOOKUP(C53,Rohmaterial!$C$4:$E$501,2,0))</f>
        <v>A41</v>
      </c>
      <c r="C53" s="73" t="s">
        <v>143</v>
      </c>
      <c r="D53" s="51">
        <v>4</v>
      </c>
      <c r="E53" s="62">
        <f>IFERROR(IF(B53="","",VLOOKUP(B53,Rohmaterial!B10:J507,9,0))*D53,0)</f>
        <v>3.8E-3</v>
      </c>
      <c r="F53" s="28">
        <f t="shared" si="5"/>
        <v>24</v>
      </c>
      <c r="J53" s="73"/>
      <c r="K53" s="58"/>
      <c r="L53" s="62"/>
      <c r="M53" s="84">
        <f t="shared" si="6"/>
        <v>0</v>
      </c>
    </row>
    <row r="54" spans="2:13" x14ac:dyDescent="0.35">
      <c r="B54" t="str">
        <f>IF(C54="","",VLOOKUP(C54,Rohmaterial!$C$4:$E$501,2,0))</f>
        <v>A36</v>
      </c>
      <c r="C54" s="73" t="s">
        <v>1029</v>
      </c>
      <c r="D54" s="51">
        <v>4</v>
      </c>
      <c r="E54" s="62">
        <f>IFERROR(IF(B54="","",VLOOKUP(B54,Rohmaterial!B11:J508,9,0))*D54,0)</f>
        <v>3.5999999999999999E-3</v>
      </c>
      <c r="F54" s="28">
        <f t="shared" si="5"/>
        <v>24</v>
      </c>
      <c r="J54" s="73"/>
      <c r="K54" s="58"/>
      <c r="L54" s="62"/>
      <c r="M54" s="84"/>
    </row>
    <row r="55" spans="2:13" x14ac:dyDescent="0.35">
      <c r="B55" t="str">
        <f>IF(C55="","",VLOOKUP(C55,Rohmaterial!$C$4:$E$501,2,0))</f>
        <v>A17</v>
      </c>
      <c r="C55" s="73" t="s">
        <v>141</v>
      </c>
      <c r="D55" s="51">
        <v>2</v>
      </c>
      <c r="E55" s="62">
        <f>IFERROR(IF(B55="","",VLOOKUP(B55,Rohmaterial!B12:J509,9,0))*D55,0)</f>
        <v>1.4199999999999998E-3</v>
      </c>
      <c r="F55" s="28">
        <f t="shared" si="5"/>
        <v>12</v>
      </c>
      <c r="J55" s="73"/>
      <c r="K55" s="58"/>
      <c r="L55" s="62"/>
      <c r="M55" s="84"/>
    </row>
    <row r="56" spans="2:13" ht="15" thickBot="1" x14ac:dyDescent="0.4">
      <c r="B56" t="str">
        <f>IF(C56="","",VLOOKUP(C56,Rohmaterial!$C$4:$E$501,2,0))</f>
        <v/>
      </c>
      <c r="C56" s="73"/>
      <c r="E56" s="62">
        <f>IFERROR(IF(B56="","",VLOOKUP(B56,Rohmaterial!B13:J510,9,0))*D56,0)</f>
        <v>0</v>
      </c>
      <c r="F56" s="28">
        <f t="shared" si="5"/>
        <v>0</v>
      </c>
      <c r="J56" s="73"/>
      <c r="K56" s="58"/>
      <c r="L56" s="62"/>
      <c r="M56" s="84">
        <f t="shared" si="6"/>
        <v>0</v>
      </c>
    </row>
    <row r="57" spans="2:13" ht="15" thickBot="1" x14ac:dyDescent="0.4">
      <c r="C57" s="48" t="s">
        <v>132</v>
      </c>
      <c r="D57" s="52">
        <f>SUM(D51:D56)</f>
        <v>40</v>
      </c>
      <c r="E57" s="39"/>
      <c r="F57" s="49"/>
      <c r="J57" s="48" t="s">
        <v>132</v>
      </c>
      <c r="K57" s="52">
        <f>SUM(K50:K53)</f>
        <v>0</v>
      </c>
      <c r="L57" s="39"/>
      <c r="M57" s="49"/>
    </row>
    <row r="58" spans="2:13" ht="15" thickBot="1" x14ac:dyDescent="0.4">
      <c r="C58" s="164" t="s">
        <v>133</v>
      </c>
      <c r="D58" s="165"/>
      <c r="E58" s="166">
        <f>SUM(E47:E57)</f>
        <v>2.3747199999999999</v>
      </c>
      <c r="F58" s="167"/>
      <c r="J58" s="164" t="s">
        <v>133</v>
      </c>
      <c r="K58" s="165"/>
      <c r="L58" s="166">
        <f>SUM(L47:L57)</f>
        <v>1.7399999999999998</v>
      </c>
      <c r="M58" s="167"/>
    </row>
    <row r="59" spans="2:13" ht="15" thickBot="1" x14ac:dyDescent="0.4">
      <c r="B59" t="s">
        <v>772</v>
      </c>
      <c r="C59" s="75" t="s">
        <v>692</v>
      </c>
      <c r="D59" s="53"/>
      <c r="E59" s="40">
        <v>1</v>
      </c>
      <c r="F59" s="76"/>
      <c r="J59" s="75" t="s">
        <v>692</v>
      </c>
      <c r="K59" s="53"/>
      <c r="L59" s="40">
        <v>1</v>
      </c>
      <c r="M59" s="76"/>
    </row>
    <row r="60" spans="2:13" ht="15" thickBot="1" x14ac:dyDescent="0.4">
      <c r="B60" t="s">
        <v>773</v>
      </c>
      <c r="C60" s="77" t="s">
        <v>691</v>
      </c>
      <c r="D60" s="54"/>
      <c r="E60" s="40">
        <v>1</v>
      </c>
      <c r="F60" s="78"/>
      <c r="J60" s="77" t="s">
        <v>691</v>
      </c>
      <c r="K60" s="54"/>
      <c r="L60" s="40">
        <v>1</v>
      </c>
      <c r="M60" s="78"/>
    </row>
    <row r="61" spans="2:13" ht="15" thickBot="1" x14ac:dyDescent="0.4">
      <c r="B61" t="s">
        <v>774</v>
      </c>
      <c r="C61" s="79" t="s">
        <v>683</v>
      </c>
      <c r="D61" s="55"/>
      <c r="E61" s="41">
        <f>E58+E59</f>
        <v>3.3747199999999999</v>
      </c>
      <c r="F61" s="80"/>
      <c r="J61" s="79" t="s">
        <v>683</v>
      </c>
      <c r="K61" s="55"/>
      <c r="L61" s="41">
        <f>L58+L59</f>
        <v>2.7399999999999998</v>
      </c>
      <c r="M61" s="80"/>
    </row>
    <row r="62" spans="2:13" ht="15" thickBot="1" x14ac:dyDescent="0.4">
      <c r="B62" t="s">
        <v>775</v>
      </c>
      <c r="C62" s="150" t="s">
        <v>678</v>
      </c>
      <c r="D62" s="56"/>
      <c r="E62" s="92">
        <f>E58+E60</f>
        <v>3.3747199999999999</v>
      </c>
      <c r="F62" s="81"/>
      <c r="J62" s="150" t="s">
        <v>678</v>
      </c>
      <c r="K62" s="56"/>
      <c r="L62" s="92">
        <f>L58+L60</f>
        <v>2.7399999999999998</v>
      </c>
      <c r="M62" s="81"/>
    </row>
    <row r="63" spans="2:13" ht="15" thickBot="1" x14ac:dyDescent="0.4">
      <c r="B63" t="s">
        <v>776</v>
      </c>
      <c r="C63" s="85" t="s">
        <v>690</v>
      </c>
      <c r="D63" s="59"/>
      <c r="E63" s="42">
        <v>13.2</v>
      </c>
      <c r="F63" s="86"/>
      <c r="J63" s="85" t="s">
        <v>690</v>
      </c>
      <c r="K63" s="59"/>
      <c r="L63" s="42">
        <v>9.25</v>
      </c>
      <c r="M63" s="86"/>
    </row>
    <row r="64" spans="2:13" ht="18.5" x14ac:dyDescent="0.45">
      <c r="B64" s="148"/>
    </row>
    <row r="65" spans="2:13" ht="18.5" x14ac:dyDescent="0.45">
      <c r="B65" s="148"/>
    </row>
    <row r="66" spans="2:13" ht="15" thickBot="1" x14ac:dyDescent="0.4"/>
    <row r="67" spans="2:13" ht="19.5" x14ac:dyDescent="0.45">
      <c r="C67" s="63" t="s">
        <v>124</v>
      </c>
      <c r="D67" s="64" t="s">
        <v>128</v>
      </c>
      <c r="E67" s="65" t="s">
        <v>138</v>
      </c>
      <c r="F67" s="66" t="s">
        <v>146</v>
      </c>
      <c r="J67" s="63" t="s">
        <v>124</v>
      </c>
      <c r="K67" s="64" t="s">
        <v>128</v>
      </c>
      <c r="L67" s="65" t="s">
        <v>138</v>
      </c>
      <c r="M67" s="66" t="s">
        <v>146</v>
      </c>
    </row>
    <row r="68" spans="2:13" ht="18.5" x14ac:dyDescent="0.45">
      <c r="B68" s="50"/>
      <c r="C68" s="67" t="s">
        <v>71</v>
      </c>
      <c r="D68" s="68"/>
      <c r="E68" s="83"/>
      <c r="F68" s="70">
        <v>6</v>
      </c>
      <c r="J68" s="67"/>
      <c r="K68" s="68"/>
      <c r="L68" s="83"/>
      <c r="M68" s="70">
        <v>6</v>
      </c>
    </row>
    <row r="69" spans="2:13" x14ac:dyDescent="0.35">
      <c r="C69" s="71" t="s">
        <v>72</v>
      </c>
      <c r="E69" s="62"/>
      <c r="F69" s="28"/>
      <c r="J69" s="71"/>
      <c r="L69" s="62"/>
      <c r="M69" s="84"/>
    </row>
    <row r="70" spans="2:13" x14ac:dyDescent="0.35">
      <c r="B70" t="str">
        <f>IF(C70="","",VLOOKUP(C70,Rohmaterial!$C$4:$E$501,2,0))</f>
        <v>A2</v>
      </c>
      <c r="C70" s="73" t="s">
        <v>154</v>
      </c>
      <c r="D70" s="51">
        <v>1</v>
      </c>
      <c r="E70" s="62">
        <f>IFERROR(IF(B70="","",VLOOKUP(B70,Rohmaterial!B4:J501,9,0))*D70,0)</f>
        <v>0.56000000000000005</v>
      </c>
      <c r="F70" s="28">
        <f>D70*$F$68</f>
        <v>6</v>
      </c>
      <c r="J70" s="73" t="s">
        <v>154</v>
      </c>
      <c r="K70" s="51">
        <v>1</v>
      </c>
      <c r="L70" s="62">
        <f>E70</f>
        <v>0.56000000000000005</v>
      </c>
      <c r="M70" s="84">
        <f>K70*$M$68</f>
        <v>6</v>
      </c>
    </row>
    <row r="71" spans="2:13" x14ac:dyDescent="0.35">
      <c r="B71" t="str">
        <f>IF(C71="","",VLOOKUP(C71,Rohmaterial!$C$4:$E$501,2,0))</f>
        <v>A3</v>
      </c>
      <c r="C71" s="73" t="s">
        <v>155</v>
      </c>
      <c r="D71" s="51">
        <v>1</v>
      </c>
      <c r="E71" s="62">
        <f>IFERROR(IF(B71="","",VLOOKUP(B71,Rohmaterial!B5:J502,9,0))*D71,0)</f>
        <v>0.56999999999999995</v>
      </c>
      <c r="F71" s="28">
        <f t="shared" ref="F71:F78" si="7">D71*$F$68</f>
        <v>6</v>
      </c>
      <c r="J71" s="73" t="s">
        <v>155</v>
      </c>
      <c r="K71" s="51">
        <v>1</v>
      </c>
      <c r="L71" s="62">
        <f>E71</f>
        <v>0.56999999999999995</v>
      </c>
      <c r="M71" s="84">
        <f t="shared" ref="M71:M78" si="8">K71*$M$68</f>
        <v>6</v>
      </c>
    </row>
    <row r="72" spans="2:13" x14ac:dyDescent="0.35">
      <c r="B72" t="str">
        <f>IF(C72="","",VLOOKUP(C72,Rohmaterial!$C$4:$E$501,2,0))</f>
        <v>A7</v>
      </c>
      <c r="C72" s="73" t="s">
        <v>756</v>
      </c>
      <c r="D72" s="51">
        <v>1</v>
      </c>
      <c r="E72" s="62">
        <f>IFERROR(IF(B72="","",VLOOKUP(B72,Rohmaterial!B6:J503,9,0))*D72,0)</f>
        <v>0.61</v>
      </c>
      <c r="F72" s="28">
        <f t="shared" si="7"/>
        <v>6</v>
      </c>
      <c r="J72" s="73" t="s">
        <v>756</v>
      </c>
      <c r="K72" s="51">
        <v>1</v>
      </c>
      <c r="L72" s="62">
        <f>E72</f>
        <v>0.61</v>
      </c>
      <c r="M72" s="84">
        <f t="shared" si="8"/>
        <v>6</v>
      </c>
    </row>
    <row r="73" spans="2:13" x14ac:dyDescent="0.35">
      <c r="B73" t="str">
        <f>IF(C73="","",VLOOKUP(C73,Rohmaterial!$C$4:$E$501,2,0))</f>
        <v>A6</v>
      </c>
      <c r="C73" s="73" t="s">
        <v>176</v>
      </c>
      <c r="D73" s="58">
        <v>1</v>
      </c>
      <c r="E73" s="62">
        <f>IFERROR(IF(B73="","",VLOOKUP(B73,Rohmaterial!B7:J504,9,0))*D73,0)</f>
        <v>0.6</v>
      </c>
      <c r="F73" s="28">
        <f t="shared" si="7"/>
        <v>6</v>
      </c>
      <c r="J73" s="73" t="s">
        <v>176</v>
      </c>
      <c r="K73" s="58"/>
      <c r="L73" s="62"/>
      <c r="M73" s="84">
        <f t="shared" si="8"/>
        <v>0</v>
      </c>
    </row>
    <row r="74" spans="2:13" x14ac:dyDescent="0.35">
      <c r="B74" t="str">
        <f>IF(C74="","",VLOOKUP(C74,Rohmaterial!$C$4:$E$501,2,0))</f>
        <v>A22</v>
      </c>
      <c r="C74" s="73" t="s">
        <v>170</v>
      </c>
      <c r="D74" s="58">
        <v>30</v>
      </c>
      <c r="E74" s="62">
        <f>IFERROR(IF(B74="","",VLOOKUP(B74,Rohmaterial!B8:J505,9,0))*D74,0)</f>
        <v>2.2800000000000001E-2</v>
      </c>
      <c r="F74" s="28">
        <f t="shared" si="7"/>
        <v>180</v>
      </c>
      <c r="J74" s="73"/>
      <c r="K74" s="58"/>
      <c r="L74" s="62"/>
      <c r="M74" s="84">
        <f t="shared" si="8"/>
        <v>0</v>
      </c>
    </row>
    <row r="75" spans="2:13" x14ac:dyDescent="0.35">
      <c r="B75" t="str">
        <f>IF(C75="","",VLOOKUP(C75,Rohmaterial!$C$4:$E$501,2,0))</f>
        <v>A20</v>
      </c>
      <c r="C75" s="73" t="s">
        <v>129</v>
      </c>
      <c r="D75" s="51">
        <v>2</v>
      </c>
      <c r="E75" s="62">
        <f>IFERROR(IF(B75="","",VLOOKUP(B75,Rohmaterial!B9:J506,9,0))*D75,0)</f>
        <v>1.48E-3</v>
      </c>
      <c r="F75" s="28">
        <f t="shared" si="7"/>
        <v>12</v>
      </c>
      <c r="J75" s="73"/>
      <c r="K75" s="58"/>
      <c r="L75" s="62"/>
      <c r="M75" s="84">
        <f t="shared" si="8"/>
        <v>0</v>
      </c>
    </row>
    <row r="76" spans="2:13" x14ac:dyDescent="0.35">
      <c r="B76" t="str">
        <f>IF(C76="","",VLOOKUP(C76,Rohmaterial!$C$4:$E$501,2,0))</f>
        <v>A27</v>
      </c>
      <c r="C76" s="73" t="s">
        <v>1043</v>
      </c>
      <c r="D76" s="51">
        <v>4</v>
      </c>
      <c r="E76" s="62">
        <f>IFERROR(IF(B76="","",VLOOKUP(B76,Rohmaterial!B10:J507,9,0))*D76,0)</f>
        <v>3.2400000000000003E-3</v>
      </c>
      <c r="F76" s="28">
        <f t="shared" si="7"/>
        <v>24</v>
      </c>
      <c r="J76" s="73"/>
      <c r="K76" s="58"/>
      <c r="L76" s="62"/>
      <c r="M76" s="84"/>
    </row>
    <row r="77" spans="2:13" x14ac:dyDescent="0.35">
      <c r="B77" t="str">
        <f>IF(C77="","",VLOOKUP(C77,Rohmaterial!$C$4:$E$501,2,0))</f>
        <v>A36</v>
      </c>
      <c r="C77" s="73" t="s">
        <v>1029</v>
      </c>
      <c r="D77" s="51">
        <v>4</v>
      </c>
      <c r="E77" s="62">
        <f>IFERROR(IF(B77="","",VLOOKUP(B77,Rohmaterial!B11:J508,9,0))*D77,0)</f>
        <v>3.5999999999999999E-3</v>
      </c>
      <c r="F77" s="28">
        <f t="shared" si="7"/>
        <v>24</v>
      </c>
      <c r="J77" s="73"/>
      <c r="K77" s="58"/>
      <c r="L77" s="62"/>
      <c r="M77" s="84"/>
    </row>
    <row r="78" spans="2:13" ht="15" thickBot="1" x14ac:dyDescent="0.4">
      <c r="B78" t="str">
        <f>IF(C78="","",VLOOKUP(C78,Rohmaterial!$C$4:$E$501,2,0))</f>
        <v/>
      </c>
      <c r="C78" s="73"/>
      <c r="E78" s="62">
        <f>IFERROR(IF(B78="","",VLOOKUP(B78,Rohmaterial!B12:J509,9,0))*D78,0)</f>
        <v>0</v>
      </c>
      <c r="F78" s="28">
        <f t="shared" si="7"/>
        <v>0</v>
      </c>
      <c r="J78" s="73"/>
      <c r="K78" s="58"/>
      <c r="L78" s="62"/>
      <c r="M78" s="84">
        <f t="shared" si="8"/>
        <v>0</v>
      </c>
    </row>
    <row r="79" spans="2:13" ht="15" thickBot="1" x14ac:dyDescent="0.4">
      <c r="C79" s="48" t="s">
        <v>132</v>
      </c>
      <c r="D79" s="52">
        <f>SUM(D74:D78)</f>
        <v>40</v>
      </c>
      <c r="E79" s="39"/>
      <c r="F79" s="49"/>
      <c r="J79" s="48" t="s">
        <v>132</v>
      </c>
      <c r="K79" s="52">
        <f>SUM(K73:K78)</f>
        <v>0</v>
      </c>
      <c r="L79" s="39"/>
      <c r="M79" s="49"/>
    </row>
    <row r="80" spans="2:13" ht="15" thickBot="1" x14ac:dyDescent="0.4">
      <c r="C80" s="164" t="s">
        <v>133</v>
      </c>
      <c r="D80" s="165"/>
      <c r="E80" s="166">
        <f>SUM(E70:E79)</f>
        <v>2.3711199999999999</v>
      </c>
      <c r="F80" s="167"/>
      <c r="J80" s="164" t="s">
        <v>133</v>
      </c>
      <c r="K80" s="165"/>
      <c r="L80" s="166">
        <f>SUM(L70:L79)</f>
        <v>1.7399999999999998</v>
      </c>
      <c r="M80" s="167"/>
    </row>
    <row r="81" spans="2:13" ht="15" thickBot="1" x14ac:dyDescent="0.4">
      <c r="B81" t="s">
        <v>777</v>
      </c>
      <c r="C81" s="75" t="s">
        <v>692</v>
      </c>
      <c r="D81" s="53"/>
      <c r="E81" s="40">
        <v>1</v>
      </c>
      <c r="F81" s="76"/>
      <c r="J81" s="75" t="s">
        <v>692</v>
      </c>
      <c r="K81" s="53"/>
      <c r="L81" s="40">
        <v>1</v>
      </c>
      <c r="M81" s="76"/>
    </row>
    <row r="82" spans="2:13" ht="15" thickBot="1" x14ac:dyDescent="0.4">
      <c r="B82" t="s">
        <v>778</v>
      </c>
      <c r="C82" s="77" t="s">
        <v>691</v>
      </c>
      <c r="D82" s="60"/>
      <c r="E82" s="168">
        <v>1</v>
      </c>
      <c r="F82" s="87"/>
      <c r="J82" s="77" t="s">
        <v>691</v>
      </c>
      <c r="K82" s="54"/>
      <c r="L82" s="40">
        <v>1</v>
      </c>
      <c r="M82" s="78"/>
    </row>
    <row r="83" spans="2:13" ht="15" thickBot="1" x14ac:dyDescent="0.4">
      <c r="B83" t="s">
        <v>779</v>
      </c>
      <c r="C83" s="79" t="s">
        <v>683</v>
      </c>
      <c r="D83" s="61"/>
      <c r="E83" s="41">
        <f>E80+E81</f>
        <v>3.3711199999999999</v>
      </c>
      <c r="F83" s="88"/>
      <c r="J83" s="79" t="s">
        <v>683</v>
      </c>
      <c r="K83" s="55"/>
      <c r="L83" s="41">
        <f>L80+L81</f>
        <v>2.7399999999999998</v>
      </c>
      <c r="M83" s="80"/>
    </row>
    <row r="84" spans="2:13" ht="15" thickBot="1" x14ac:dyDescent="0.4">
      <c r="B84" t="s">
        <v>780</v>
      </c>
      <c r="C84" s="150" t="s">
        <v>678</v>
      </c>
      <c r="D84" s="56"/>
      <c r="E84" s="92">
        <f>E80+E82</f>
        <v>3.3711199999999999</v>
      </c>
      <c r="F84" s="81"/>
      <c r="J84" s="150" t="s">
        <v>678</v>
      </c>
      <c r="K84" s="56"/>
      <c r="L84" s="92">
        <f>L80+L82</f>
        <v>2.7399999999999998</v>
      </c>
      <c r="M84" s="81"/>
    </row>
    <row r="85" spans="2:13" ht="15" thickBot="1" x14ac:dyDescent="0.4">
      <c r="B85" t="s">
        <v>781</v>
      </c>
      <c r="C85" s="85" t="s">
        <v>690</v>
      </c>
      <c r="D85" s="57"/>
      <c r="E85" s="47">
        <v>9.6</v>
      </c>
      <c r="F85" s="82"/>
      <c r="J85" s="85" t="s">
        <v>690</v>
      </c>
      <c r="K85" s="59"/>
      <c r="L85" s="42">
        <v>9.25</v>
      </c>
      <c r="M85" s="86"/>
    </row>
    <row r="88" spans="2:13" ht="15" thickBot="1" x14ac:dyDescent="0.4"/>
    <row r="89" spans="2:13" ht="19.5" x14ac:dyDescent="0.45">
      <c r="C89" s="63" t="s">
        <v>124</v>
      </c>
      <c r="D89" s="64" t="s">
        <v>128</v>
      </c>
      <c r="E89" s="65" t="s">
        <v>138</v>
      </c>
      <c r="F89" s="66" t="s">
        <v>146</v>
      </c>
      <c r="J89" s="63" t="s">
        <v>124</v>
      </c>
      <c r="K89" s="64" t="s">
        <v>128</v>
      </c>
      <c r="L89" s="65" t="s">
        <v>138</v>
      </c>
      <c r="M89" s="66" t="s">
        <v>146</v>
      </c>
    </row>
    <row r="90" spans="2:13" ht="18.5" x14ac:dyDescent="0.45">
      <c r="C90" s="67" t="s">
        <v>73</v>
      </c>
      <c r="D90" s="68"/>
      <c r="E90" s="83"/>
      <c r="F90" s="70">
        <v>6</v>
      </c>
      <c r="J90" s="67"/>
      <c r="K90" s="68"/>
      <c r="L90" s="83"/>
      <c r="M90" s="70">
        <v>6</v>
      </c>
    </row>
    <row r="91" spans="2:13" x14ac:dyDescent="0.35">
      <c r="C91" s="71" t="s">
        <v>74</v>
      </c>
      <c r="E91" s="62"/>
      <c r="F91" s="28"/>
      <c r="J91" s="71"/>
      <c r="L91" s="62"/>
      <c r="M91" s="84"/>
    </row>
    <row r="92" spans="2:13" x14ac:dyDescent="0.35">
      <c r="B92" t="str">
        <f>IF(C92="","",VLOOKUP(C92,Rohmaterial!$C$4:$E$501,2,0))</f>
        <v>A2</v>
      </c>
      <c r="C92" s="73" t="s">
        <v>154</v>
      </c>
      <c r="D92" s="51">
        <v>1</v>
      </c>
      <c r="E92" s="62">
        <f>IFERROR(IF(B92="","",VLOOKUP(B92,Rohmaterial!B4:J501,9,0))*D92,0)</f>
        <v>0.56000000000000005</v>
      </c>
      <c r="F92" s="28">
        <f>D92*$F$90</f>
        <v>6</v>
      </c>
      <c r="J92" s="73" t="s">
        <v>154</v>
      </c>
      <c r="K92" s="51">
        <v>1</v>
      </c>
      <c r="L92" s="62">
        <f>E92</f>
        <v>0.56000000000000005</v>
      </c>
      <c r="M92" s="84">
        <f>K92*$M$90</f>
        <v>6</v>
      </c>
    </row>
    <row r="93" spans="2:13" x14ac:dyDescent="0.35">
      <c r="B93" t="str">
        <f>IF(C93="","",VLOOKUP(C93,Rohmaterial!$C$4:$E$501,2,0))</f>
        <v>A3</v>
      </c>
      <c r="C93" s="73" t="s">
        <v>155</v>
      </c>
      <c r="D93" s="51">
        <v>1</v>
      </c>
      <c r="E93" s="62">
        <f>IFERROR(IF(B93="","",VLOOKUP(B93,Rohmaterial!B5:J502,9,0))*D93,0)</f>
        <v>0.56999999999999995</v>
      </c>
      <c r="F93" s="28">
        <f t="shared" ref="F93:F101" si="9">D93*$F$90</f>
        <v>6</v>
      </c>
      <c r="J93" s="73" t="s">
        <v>155</v>
      </c>
      <c r="K93" s="51">
        <v>1</v>
      </c>
      <c r="L93" s="62">
        <f>E93</f>
        <v>0.56999999999999995</v>
      </c>
      <c r="M93" s="84">
        <f t="shared" ref="M93:M101" si="10">K93*$M$90</f>
        <v>6</v>
      </c>
    </row>
    <row r="94" spans="2:13" x14ac:dyDescent="0.35">
      <c r="B94" t="str">
        <f>IF(C94="","",VLOOKUP(C94,Rohmaterial!$C$4:$E$501,2,0))</f>
        <v>A7</v>
      </c>
      <c r="C94" s="73" t="s">
        <v>756</v>
      </c>
      <c r="D94" s="51">
        <v>1</v>
      </c>
      <c r="E94" s="62">
        <f>IFERROR(IF(B94="","",VLOOKUP(B94,Rohmaterial!B6:J503,9,0))*D94,0)</f>
        <v>0.61</v>
      </c>
      <c r="F94" s="28">
        <f t="shared" si="9"/>
        <v>6</v>
      </c>
      <c r="J94" s="73" t="s">
        <v>756</v>
      </c>
      <c r="K94" s="51">
        <v>1</v>
      </c>
      <c r="L94" s="62">
        <f>E94</f>
        <v>0.61</v>
      </c>
      <c r="M94" s="84">
        <f t="shared" si="10"/>
        <v>6</v>
      </c>
    </row>
    <row r="95" spans="2:13" x14ac:dyDescent="0.35">
      <c r="B95" t="str">
        <f>IF(C95="","",VLOOKUP(C95,Rohmaterial!$C$4:$E$501,2,0))</f>
        <v>A6</v>
      </c>
      <c r="C95" s="73" t="s">
        <v>176</v>
      </c>
      <c r="D95" s="58">
        <v>1</v>
      </c>
      <c r="E95" s="62">
        <f>IFERROR(IF(B95="","",VLOOKUP(B95,Rohmaterial!B7:J504,9,0))*D95,0)</f>
        <v>0.6</v>
      </c>
      <c r="F95" s="28">
        <f t="shared" si="9"/>
        <v>6</v>
      </c>
      <c r="J95" s="73" t="s">
        <v>176</v>
      </c>
      <c r="K95" s="58"/>
      <c r="L95" s="62"/>
      <c r="M95" s="84">
        <f t="shared" si="10"/>
        <v>0</v>
      </c>
    </row>
    <row r="96" spans="2:13" x14ac:dyDescent="0.35">
      <c r="B96" t="str">
        <f>IF(C96="","",VLOOKUP(C96,Rohmaterial!$C$4:$E$501,2,0))</f>
        <v>A33</v>
      </c>
      <c r="C96" s="73" t="s">
        <v>169</v>
      </c>
      <c r="D96" s="51">
        <v>25</v>
      </c>
      <c r="E96" s="62">
        <f>IFERROR(IF(B96="","",VLOOKUP(B96,Rohmaterial!B8:J505,9,0))*D96,0)</f>
        <v>2.1749999999999999E-2</v>
      </c>
      <c r="F96" s="28">
        <f t="shared" si="9"/>
        <v>150</v>
      </c>
      <c r="J96" s="73"/>
      <c r="K96" s="58"/>
      <c r="L96" s="62"/>
      <c r="M96" s="84">
        <f t="shared" si="10"/>
        <v>0</v>
      </c>
    </row>
    <row r="97" spans="2:13" x14ac:dyDescent="0.35">
      <c r="B97" t="str">
        <f>IF(C97="","",VLOOKUP(C97,Rohmaterial!$C$4:$E$501,2,0))</f>
        <v>A19</v>
      </c>
      <c r="C97" s="73" t="s">
        <v>145</v>
      </c>
      <c r="D97" s="51">
        <v>5</v>
      </c>
      <c r="E97" s="62">
        <f>IFERROR(IF(B97="","",VLOOKUP(B97,Rohmaterial!B9:J506,9,0))*D97,0)</f>
        <v>3.6499999999999996E-3</v>
      </c>
      <c r="F97" s="28">
        <f t="shared" si="9"/>
        <v>30</v>
      </c>
      <c r="J97" s="73"/>
      <c r="K97" s="58"/>
      <c r="L97" s="62"/>
      <c r="M97" s="84">
        <f t="shared" si="10"/>
        <v>0</v>
      </c>
    </row>
    <row r="98" spans="2:13" x14ac:dyDescent="0.35">
      <c r="B98" t="str">
        <f>IF(C98="","",VLOOKUP(C98,Rohmaterial!$C$4:$E$501,2,0))</f>
        <v>A46</v>
      </c>
      <c r="C98" s="73" t="s">
        <v>156</v>
      </c>
      <c r="D98" s="51">
        <v>4</v>
      </c>
      <c r="E98" s="62">
        <f>IFERROR(IF(B98="","",VLOOKUP(B98,Rohmaterial!B10:J507,9,0))*D98,0)</f>
        <v>4.0000000000000001E-3</v>
      </c>
      <c r="F98" s="28">
        <f t="shared" si="9"/>
        <v>24</v>
      </c>
      <c r="J98" s="73"/>
      <c r="K98" s="58"/>
      <c r="L98" s="62"/>
      <c r="M98" s="84">
        <f t="shared" si="10"/>
        <v>0</v>
      </c>
    </row>
    <row r="99" spans="2:13" x14ac:dyDescent="0.35">
      <c r="B99" t="str">
        <f>IF(C99="","",VLOOKUP(C99,Rohmaterial!$C$4:$E$501,2,0))</f>
        <v>A27</v>
      </c>
      <c r="C99" s="73" t="s">
        <v>1043</v>
      </c>
      <c r="D99" s="51">
        <v>4</v>
      </c>
      <c r="E99" s="62">
        <f>IFERROR(IF(B99="","",VLOOKUP(B99,Rohmaterial!B11:J508,9,0))*D99,0)</f>
        <v>3.2400000000000003E-3</v>
      </c>
      <c r="F99" s="28">
        <f t="shared" si="9"/>
        <v>24</v>
      </c>
      <c r="J99" s="73"/>
      <c r="K99" s="58"/>
      <c r="L99" s="62"/>
      <c r="M99" s="84"/>
    </row>
    <row r="100" spans="2:13" x14ac:dyDescent="0.35">
      <c r="B100" t="str">
        <f>IF(C100="","",VLOOKUP(C100,Rohmaterial!$C$4:$E$501,2,0))</f>
        <v>A26</v>
      </c>
      <c r="C100" s="73" t="s">
        <v>158</v>
      </c>
      <c r="D100" s="51">
        <v>4</v>
      </c>
      <c r="E100" s="62">
        <f>IFERROR(IF(B100="","",VLOOKUP(B100,Rohmaterial!B12:J509,9,0))*D100,0)</f>
        <v>3.2000000000000002E-3</v>
      </c>
      <c r="F100" s="28">
        <f t="shared" si="9"/>
        <v>24</v>
      </c>
      <c r="J100" s="73"/>
      <c r="K100" s="58"/>
      <c r="L100" s="62"/>
      <c r="M100" s="84"/>
    </row>
    <row r="101" spans="2:13" ht="15" thickBot="1" x14ac:dyDescent="0.4">
      <c r="B101" t="str">
        <f>IF(C101="","",VLOOKUP(C101,Rohmaterial!$C$4:$E$501,2,0))</f>
        <v>A48</v>
      </c>
      <c r="C101" s="73" t="s">
        <v>161</v>
      </c>
      <c r="D101" s="51">
        <v>3</v>
      </c>
      <c r="E101" s="62">
        <f>IFERROR(IF(B101="","",VLOOKUP(B101,Rohmaterial!B13:J510,9,0))*D101,0)</f>
        <v>3.0600000000000002E-3</v>
      </c>
      <c r="F101" s="28">
        <f t="shared" si="9"/>
        <v>18</v>
      </c>
      <c r="J101" s="73"/>
      <c r="K101" s="58"/>
      <c r="L101" s="62"/>
      <c r="M101" s="84">
        <f t="shared" si="10"/>
        <v>0</v>
      </c>
    </row>
    <row r="102" spans="2:13" ht="15" thickBot="1" x14ac:dyDescent="0.4">
      <c r="C102" s="48" t="s">
        <v>132</v>
      </c>
      <c r="D102" s="52">
        <f>SUM(D96:D101)</f>
        <v>45</v>
      </c>
      <c r="E102" s="39"/>
      <c r="F102" s="49"/>
      <c r="J102" s="48" t="s">
        <v>132</v>
      </c>
      <c r="K102" s="52">
        <f>SUM(K95:K98)</f>
        <v>0</v>
      </c>
      <c r="L102" s="39"/>
      <c r="M102" s="49"/>
    </row>
    <row r="103" spans="2:13" ht="15" thickBot="1" x14ac:dyDescent="0.4">
      <c r="C103" s="164" t="s">
        <v>133</v>
      </c>
      <c r="D103" s="165"/>
      <c r="E103" s="166">
        <f>SUM(E92:E102)</f>
        <v>2.3788999999999998</v>
      </c>
      <c r="F103" s="167"/>
      <c r="J103" s="164" t="s">
        <v>133</v>
      </c>
      <c r="K103" s="165"/>
      <c r="L103" s="166">
        <f>SUM(L92:L102)</f>
        <v>1.7399999999999998</v>
      </c>
      <c r="M103" s="167"/>
    </row>
    <row r="104" spans="2:13" ht="15" thickBot="1" x14ac:dyDescent="0.4">
      <c r="B104" t="s">
        <v>782</v>
      </c>
      <c r="C104" s="75" t="s">
        <v>692</v>
      </c>
      <c r="D104" s="53"/>
      <c r="E104" s="40">
        <v>1</v>
      </c>
      <c r="F104" s="76"/>
      <c r="J104" s="75" t="s">
        <v>692</v>
      </c>
      <c r="K104" s="53"/>
      <c r="L104" s="40">
        <v>1</v>
      </c>
      <c r="M104" s="76"/>
    </row>
    <row r="105" spans="2:13" ht="15" thickBot="1" x14ac:dyDescent="0.4">
      <c r="B105" t="s">
        <v>783</v>
      </c>
      <c r="C105" s="77" t="s">
        <v>691</v>
      </c>
      <c r="D105" s="54"/>
      <c r="E105" s="40">
        <v>1</v>
      </c>
      <c r="F105" s="78"/>
      <c r="J105" s="77" t="s">
        <v>691</v>
      </c>
      <c r="K105" s="54"/>
      <c r="L105" s="40">
        <v>1</v>
      </c>
      <c r="M105" s="78"/>
    </row>
    <row r="106" spans="2:13" ht="15" thickBot="1" x14ac:dyDescent="0.4">
      <c r="B106" t="s">
        <v>784</v>
      </c>
      <c r="C106" s="79" t="s">
        <v>683</v>
      </c>
      <c r="D106" s="55"/>
      <c r="E106" s="41">
        <f>E103+E104</f>
        <v>3.3788999999999998</v>
      </c>
      <c r="F106" s="80"/>
      <c r="J106" s="79" t="s">
        <v>683</v>
      </c>
      <c r="K106" s="55"/>
      <c r="L106" s="41">
        <f>L103+L104</f>
        <v>2.7399999999999998</v>
      </c>
      <c r="M106" s="80"/>
    </row>
    <row r="107" spans="2:13" ht="15" thickBot="1" x14ac:dyDescent="0.4">
      <c r="B107" t="s">
        <v>785</v>
      </c>
      <c r="C107" s="150" t="s">
        <v>678</v>
      </c>
      <c r="D107" s="56"/>
      <c r="E107" s="92">
        <f>E103+E105</f>
        <v>3.3788999999999998</v>
      </c>
      <c r="F107" s="81"/>
      <c r="J107" s="150" t="s">
        <v>678</v>
      </c>
      <c r="K107" s="56"/>
      <c r="L107" s="92">
        <f>L103+L105</f>
        <v>2.7399999999999998</v>
      </c>
      <c r="M107" s="81"/>
    </row>
    <row r="108" spans="2:13" ht="15" thickBot="1" x14ac:dyDescent="0.4">
      <c r="B108" t="s">
        <v>786</v>
      </c>
      <c r="C108" s="85" t="s">
        <v>690</v>
      </c>
      <c r="D108" s="59"/>
      <c r="E108" s="42">
        <v>9</v>
      </c>
      <c r="F108" s="86"/>
      <c r="J108" s="85" t="s">
        <v>690</v>
      </c>
      <c r="K108" s="59"/>
      <c r="L108" s="42">
        <v>9.25</v>
      </c>
      <c r="M108" s="86"/>
    </row>
    <row r="111" spans="2:13" ht="15" thickBot="1" x14ac:dyDescent="0.4"/>
    <row r="112" spans="2:13" ht="19.5" x14ac:dyDescent="0.45">
      <c r="C112" s="63" t="s">
        <v>124</v>
      </c>
      <c r="D112" s="64" t="s">
        <v>128</v>
      </c>
      <c r="E112" s="65" t="s">
        <v>138</v>
      </c>
      <c r="F112" s="66" t="s">
        <v>146</v>
      </c>
    </row>
    <row r="113" spans="2:6" ht="18.5" x14ac:dyDescent="0.45">
      <c r="C113" s="67" t="s">
        <v>75</v>
      </c>
      <c r="D113" s="68"/>
      <c r="E113" s="83"/>
      <c r="F113" s="70">
        <v>6</v>
      </c>
    </row>
    <row r="114" spans="2:6" x14ac:dyDescent="0.35">
      <c r="C114" s="71" t="s">
        <v>76</v>
      </c>
      <c r="E114" s="62"/>
      <c r="F114" s="84"/>
    </row>
    <row r="115" spans="2:6" x14ac:dyDescent="0.35">
      <c r="B115" t="str">
        <f>IF(C115="","",VLOOKUP(C115,Rohmaterial!$C$4:$E$501,2,0))</f>
        <v>A2</v>
      </c>
      <c r="C115" s="73" t="s">
        <v>154</v>
      </c>
      <c r="D115" s="51">
        <v>1</v>
      </c>
      <c r="E115" s="62">
        <f>IFERROR(IF(B115="","",VLOOKUP(B115,Rohmaterial!B4:J501,9,0))*D115,0)</f>
        <v>0.56000000000000005</v>
      </c>
      <c r="F115" s="84">
        <f>D115*$M$90</f>
        <v>6</v>
      </c>
    </row>
    <row r="116" spans="2:6" x14ac:dyDescent="0.35">
      <c r="B116" t="str">
        <f>IF(C116="","",VLOOKUP(C116,Rohmaterial!$C$4:$E$501,2,0))</f>
        <v>A3</v>
      </c>
      <c r="C116" s="73" t="s">
        <v>155</v>
      </c>
      <c r="D116" s="51">
        <v>1</v>
      </c>
      <c r="E116" s="62">
        <f>IFERROR(IF(B116="","",VLOOKUP(B116,Rohmaterial!B5:J502,9,0))*D116,0)</f>
        <v>0.56999999999999995</v>
      </c>
      <c r="F116" s="84">
        <f t="shared" ref="F116:F124" si="11">D116*$M$90</f>
        <v>6</v>
      </c>
    </row>
    <row r="117" spans="2:6" x14ac:dyDescent="0.35">
      <c r="B117" t="str">
        <f>IF(C117="","",VLOOKUP(C117,Rohmaterial!$C$4:$E$501,2,0))</f>
        <v>A7</v>
      </c>
      <c r="C117" s="73" t="s">
        <v>756</v>
      </c>
      <c r="D117" s="51">
        <v>1</v>
      </c>
      <c r="E117" s="62">
        <f>IFERROR(IF(B117="","",VLOOKUP(B117,Rohmaterial!B6:J503,9,0))*D117,0)</f>
        <v>0.61</v>
      </c>
      <c r="F117" s="84">
        <f t="shared" si="11"/>
        <v>6</v>
      </c>
    </row>
    <row r="118" spans="2:6" x14ac:dyDescent="0.35">
      <c r="B118" t="str">
        <f>IF(C118="","",VLOOKUP(C118,Rohmaterial!$C$4:$E$501,2,0))</f>
        <v>A6</v>
      </c>
      <c r="C118" s="73" t="s">
        <v>176</v>
      </c>
      <c r="D118" s="58">
        <v>1</v>
      </c>
      <c r="E118" s="62">
        <f>IFERROR(IF(B118="","",VLOOKUP(B118,Rohmaterial!B7:J504,9,0))*D118,0)</f>
        <v>0.6</v>
      </c>
      <c r="F118" s="84">
        <f t="shared" si="11"/>
        <v>6</v>
      </c>
    </row>
    <row r="119" spans="2:6" x14ac:dyDescent="0.35">
      <c r="B119" t="str">
        <f>IF(C119="","",VLOOKUP(C119,Rohmaterial!$C$4:$E$501,2,0))</f>
        <v>A33</v>
      </c>
      <c r="C119" s="73" t="s">
        <v>169</v>
      </c>
      <c r="D119" s="58">
        <v>25</v>
      </c>
      <c r="E119" s="62">
        <f>IFERROR(IF(B119="","",VLOOKUP(B119,Rohmaterial!B8:J505,9,0))*D119,0)</f>
        <v>2.1749999999999999E-2</v>
      </c>
      <c r="F119" s="84">
        <f t="shared" si="11"/>
        <v>150</v>
      </c>
    </row>
    <row r="120" spans="2:6" x14ac:dyDescent="0.35">
      <c r="B120" t="str">
        <f>IF(C120="","",VLOOKUP(C120,Rohmaterial!$C$4:$E$501,2,0))</f>
        <v>A50</v>
      </c>
      <c r="C120" s="73" t="s">
        <v>142</v>
      </c>
      <c r="D120" s="58">
        <v>5</v>
      </c>
      <c r="E120" s="62">
        <f>IFERROR(IF(B120="","",VLOOKUP(B120,Rohmaterial!B9:J506,9,0))*D120,0)</f>
        <v>5.2000000000000006E-3</v>
      </c>
      <c r="F120" s="84">
        <f t="shared" si="11"/>
        <v>30</v>
      </c>
    </row>
    <row r="121" spans="2:6" x14ac:dyDescent="0.35">
      <c r="B121" t="str">
        <f>IF(C121="","",VLOOKUP(C121,Rohmaterial!$C$4:$E$501,2,0))</f>
        <v>A36</v>
      </c>
      <c r="C121" s="73" t="s">
        <v>1029</v>
      </c>
      <c r="D121" s="58">
        <v>4</v>
      </c>
      <c r="E121" s="62">
        <f>IFERROR(IF(B121="","",VLOOKUP(B121,Rohmaterial!B10:J507,9,0))*D121,0)</f>
        <v>3.5999999999999999E-3</v>
      </c>
      <c r="F121" s="84">
        <f t="shared" si="11"/>
        <v>24</v>
      </c>
    </row>
    <row r="122" spans="2:6" x14ac:dyDescent="0.35">
      <c r="B122" t="str">
        <f>IF(C122="","",VLOOKUP(C122,Rohmaterial!$C$4:$E$501,2,0))</f>
        <v>A27</v>
      </c>
      <c r="C122" s="73" t="s">
        <v>1043</v>
      </c>
      <c r="D122" s="58">
        <v>3</v>
      </c>
      <c r="E122" s="62">
        <f>IFERROR(IF(B122="","",VLOOKUP(B122,Rohmaterial!B11:J508,9,0))*D122,0)</f>
        <v>2.4300000000000003E-3</v>
      </c>
      <c r="F122" s="84">
        <f t="shared" si="11"/>
        <v>18</v>
      </c>
    </row>
    <row r="123" spans="2:6" x14ac:dyDescent="0.35">
      <c r="B123" t="str">
        <f>IF(C123="","",VLOOKUP(C123,Rohmaterial!$C$4:$E$501,2,0))</f>
        <v>A17</v>
      </c>
      <c r="C123" s="73" t="s">
        <v>141</v>
      </c>
      <c r="D123" s="58">
        <v>3</v>
      </c>
      <c r="E123" s="62">
        <f>IFERROR(IF(B123="","",VLOOKUP(B123,Rohmaterial!B12:J509,9,0))*D123,0)</f>
        <v>2.1299999999999999E-3</v>
      </c>
      <c r="F123" s="84">
        <f t="shared" si="11"/>
        <v>18</v>
      </c>
    </row>
    <row r="124" spans="2:6" ht="15" thickBot="1" x14ac:dyDescent="0.4">
      <c r="B124" t="str">
        <f>IF(C124="","",VLOOKUP(C124,Rohmaterial!$C$4:$E$501,2,0))</f>
        <v/>
      </c>
      <c r="C124" s="73"/>
      <c r="D124" s="58"/>
      <c r="E124" s="62">
        <f>IFERROR(IF(B124="","",VLOOKUP(B124,Rohmaterial!B13:J510,9,0))*D124,0)</f>
        <v>0</v>
      </c>
      <c r="F124" s="84">
        <f t="shared" si="11"/>
        <v>0</v>
      </c>
    </row>
    <row r="125" spans="2:6" ht="15" thickBot="1" x14ac:dyDescent="0.4">
      <c r="C125" s="48" t="s">
        <v>132</v>
      </c>
      <c r="D125" s="52">
        <f>SUM(D119:D124)</f>
        <v>40</v>
      </c>
      <c r="E125" s="39"/>
      <c r="F125" s="49"/>
    </row>
    <row r="126" spans="2:6" ht="15" thickBot="1" x14ac:dyDescent="0.4">
      <c r="C126" s="164" t="s">
        <v>133</v>
      </c>
      <c r="D126" s="165"/>
      <c r="E126" s="166">
        <f>SUM(E115:E125)</f>
        <v>2.3751099999999998</v>
      </c>
      <c r="F126" s="167"/>
    </row>
    <row r="127" spans="2:6" ht="15" thickBot="1" x14ac:dyDescent="0.4">
      <c r="B127" t="s">
        <v>787</v>
      </c>
      <c r="C127" s="75" t="s">
        <v>692</v>
      </c>
      <c r="D127" s="53"/>
      <c r="E127" s="40">
        <v>1</v>
      </c>
      <c r="F127" s="76"/>
    </row>
    <row r="128" spans="2:6" ht="15" thickBot="1" x14ac:dyDescent="0.4">
      <c r="B128" t="s">
        <v>788</v>
      </c>
      <c r="C128" s="77" t="s">
        <v>691</v>
      </c>
      <c r="D128" s="54"/>
      <c r="E128" s="40">
        <v>1</v>
      </c>
      <c r="F128" s="78"/>
    </row>
    <row r="129" spans="2:6" ht="15" thickBot="1" x14ac:dyDescent="0.4">
      <c r="B129" t="s">
        <v>789</v>
      </c>
      <c r="C129" s="79" t="s">
        <v>683</v>
      </c>
      <c r="D129" s="55"/>
      <c r="E129" s="41">
        <f>E126+E127</f>
        <v>3.3751099999999998</v>
      </c>
      <c r="F129" s="80"/>
    </row>
    <row r="130" spans="2:6" ht="15" thickBot="1" x14ac:dyDescent="0.4">
      <c r="B130" t="s">
        <v>790</v>
      </c>
      <c r="C130" s="150" t="s">
        <v>678</v>
      </c>
      <c r="D130" s="56"/>
      <c r="E130" s="92">
        <f>E126+E128</f>
        <v>3.3751099999999998</v>
      </c>
      <c r="F130" s="81"/>
    </row>
    <row r="131" spans="2:6" ht="15" thickBot="1" x14ac:dyDescent="0.4">
      <c r="B131" t="s">
        <v>791</v>
      </c>
      <c r="C131" s="85" t="s">
        <v>690</v>
      </c>
      <c r="D131" s="59"/>
      <c r="E131" s="42">
        <v>9.25</v>
      </c>
      <c r="F131" s="86"/>
    </row>
    <row r="134" spans="2:6" ht="15" thickBot="1" x14ac:dyDescent="0.4"/>
    <row r="135" spans="2:6" ht="19.5" x14ac:dyDescent="0.45">
      <c r="C135" s="63" t="s">
        <v>124</v>
      </c>
      <c r="D135" s="64" t="s">
        <v>128</v>
      </c>
      <c r="E135" s="65" t="s">
        <v>138</v>
      </c>
      <c r="F135" s="66" t="s">
        <v>146</v>
      </c>
    </row>
    <row r="136" spans="2:6" ht="18.5" x14ac:dyDescent="0.45">
      <c r="C136" s="67" t="s">
        <v>693</v>
      </c>
      <c r="D136" s="68"/>
      <c r="E136" s="83"/>
      <c r="F136" s="70">
        <v>6</v>
      </c>
    </row>
    <row r="137" spans="2:6" x14ac:dyDescent="0.35">
      <c r="C137" s="71"/>
      <c r="E137" s="62"/>
      <c r="F137" s="84"/>
    </row>
    <row r="138" spans="2:6" x14ac:dyDescent="0.35">
      <c r="B138" t="str">
        <f>IF(C138="","",VLOOKUP(C138,Rohmaterial!$C$4:$E$501,2,0))</f>
        <v>A2</v>
      </c>
      <c r="C138" s="73" t="s">
        <v>154</v>
      </c>
      <c r="D138" s="51">
        <v>1</v>
      </c>
      <c r="E138" s="62">
        <f>IFERROR(IF(B138="","",VLOOKUP(B138,Rohmaterial!B4:J501,9,0))*D138,0)</f>
        <v>0.56000000000000005</v>
      </c>
      <c r="F138" s="84">
        <f>D138*$M$90</f>
        <v>6</v>
      </c>
    </row>
    <row r="139" spans="2:6" x14ac:dyDescent="0.35">
      <c r="B139" t="str">
        <f>IF(C139="","",VLOOKUP(C139,Rohmaterial!$C$4:$E$501,2,0))</f>
        <v>A3</v>
      </c>
      <c r="C139" s="73" t="s">
        <v>155</v>
      </c>
      <c r="D139" s="51">
        <v>1</v>
      </c>
      <c r="E139" s="62">
        <f>IFERROR(IF(B139="","",VLOOKUP(B139,Rohmaterial!B5:J502,9,0))*D139,0)</f>
        <v>0.56999999999999995</v>
      </c>
      <c r="F139" s="84">
        <f t="shared" ref="F139:F144" si="12">D139*$M$90</f>
        <v>6</v>
      </c>
    </row>
    <row r="140" spans="2:6" x14ac:dyDescent="0.35">
      <c r="B140" t="str">
        <f>IF(C140="","",VLOOKUP(C140,Rohmaterial!$C$4:$E$501,2,0))</f>
        <v>A7</v>
      </c>
      <c r="C140" s="73" t="s">
        <v>756</v>
      </c>
      <c r="D140" s="51">
        <v>1</v>
      </c>
      <c r="E140" s="62">
        <f>IFERROR(IF(B140="","",VLOOKUP(B140,Rohmaterial!B6:J503,9,0))*D140,0)</f>
        <v>0.61</v>
      </c>
      <c r="F140" s="84">
        <f t="shared" si="12"/>
        <v>6</v>
      </c>
    </row>
    <row r="141" spans="2:6" x14ac:dyDescent="0.35">
      <c r="B141" t="str">
        <f>IF(C141="","",VLOOKUP(C141,Rohmaterial!$C$4:$E$501,2,0))</f>
        <v>A6</v>
      </c>
      <c r="C141" s="73" t="s">
        <v>176</v>
      </c>
      <c r="D141" s="58"/>
      <c r="E141" s="62">
        <f>IFERROR(IF(B141="","",VLOOKUP(B141,Rohmaterial!B7:J504,9,0))*D141,0)</f>
        <v>0</v>
      </c>
      <c r="F141" s="84">
        <f t="shared" si="12"/>
        <v>0</v>
      </c>
    </row>
    <row r="142" spans="2:6" x14ac:dyDescent="0.35">
      <c r="B142" t="str">
        <f>IF(C142="","",VLOOKUP(C142,Rohmaterial!$C$4:$E$501,2,0))</f>
        <v/>
      </c>
      <c r="C142" s="73"/>
      <c r="D142" s="58"/>
      <c r="E142" s="62">
        <f>IFERROR(IF(B142="","",VLOOKUP(B142,Rohmaterial!B8:J505,9,0))*D142,0)</f>
        <v>0</v>
      </c>
      <c r="F142" s="84">
        <f t="shared" si="12"/>
        <v>0</v>
      </c>
    </row>
    <row r="143" spans="2:6" x14ac:dyDescent="0.35">
      <c r="B143" t="str">
        <f>IF(C143="","",VLOOKUP(C143,Rohmaterial!$C$4:$E$501,2,0))</f>
        <v/>
      </c>
      <c r="C143" s="73"/>
      <c r="D143" s="58"/>
      <c r="E143" s="62">
        <f>IFERROR(IF(B143="","",VLOOKUP(B143,Rohmaterial!B9:J506,9,0))*D143,0)</f>
        <v>0</v>
      </c>
      <c r="F143" s="84">
        <f t="shared" si="12"/>
        <v>0</v>
      </c>
    </row>
    <row r="144" spans="2:6" ht="15" thickBot="1" x14ac:dyDescent="0.4">
      <c r="B144" t="str">
        <f>IF(C144="","",VLOOKUP(C144,Rohmaterial!$C$4:$E$501,2,0))</f>
        <v/>
      </c>
      <c r="C144" s="73"/>
      <c r="D144" s="58"/>
      <c r="E144" s="62">
        <f>IFERROR(IF(B144="","",VLOOKUP(B144,Rohmaterial!B10:J507,9,0))*D144,0)</f>
        <v>0</v>
      </c>
      <c r="F144" s="84">
        <f t="shared" si="12"/>
        <v>0</v>
      </c>
    </row>
    <row r="145" spans="2:6" ht="15" thickBot="1" x14ac:dyDescent="0.4">
      <c r="C145" s="48" t="s">
        <v>132</v>
      </c>
      <c r="D145" s="52">
        <f>SUM(D141:D144)</f>
        <v>0</v>
      </c>
      <c r="E145" s="39"/>
      <c r="F145" s="49"/>
    </row>
    <row r="146" spans="2:6" ht="15" thickBot="1" x14ac:dyDescent="0.4">
      <c r="C146" s="164" t="s">
        <v>133</v>
      </c>
      <c r="D146" s="165"/>
      <c r="E146" s="166">
        <f>SUM(E138:E145)</f>
        <v>1.7399999999999998</v>
      </c>
      <c r="F146" s="167"/>
    </row>
    <row r="147" spans="2:6" ht="15" thickBot="1" x14ac:dyDescent="0.4">
      <c r="B147" t="s">
        <v>821</v>
      </c>
      <c r="C147" s="75" t="s">
        <v>692</v>
      </c>
      <c r="D147" s="53"/>
      <c r="E147" s="40">
        <v>0</v>
      </c>
      <c r="F147" s="76"/>
    </row>
    <row r="148" spans="2:6" ht="15" thickBot="1" x14ac:dyDescent="0.4">
      <c r="B148" t="s">
        <v>845</v>
      </c>
      <c r="C148" s="77" t="s">
        <v>691</v>
      </c>
      <c r="D148" s="54"/>
      <c r="E148" s="40">
        <v>0</v>
      </c>
      <c r="F148" s="78"/>
    </row>
    <row r="149" spans="2:6" ht="15" thickBot="1" x14ac:dyDescent="0.4">
      <c r="B149" t="s">
        <v>792</v>
      </c>
      <c r="C149" s="79" t="s">
        <v>683</v>
      </c>
      <c r="D149" s="55"/>
      <c r="E149" s="41">
        <f>E146+E147</f>
        <v>1.7399999999999998</v>
      </c>
      <c r="F149" s="80"/>
    </row>
    <row r="150" spans="2:6" ht="15" thickBot="1" x14ac:dyDescent="0.4">
      <c r="B150" t="s">
        <v>795</v>
      </c>
      <c r="C150" s="150" t="s">
        <v>678</v>
      </c>
      <c r="D150" s="56"/>
      <c r="E150" s="92">
        <f>E146+E148</f>
        <v>1.7399999999999998</v>
      </c>
      <c r="F150" s="81"/>
    </row>
    <row r="151" spans="2:6" ht="15" thickBot="1" x14ac:dyDescent="0.4">
      <c r="B151" t="s">
        <v>798</v>
      </c>
      <c r="C151" s="85" t="s">
        <v>690</v>
      </c>
      <c r="D151" s="59"/>
      <c r="E151" s="42">
        <v>9.25</v>
      </c>
      <c r="F151" s="86"/>
    </row>
    <row r="154" spans="2:6" ht="15" thickBot="1" x14ac:dyDescent="0.4"/>
    <row r="155" spans="2:6" ht="19.5" x14ac:dyDescent="0.45">
      <c r="C155" s="63" t="s">
        <v>124</v>
      </c>
      <c r="D155" s="64" t="s">
        <v>128</v>
      </c>
      <c r="E155" s="65" t="s">
        <v>138</v>
      </c>
      <c r="F155" s="66" t="s">
        <v>146</v>
      </c>
    </row>
    <row r="156" spans="2:6" ht="18.5" x14ac:dyDescent="0.45">
      <c r="C156" s="67" t="s">
        <v>694</v>
      </c>
      <c r="D156" s="68"/>
      <c r="E156" s="83"/>
      <c r="F156" s="70">
        <v>6</v>
      </c>
    </row>
    <row r="157" spans="2:6" x14ac:dyDescent="0.35">
      <c r="C157" s="71"/>
      <c r="E157" s="62"/>
      <c r="F157" s="84"/>
    </row>
    <row r="158" spans="2:6" x14ac:dyDescent="0.35">
      <c r="B158" t="str">
        <f>IF(C158="","",VLOOKUP(C158,Rohmaterial!$C$4:$E$501,2,0))</f>
        <v>A2</v>
      </c>
      <c r="C158" s="73" t="s">
        <v>154</v>
      </c>
      <c r="D158" s="51">
        <v>1</v>
      </c>
      <c r="E158" s="62">
        <f>IFERROR(IF(B158="","",VLOOKUP(B158,Rohmaterial!B4:J501,9,0))*D158,0)</f>
        <v>0.56000000000000005</v>
      </c>
      <c r="F158" s="84">
        <f>D158*$M$90</f>
        <v>6</v>
      </c>
    </row>
    <row r="159" spans="2:6" x14ac:dyDescent="0.35">
      <c r="B159" t="str">
        <f>IF(C159="","",VLOOKUP(C159,Rohmaterial!$C$4:$E$501,2,0))</f>
        <v>A3</v>
      </c>
      <c r="C159" s="73" t="s">
        <v>155</v>
      </c>
      <c r="D159" s="51">
        <v>1</v>
      </c>
      <c r="E159" s="62">
        <f>IFERROR(IF(B159="","",VLOOKUP(B159,Rohmaterial!B5:J502,9,0))*D159,0)</f>
        <v>0.56999999999999995</v>
      </c>
      <c r="F159" s="84">
        <f t="shared" ref="F159:F164" si="13">D159*$M$90</f>
        <v>6</v>
      </c>
    </row>
    <row r="160" spans="2:6" x14ac:dyDescent="0.35">
      <c r="B160" t="str">
        <f>IF(C160="","",VLOOKUP(C160,Rohmaterial!$C$4:$E$501,2,0))</f>
        <v>A7</v>
      </c>
      <c r="C160" s="73" t="s">
        <v>756</v>
      </c>
      <c r="D160" s="51">
        <v>1</v>
      </c>
      <c r="E160" s="62">
        <f>IFERROR(IF(B160="","",VLOOKUP(B160,Rohmaterial!B6:J503,9,0))*D160,0)</f>
        <v>0.61</v>
      </c>
      <c r="F160" s="84">
        <f t="shared" si="13"/>
        <v>6</v>
      </c>
    </row>
    <row r="161" spans="2:6" x14ac:dyDescent="0.35">
      <c r="B161" t="str">
        <f>IF(C161="","",VLOOKUP(C161,Rohmaterial!$C$4:$E$501,2,0))</f>
        <v>A6</v>
      </c>
      <c r="C161" s="73" t="s">
        <v>176</v>
      </c>
      <c r="D161" s="58"/>
      <c r="E161" s="62">
        <f>IFERROR(IF(B161="","",VLOOKUP(B161,Rohmaterial!B7:J504,9,0))*D161,0)</f>
        <v>0</v>
      </c>
      <c r="F161" s="84">
        <f t="shared" si="13"/>
        <v>0</v>
      </c>
    </row>
    <row r="162" spans="2:6" x14ac:dyDescent="0.35">
      <c r="B162" t="str">
        <f>IF(C162="","",VLOOKUP(C162,Rohmaterial!$C$4:$E$501,2,0))</f>
        <v/>
      </c>
      <c r="C162" s="73"/>
      <c r="D162" s="58"/>
      <c r="E162" s="62">
        <f>IFERROR(IF(B162="","",VLOOKUP(B162,Rohmaterial!B8:J505,9,0))*D162,0)</f>
        <v>0</v>
      </c>
      <c r="F162" s="84">
        <f t="shared" si="13"/>
        <v>0</v>
      </c>
    </row>
    <row r="163" spans="2:6" x14ac:dyDescent="0.35">
      <c r="B163" t="str">
        <f>IF(C163="","",VLOOKUP(C163,Rohmaterial!$C$4:$E$501,2,0))</f>
        <v/>
      </c>
      <c r="C163" s="73"/>
      <c r="D163" s="58"/>
      <c r="E163" s="62">
        <f>IFERROR(IF(B163="","",VLOOKUP(B163,Rohmaterial!B9:J506,9,0))*D163,0)</f>
        <v>0</v>
      </c>
      <c r="F163" s="84">
        <f t="shared" si="13"/>
        <v>0</v>
      </c>
    </row>
    <row r="164" spans="2:6" ht="15" thickBot="1" x14ac:dyDescent="0.4">
      <c r="B164" t="str">
        <f>IF(C164="","",VLOOKUP(C164,Rohmaterial!$C$4:$E$501,2,0))</f>
        <v/>
      </c>
      <c r="C164" s="73"/>
      <c r="D164" s="58"/>
      <c r="E164" s="62">
        <f>IFERROR(IF(B164="","",VLOOKUP(B164,Rohmaterial!B10:J507,9,0))*D164,0)</f>
        <v>0</v>
      </c>
      <c r="F164" s="84">
        <f t="shared" si="13"/>
        <v>0</v>
      </c>
    </row>
    <row r="165" spans="2:6" ht="15" thickBot="1" x14ac:dyDescent="0.4">
      <c r="C165" s="48" t="s">
        <v>132</v>
      </c>
      <c r="D165" s="52">
        <f>SUM(D161:D164)</f>
        <v>0</v>
      </c>
      <c r="E165" s="39"/>
      <c r="F165" s="49"/>
    </row>
    <row r="166" spans="2:6" ht="15" thickBot="1" x14ac:dyDescent="0.4">
      <c r="C166" s="164" t="s">
        <v>133</v>
      </c>
      <c r="D166" s="165"/>
      <c r="E166" s="166">
        <f>SUM(E158:E165)</f>
        <v>1.7399999999999998</v>
      </c>
      <c r="F166" s="167"/>
    </row>
    <row r="167" spans="2:6" ht="15" thickBot="1" x14ac:dyDescent="0.4">
      <c r="B167" t="s">
        <v>822</v>
      </c>
      <c r="C167" s="75" t="s">
        <v>692</v>
      </c>
      <c r="D167" s="53"/>
      <c r="E167" s="40">
        <v>0</v>
      </c>
      <c r="F167" s="76"/>
    </row>
    <row r="168" spans="2:6" ht="15" thickBot="1" x14ac:dyDescent="0.4">
      <c r="B168" t="s">
        <v>846</v>
      </c>
      <c r="C168" s="77" t="s">
        <v>691</v>
      </c>
      <c r="D168" s="54"/>
      <c r="E168" s="40">
        <v>0</v>
      </c>
      <c r="F168" s="78"/>
    </row>
    <row r="169" spans="2:6" ht="15" thickBot="1" x14ac:dyDescent="0.4">
      <c r="B169" t="s">
        <v>793</v>
      </c>
      <c r="C169" s="79" t="s">
        <v>683</v>
      </c>
      <c r="D169" s="55"/>
      <c r="E169" s="41">
        <f>E166+E167</f>
        <v>1.7399999999999998</v>
      </c>
      <c r="F169" s="80"/>
    </row>
    <row r="170" spans="2:6" ht="15" thickBot="1" x14ac:dyDescent="0.4">
      <c r="B170" t="s">
        <v>796</v>
      </c>
      <c r="C170" s="150" t="s">
        <v>678</v>
      </c>
      <c r="D170" s="56"/>
      <c r="E170" s="92">
        <f>E166+E168</f>
        <v>1.7399999999999998</v>
      </c>
      <c r="F170" s="81"/>
    </row>
    <row r="171" spans="2:6" ht="15" thickBot="1" x14ac:dyDescent="0.4">
      <c r="B171" t="s">
        <v>799</v>
      </c>
      <c r="C171" s="85" t="s">
        <v>690</v>
      </c>
      <c r="D171" s="59"/>
      <c r="E171" s="42">
        <v>9.25</v>
      </c>
      <c r="F171" s="86"/>
    </row>
    <row r="174" spans="2:6" ht="15" thickBot="1" x14ac:dyDescent="0.4"/>
    <row r="175" spans="2:6" ht="19.5" x14ac:dyDescent="0.45">
      <c r="C175" s="63" t="s">
        <v>124</v>
      </c>
      <c r="D175" s="64" t="s">
        <v>128</v>
      </c>
      <c r="E175" s="65" t="s">
        <v>138</v>
      </c>
      <c r="F175" s="66" t="s">
        <v>146</v>
      </c>
    </row>
    <row r="176" spans="2:6" ht="18.5" x14ac:dyDescent="0.45">
      <c r="C176" s="67" t="s">
        <v>695</v>
      </c>
      <c r="D176" s="68"/>
      <c r="E176" s="83"/>
      <c r="F176" s="70">
        <v>6</v>
      </c>
    </row>
    <row r="177" spans="2:6" x14ac:dyDescent="0.35">
      <c r="C177" s="71"/>
      <c r="E177" s="62"/>
      <c r="F177" s="84"/>
    </row>
    <row r="178" spans="2:6" x14ac:dyDescent="0.35">
      <c r="B178" t="str">
        <f>IF(C178="","",VLOOKUP(C178,Rohmaterial!$C$4:$E$501,2,0))</f>
        <v>A2</v>
      </c>
      <c r="C178" s="73" t="s">
        <v>154</v>
      </c>
      <c r="D178" s="51">
        <v>1</v>
      </c>
      <c r="E178" s="62">
        <f>IFERROR(IF(B178="","",VLOOKUP(B178,Rohmaterial!B4:J521,9,0))*D178,0)</f>
        <v>0.56000000000000005</v>
      </c>
      <c r="F178" s="84">
        <f>D178*$M$90</f>
        <v>6</v>
      </c>
    </row>
    <row r="179" spans="2:6" x14ac:dyDescent="0.35">
      <c r="B179" t="str">
        <f>IF(C179="","",VLOOKUP(C179,Rohmaterial!$C$4:$E$501,2,0))</f>
        <v>A3</v>
      </c>
      <c r="C179" s="73" t="s">
        <v>155</v>
      </c>
      <c r="D179" s="51">
        <v>1</v>
      </c>
      <c r="E179" s="62">
        <f>IFERROR(IF(B179="","",VLOOKUP(B179,Rohmaterial!B5:J522,9,0))*D179,0)</f>
        <v>0.56999999999999995</v>
      </c>
      <c r="F179" s="84">
        <f t="shared" ref="F179:F184" si="14">D179*$M$90</f>
        <v>6</v>
      </c>
    </row>
    <row r="180" spans="2:6" x14ac:dyDescent="0.35">
      <c r="B180" t="str">
        <f>IF(C180="","",VLOOKUP(C180,Rohmaterial!$C$4:$E$501,2,0))</f>
        <v>A7</v>
      </c>
      <c r="C180" s="73" t="s">
        <v>756</v>
      </c>
      <c r="D180" s="51">
        <v>1</v>
      </c>
      <c r="E180" s="62">
        <f>IFERROR(IF(B180="","",VLOOKUP(B180,Rohmaterial!B6:J523,9,0))*D180,0)</f>
        <v>0.61</v>
      </c>
      <c r="F180" s="84">
        <f t="shared" si="14"/>
        <v>6</v>
      </c>
    </row>
    <row r="181" spans="2:6" x14ac:dyDescent="0.35">
      <c r="B181" t="str">
        <f>IF(C181="","",VLOOKUP(C181,Rohmaterial!$C$4:$E$501,2,0))</f>
        <v>A6</v>
      </c>
      <c r="C181" s="73" t="s">
        <v>176</v>
      </c>
      <c r="D181" s="58"/>
      <c r="E181" s="62">
        <f>IFERROR(IF(B181="","",VLOOKUP(B181,Rohmaterial!B7:J524,9,0))*D181,0)</f>
        <v>0</v>
      </c>
      <c r="F181" s="84">
        <f t="shared" si="14"/>
        <v>0</v>
      </c>
    </row>
    <row r="182" spans="2:6" x14ac:dyDescent="0.35">
      <c r="B182" t="str">
        <f>IF(C182="","",VLOOKUP(C182,Rohmaterial!$C$4:$E$501,2,0))</f>
        <v/>
      </c>
      <c r="C182" s="73"/>
      <c r="D182" s="58"/>
      <c r="E182" s="62">
        <f>IFERROR(IF(B182="","",VLOOKUP(B182,Rohmaterial!B8:J525,9,0))*D182,0)</f>
        <v>0</v>
      </c>
      <c r="F182" s="84">
        <f t="shared" si="14"/>
        <v>0</v>
      </c>
    </row>
    <row r="183" spans="2:6" x14ac:dyDescent="0.35">
      <c r="B183" t="str">
        <f>IF(C183="","",VLOOKUP(C183,Rohmaterial!$C$4:$E$501,2,0))</f>
        <v/>
      </c>
      <c r="C183" s="73"/>
      <c r="D183" s="58"/>
      <c r="E183" s="62">
        <f>IFERROR(IF(B183="","",VLOOKUP(B183,Rohmaterial!B9:J526,9,0))*D183,0)</f>
        <v>0</v>
      </c>
      <c r="F183" s="84">
        <f t="shared" si="14"/>
        <v>0</v>
      </c>
    </row>
    <row r="184" spans="2:6" ht="15" thickBot="1" x14ac:dyDescent="0.4">
      <c r="B184" t="str">
        <f>IF(C184="","",VLOOKUP(C184,Rohmaterial!$C$4:$E$501,2,0))</f>
        <v/>
      </c>
      <c r="C184" s="73"/>
      <c r="D184" s="58"/>
      <c r="E184" s="62">
        <f>IFERROR(IF(B184="","",VLOOKUP(B184,Rohmaterial!B10:J527,9,0))*D184,0)</f>
        <v>0</v>
      </c>
      <c r="F184" s="84">
        <f t="shared" si="14"/>
        <v>0</v>
      </c>
    </row>
    <row r="185" spans="2:6" ht="15" thickBot="1" x14ac:dyDescent="0.4">
      <c r="C185" s="48" t="s">
        <v>132</v>
      </c>
      <c r="D185" s="52">
        <f>SUM(D181:D184)</f>
        <v>0</v>
      </c>
      <c r="E185" s="39"/>
      <c r="F185" s="49"/>
    </row>
    <row r="186" spans="2:6" ht="15" thickBot="1" x14ac:dyDescent="0.4">
      <c r="C186" s="164" t="s">
        <v>133</v>
      </c>
      <c r="D186" s="165"/>
      <c r="E186" s="166">
        <f>SUM(E178:E185)</f>
        <v>1.7399999999999998</v>
      </c>
      <c r="F186" s="167"/>
    </row>
    <row r="187" spans="2:6" ht="15" thickBot="1" x14ac:dyDescent="0.4">
      <c r="B187" t="s">
        <v>823</v>
      </c>
      <c r="C187" s="75" t="s">
        <v>692</v>
      </c>
      <c r="D187" s="53"/>
      <c r="E187" s="40">
        <v>0</v>
      </c>
      <c r="F187" s="76"/>
    </row>
    <row r="188" spans="2:6" ht="15" thickBot="1" x14ac:dyDescent="0.4">
      <c r="B188" t="s">
        <v>847</v>
      </c>
      <c r="C188" s="77" t="s">
        <v>691</v>
      </c>
      <c r="D188" s="54"/>
      <c r="E188" s="40">
        <v>0</v>
      </c>
      <c r="F188" s="78"/>
    </row>
    <row r="189" spans="2:6" ht="15" thickBot="1" x14ac:dyDescent="0.4">
      <c r="B189" t="s">
        <v>794</v>
      </c>
      <c r="C189" s="79" t="s">
        <v>683</v>
      </c>
      <c r="D189" s="55"/>
      <c r="E189" s="41">
        <f>E186+E187</f>
        <v>1.7399999999999998</v>
      </c>
      <c r="F189" s="80"/>
    </row>
    <row r="190" spans="2:6" ht="15" thickBot="1" x14ac:dyDescent="0.4">
      <c r="B190" t="s">
        <v>797</v>
      </c>
      <c r="C190" s="150" t="s">
        <v>678</v>
      </c>
      <c r="D190" s="56"/>
      <c r="E190" s="92">
        <f>E186+E188</f>
        <v>1.7399999999999998</v>
      </c>
      <c r="F190" s="81"/>
    </row>
    <row r="191" spans="2:6" ht="15" thickBot="1" x14ac:dyDescent="0.4">
      <c r="B191" t="s">
        <v>800</v>
      </c>
      <c r="C191" s="85" t="s">
        <v>690</v>
      </c>
      <c r="D191" s="59"/>
      <c r="E191" s="42">
        <v>9.25</v>
      </c>
      <c r="F191" s="86"/>
    </row>
  </sheetData>
  <mergeCells count="2">
    <mergeCell ref="C1:F1"/>
    <mergeCell ref="J1:M1"/>
  </mergeCells>
  <pageMargins left="0.7" right="0.7" top="0.78740157499999996" bottom="0.78740157499999996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CF7661-887F-4975-85D1-DB2D41F59814}">
  <sheetPr codeName="Tabelle12"/>
  <dimension ref="B1:AB190"/>
  <sheetViews>
    <sheetView workbookViewId="0">
      <selection activeCell="N86" sqref="N86"/>
    </sheetView>
  </sheetViews>
  <sheetFormatPr baseColWidth="10" defaultRowHeight="14.5" x14ac:dyDescent="0.35"/>
  <cols>
    <col min="2" max="2" width="10" customWidth="1"/>
    <col min="3" max="3" width="28.81640625" customWidth="1"/>
    <col min="4" max="4" width="11" style="51" customWidth="1"/>
    <col min="6" max="6" width="8.7265625" customWidth="1"/>
    <col min="7" max="7" width="3.81640625" customWidth="1"/>
    <col min="8" max="8" width="3.81640625" style="142" customWidth="1"/>
    <col min="9" max="9" width="3.81640625" customWidth="1"/>
    <col min="11" max="11" width="11" style="51" customWidth="1"/>
    <col min="13" max="13" width="8.7265625" customWidth="1"/>
    <col min="14" max="14" width="3.81640625" customWidth="1"/>
    <col min="16" max="16" width="11" style="51" customWidth="1"/>
    <col min="18" max="18" width="8.7265625" customWidth="1"/>
    <col min="19" max="19" width="3.81640625" customWidth="1"/>
    <col min="21" max="21" width="11" style="51" customWidth="1"/>
    <col min="23" max="23" width="8.7265625" customWidth="1"/>
    <col min="24" max="24" width="3.81640625" customWidth="1"/>
    <col min="25" max="25" width="21.453125" customWidth="1"/>
    <col min="26" max="26" width="11" style="51" customWidth="1"/>
    <col min="28" max="28" width="8.7265625" customWidth="1"/>
  </cols>
  <sheetData>
    <row r="1" spans="2:28" s="148" customFormat="1" ht="18.5" x14ac:dyDescent="0.45">
      <c r="C1" s="313" t="s">
        <v>688</v>
      </c>
      <c r="D1" s="313"/>
      <c r="E1" s="313"/>
      <c r="F1" s="313"/>
      <c r="H1" s="149"/>
      <c r="J1" s="313" t="s">
        <v>689</v>
      </c>
      <c r="K1" s="313"/>
      <c r="L1" s="313"/>
      <c r="M1" s="313"/>
      <c r="P1" s="89"/>
      <c r="U1" s="89"/>
      <c r="Z1" s="89"/>
    </row>
    <row r="2" spans="2:28" ht="15" thickBot="1" x14ac:dyDescent="0.4"/>
    <row r="3" spans="2:28" ht="19.5" x14ac:dyDescent="0.45">
      <c r="C3" s="63" t="s">
        <v>124</v>
      </c>
      <c r="D3" s="64" t="s">
        <v>128</v>
      </c>
      <c r="E3" s="65" t="s">
        <v>138</v>
      </c>
      <c r="F3" s="66" t="s">
        <v>146</v>
      </c>
      <c r="G3" s="90"/>
      <c r="H3" s="143"/>
      <c r="I3" s="90"/>
      <c r="J3" s="63" t="s">
        <v>124</v>
      </c>
      <c r="K3" s="64" t="s">
        <v>128</v>
      </c>
      <c r="L3" s="65" t="s">
        <v>138</v>
      </c>
      <c r="M3" s="66" t="s">
        <v>146</v>
      </c>
      <c r="N3" s="90"/>
      <c r="O3" s="151"/>
      <c r="P3" s="90"/>
      <c r="Q3" s="152"/>
      <c r="R3" s="90"/>
      <c r="S3" s="90"/>
      <c r="T3" s="151"/>
      <c r="U3" s="90"/>
      <c r="V3" s="152"/>
      <c r="W3" s="90"/>
      <c r="X3" s="90"/>
      <c r="Y3" s="151"/>
      <c r="Z3" s="90"/>
      <c r="AA3" s="152"/>
      <c r="AB3" s="90"/>
    </row>
    <row r="4" spans="2:28" s="50" customFormat="1" ht="18.5" x14ac:dyDescent="0.45">
      <c r="C4" s="67" t="s">
        <v>87</v>
      </c>
      <c r="D4" s="68"/>
      <c r="E4" s="69"/>
      <c r="F4" s="70">
        <v>6</v>
      </c>
      <c r="G4" s="89"/>
      <c r="H4" s="144"/>
      <c r="I4" s="89"/>
      <c r="J4" s="67"/>
      <c r="K4" s="68"/>
      <c r="L4" s="83"/>
      <c r="M4" s="70">
        <v>6</v>
      </c>
      <c r="N4" s="89"/>
      <c r="P4" s="68"/>
      <c r="R4" s="89"/>
      <c r="S4" s="89"/>
      <c r="U4" s="68"/>
      <c r="W4" s="89"/>
      <c r="X4" s="89"/>
      <c r="Z4" s="68"/>
      <c r="AB4" s="89"/>
    </row>
    <row r="5" spans="2:28" x14ac:dyDescent="0.35">
      <c r="B5" t="s">
        <v>755</v>
      </c>
      <c r="C5" s="71" t="s">
        <v>88</v>
      </c>
      <c r="E5" s="62"/>
      <c r="F5" s="72"/>
      <c r="G5" s="51"/>
      <c r="H5" s="145"/>
      <c r="I5" s="51"/>
      <c r="J5" s="71"/>
      <c r="L5" s="62"/>
      <c r="M5" s="84"/>
      <c r="O5" s="153"/>
      <c r="Q5" s="154"/>
      <c r="T5" s="153"/>
      <c r="V5" s="154"/>
      <c r="Y5" s="153"/>
      <c r="AA5" s="154"/>
    </row>
    <row r="6" spans="2:28" x14ac:dyDescent="0.35">
      <c r="B6" t="str">
        <f>IF(C6="","",VLOOKUP(C6,Rohmaterial!$C$4:$E$501,2,0))</f>
        <v>A2</v>
      </c>
      <c r="C6" s="73" t="s">
        <v>154</v>
      </c>
      <c r="D6" s="51">
        <v>1</v>
      </c>
      <c r="E6" s="62">
        <f>IFERROR(IF(B6="","",VLOOKUP(B6,Rohmaterial!B4:J501,9,0))*D6,0)</f>
        <v>0.56000000000000005</v>
      </c>
      <c r="F6" s="72">
        <f t="shared" ref="F6:F13" si="0">D6*$F$4</f>
        <v>6</v>
      </c>
      <c r="G6" s="51"/>
      <c r="H6" s="145"/>
      <c r="I6" s="51"/>
      <c r="J6" s="73" t="s">
        <v>154</v>
      </c>
      <c r="K6" s="51">
        <v>1</v>
      </c>
      <c r="L6" s="62">
        <f>E6</f>
        <v>0.56000000000000005</v>
      </c>
      <c r="M6" s="84">
        <f>K6*$M$4</f>
        <v>6</v>
      </c>
      <c r="Q6" s="154"/>
      <c r="V6" s="154"/>
      <c r="AA6" s="154"/>
    </row>
    <row r="7" spans="2:28" x14ac:dyDescent="0.35">
      <c r="B7" t="str">
        <f>IF(C7="","",VLOOKUP(C7,Rohmaterial!$C$4:$E$501,2,0))</f>
        <v>A3</v>
      </c>
      <c r="C7" s="73" t="s">
        <v>155</v>
      </c>
      <c r="D7" s="51">
        <v>1</v>
      </c>
      <c r="E7" s="62">
        <f>IFERROR(IF(B7="","",VLOOKUP(B7,Rohmaterial!B5:J502,9,0))*D7,0)</f>
        <v>0.56999999999999995</v>
      </c>
      <c r="F7" s="72">
        <f t="shared" si="0"/>
        <v>6</v>
      </c>
      <c r="G7" s="51"/>
      <c r="H7" s="145"/>
      <c r="I7" s="51"/>
      <c r="J7" s="73" t="s">
        <v>155</v>
      </c>
      <c r="K7" s="51">
        <v>1</v>
      </c>
      <c r="L7" s="62">
        <f t="shared" ref="L7:L8" si="1">E7</f>
        <v>0.56999999999999995</v>
      </c>
      <c r="M7" s="84">
        <f t="shared" ref="M7:M13" si="2">K7*$M$4</f>
        <v>6</v>
      </c>
      <c r="Q7" s="154"/>
      <c r="V7" s="154"/>
      <c r="AA7" s="154"/>
    </row>
    <row r="8" spans="2:28" x14ac:dyDescent="0.35">
      <c r="B8" t="str">
        <f>IF(C8="","",VLOOKUP(C8,Rohmaterial!$C$4:$E$501,2,0))</f>
        <v>A7</v>
      </c>
      <c r="C8" s="73" t="s">
        <v>756</v>
      </c>
      <c r="D8" s="51">
        <v>1</v>
      </c>
      <c r="E8" s="62">
        <f>IFERROR(IF(B8="","",VLOOKUP(B8,Rohmaterial!B6:J503,9,0))*D8,0)</f>
        <v>0.61</v>
      </c>
      <c r="F8" s="72">
        <f t="shared" si="0"/>
        <v>6</v>
      </c>
      <c r="G8" s="51"/>
      <c r="H8" s="145"/>
      <c r="I8" s="51"/>
      <c r="J8" s="73" t="s">
        <v>756</v>
      </c>
      <c r="K8" s="51">
        <v>1</v>
      </c>
      <c r="L8" s="62">
        <f t="shared" si="1"/>
        <v>0.61</v>
      </c>
      <c r="M8" s="84">
        <f t="shared" si="2"/>
        <v>6</v>
      </c>
      <c r="Q8" s="154"/>
      <c r="V8" s="154"/>
      <c r="AA8" s="154"/>
    </row>
    <row r="9" spans="2:28" x14ac:dyDescent="0.35">
      <c r="B9" t="str">
        <f>IF(C9="","",VLOOKUP(C9,Rohmaterial!$C$4:$E$501,2,0))</f>
        <v>A6</v>
      </c>
      <c r="C9" s="73" t="s">
        <v>176</v>
      </c>
      <c r="D9" s="51">
        <v>1</v>
      </c>
      <c r="E9" s="62">
        <f>IFERROR(IF(B9="","",VLOOKUP(B9,Rohmaterial!B7:J504,9,0))*D9,0)</f>
        <v>0.6</v>
      </c>
      <c r="F9" s="72">
        <f t="shared" si="0"/>
        <v>6</v>
      </c>
      <c r="G9" s="51"/>
      <c r="H9" s="145"/>
      <c r="I9" s="51"/>
      <c r="J9" s="73" t="s">
        <v>176</v>
      </c>
      <c r="K9" s="58"/>
      <c r="L9" s="62"/>
      <c r="M9" s="84">
        <f t="shared" si="2"/>
        <v>0</v>
      </c>
      <c r="Q9" s="154"/>
      <c r="V9" s="154"/>
      <c r="AA9" s="154"/>
    </row>
    <row r="10" spans="2:28" x14ac:dyDescent="0.35">
      <c r="B10" t="str">
        <f>IF(C10="","",VLOOKUP(C10,Rohmaterial!$C$4:$E$501,2,0))</f>
        <v>A13</v>
      </c>
      <c r="C10" s="73" t="s">
        <v>1058</v>
      </c>
      <c r="D10" s="51">
        <v>18</v>
      </c>
      <c r="E10" s="62">
        <f>IFERROR(IF(B10="","",VLOOKUP(B10,Rohmaterial!B8:J505,9,0))*D10,0)</f>
        <v>1.2060000000000001E-2</v>
      </c>
      <c r="F10" s="72">
        <f t="shared" si="0"/>
        <v>108</v>
      </c>
      <c r="G10" s="51"/>
      <c r="H10" s="145"/>
      <c r="I10" s="51"/>
      <c r="J10" s="73"/>
      <c r="K10" s="58"/>
      <c r="L10" s="62"/>
      <c r="M10" s="84">
        <f t="shared" si="2"/>
        <v>0</v>
      </c>
      <c r="Q10" s="154"/>
      <c r="V10" s="154"/>
      <c r="AA10" s="154"/>
    </row>
    <row r="11" spans="2:28" x14ac:dyDescent="0.35">
      <c r="B11" t="str">
        <f>IF(C11="","",VLOOKUP(C11,Rohmaterial!$C$4:$E$501,2,0))</f>
        <v>A18</v>
      </c>
      <c r="C11" s="73" t="s">
        <v>1068</v>
      </c>
      <c r="D11" s="51">
        <v>2</v>
      </c>
      <c r="E11" s="62">
        <f>IFERROR(IF(B11="","",VLOOKUP(B11,Rohmaterial!B9:J506,9,0))*D11,0)</f>
        <v>1.4399999999999999E-3</v>
      </c>
      <c r="F11" s="72">
        <f t="shared" si="0"/>
        <v>12</v>
      </c>
      <c r="G11" s="51"/>
      <c r="H11" s="145"/>
      <c r="I11" s="51"/>
      <c r="J11" s="73"/>
      <c r="K11" s="58"/>
      <c r="L11" s="62"/>
      <c r="M11" s="84">
        <f t="shared" si="2"/>
        <v>0</v>
      </c>
      <c r="Q11" s="154"/>
      <c r="V11" s="154"/>
      <c r="AA11" s="154"/>
    </row>
    <row r="12" spans="2:28" x14ac:dyDescent="0.35">
      <c r="B12" t="str">
        <f>IF(C12="","",VLOOKUP(C12,Rohmaterial!$C$4:$E$501,2,0))</f>
        <v/>
      </c>
      <c r="C12" s="73"/>
      <c r="E12" s="62">
        <f>IFERROR(IF(B12="","",VLOOKUP(B12,Rohmaterial!B10:J507,9,0))*D12,0)</f>
        <v>0</v>
      </c>
      <c r="F12" s="72">
        <f t="shared" si="0"/>
        <v>0</v>
      </c>
      <c r="G12" s="51"/>
      <c r="H12" s="145"/>
      <c r="I12" s="51"/>
      <c r="J12" s="73"/>
      <c r="K12" s="58"/>
      <c r="L12" s="62"/>
      <c r="M12" s="84">
        <f t="shared" si="2"/>
        <v>0</v>
      </c>
      <c r="Q12" s="154"/>
      <c r="V12" s="154"/>
      <c r="AA12" s="154"/>
    </row>
    <row r="13" spans="2:28" ht="15" thickBot="1" x14ac:dyDescent="0.4">
      <c r="B13" t="str">
        <f>IF(C13="","",VLOOKUP(C13,Rohmaterial!$C$4:$E$501,2,0))</f>
        <v/>
      </c>
      <c r="C13" s="73"/>
      <c r="E13" s="62">
        <f>IFERROR(IF(B13="","",VLOOKUP(B13,Rohmaterial!B10:J507,9,0))*D13,0)</f>
        <v>0</v>
      </c>
      <c r="F13" s="72">
        <f t="shared" si="0"/>
        <v>0</v>
      </c>
      <c r="G13" s="51"/>
      <c r="H13" s="145"/>
      <c r="I13" s="51"/>
      <c r="J13" s="73"/>
      <c r="K13" s="58"/>
      <c r="L13" s="62"/>
      <c r="M13" s="84">
        <f t="shared" si="2"/>
        <v>0</v>
      </c>
      <c r="Q13" s="154"/>
      <c r="V13" s="154"/>
      <c r="AA13" s="154"/>
    </row>
    <row r="14" spans="2:28" ht="15" thickBot="1" x14ac:dyDescent="0.4">
      <c r="C14" s="48" t="s">
        <v>132</v>
      </c>
      <c r="D14" s="52">
        <f>SUM(D10:D13)</f>
        <v>20</v>
      </c>
      <c r="E14" s="39"/>
      <c r="F14" s="74"/>
      <c r="G14" s="91"/>
      <c r="H14" s="146"/>
      <c r="I14" s="91"/>
      <c r="J14" s="48" t="s">
        <v>132</v>
      </c>
      <c r="K14" s="52">
        <f>SUM(K9:K13)</f>
        <v>0</v>
      </c>
      <c r="L14" s="39"/>
      <c r="M14" s="49"/>
      <c r="Q14" s="154"/>
      <c r="V14" s="154"/>
      <c r="AA14" s="154"/>
    </row>
    <row r="15" spans="2:28" ht="15" thickBot="1" x14ac:dyDescent="0.4">
      <c r="C15" s="164" t="s">
        <v>133</v>
      </c>
      <c r="D15" s="165"/>
      <c r="E15" s="166">
        <f>SUM(E6:E14)</f>
        <v>2.3534999999999999</v>
      </c>
      <c r="F15" s="167"/>
      <c r="J15" s="164" t="s">
        <v>133</v>
      </c>
      <c r="K15" s="165"/>
      <c r="L15" s="166">
        <f>SUM(L6:L14)</f>
        <v>1.7399999999999998</v>
      </c>
      <c r="M15" s="167"/>
      <c r="Q15" s="154"/>
      <c r="V15" s="154"/>
      <c r="AA15" s="154"/>
    </row>
    <row r="16" spans="2:28" ht="15" thickBot="1" x14ac:dyDescent="0.4">
      <c r="B16" t="s">
        <v>824</v>
      </c>
      <c r="C16" s="75" t="s">
        <v>692</v>
      </c>
      <c r="D16" s="53"/>
      <c r="E16" s="40">
        <v>1</v>
      </c>
      <c r="F16" s="76"/>
      <c r="J16" s="75" t="s">
        <v>692</v>
      </c>
      <c r="K16" s="53"/>
      <c r="L16" s="40">
        <v>1</v>
      </c>
      <c r="M16" s="76"/>
      <c r="Q16" s="154"/>
      <c r="V16" s="154"/>
      <c r="AA16" s="154"/>
    </row>
    <row r="17" spans="2:27" ht="15" thickBot="1" x14ac:dyDescent="0.4">
      <c r="B17" t="s">
        <v>970</v>
      </c>
      <c r="C17" s="77" t="s">
        <v>691</v>
      </c>
      <c r="D17" s="54"/>
      <c r="E17" s="40">
        <v>1</v>
      </c>
      <c r="F17" s="78"/>
      <c r="J17" s="77" t="s">
        <v>691</v>
      </c>
      <c r="K17" s="54"/>
      <c r="L17" s="40">
        <v>1</v>
      </c>
      <c r="M17" s="78"/>
      <c r="Q17" s="154"/>
      <c r="V17" s="154"/>
      <c r="AA17" s="154"/>
    </row>
    <row r="18" spans="2:27" ht="15" thickBot="1" x14ac:dyDescent="0.4">
      <c r="B18" t="s">
        <v>1003</v>
      </c>
      <c r="C18" s="79" t="s">
        <v>683</v>
      </c>
      <c r="D18" s="55"/>
      <c r="E18" s="41">
        <f>E15+E16</f>
        <v>3.3534999999999999</v>
      </c>
      <c r="F18" s="80"/>
      <c r="J18" s="79" t="s">
        <v>683</v>
      </c>
      <c r="K18" s="55"/>
      <c r="L18" s="41">
        <f>L15+L16</f>
        <v>2.7399999999999998</v>
      </c>
      <c r="M18" s="80"/>
      <c r="Q18" s="154"/>
      <c r="V18" s="154"/>
      <c r="AA18" s="154"/>
    </row>
    <row r="19" spans="2:27" ht="15" thickBot="1" x14ac:dyDescent="0.4">
      <c r="B19" t="s">
        <v>882</v>
      </c>
      <c r="C19" s="150" t="s">
        <v>678</v>
      </c>
      <c r="D19" s="56"/>
      <c r="E19" s="92">
        <f>E15+E17</f>
        <v>3.3534999999999999</v>
      </c>
      <c r="F19" s="81"/>
      <c r="J19" s="150" t="s">
        <v>678</v>
      </c>
      <c r="K19" s="56"/>
      <c r="L19" s="92">
        <f>L15+L17</f>
        <v>2.7399999999999998</v>
      </c>
      <c r="M19" s="81"/>
      <c r="Q19" s="154"/>
      <c r="V19" s="154"/>
      <c r="AA19" s="154"/>
    </row>
    <row r="20" spans="2:27" ht="15" thickBot="1" x14ac:dyDescent="0.4">
      <c r="B20" t="s">
        <v>801</v>
      </c>
      <c r="C20" s="85" t="s">
        <v>690</v>
      </c>
      <c r="D20" s="57"/>
      <c r="E20" s="47">
        <v>11.6</v>
      </c>
      <c r="F20" s="82"/>
      <c r="J20" s="85" t="s">
        <v>690</v>
      </c>
      <c r="K20" s="59"/>
      <c r="L20" s="42">
        <v>9.25</v>
      </c>
      <c r="M20" s="86"/>
      <c r="Q20" s="154"/>
      <c r="V20" s="154"/>
      <c r="AA20" s="154"/>
    </row>
    <row r="23" spans="2:27" ht="15" thickBot="1" x14ac:dyDescent="0.4"/>
    <row r="24" spans="2:27" ht="15" customHeight="1" x14ac:dyDescent="0.45">
      <c r="C24" s="63" t="s">
        <v>124</v>
      </c>
      <c r="D24" s="64" t="s">
        <v>128</v>
      </c>
      <c r="E24" s="65" t="s">
        <v>138</v>
      </c>
      <c r="F24" s="66" t="s">
        <v>146</v>
      </c>
      <c r="G24" s="141"/>
      <c r="H24" s="147"/>
      <c r="I24" s="141"/>
      <c r="J24" s="63" t="s">
        <v>124</v>
      </c>
      <c r="K24" s="64" t="s">
        <v>128</v>
      </c>
      <c r="L24" s="65" t="s">
        <v>138</v>
      </c>
      <c r="M24" s="66" t="s">
        <v>146</v>
      </c>
    </row>
    <row r="25" spans="2:27" ht="15" customHeight="1" x14ac:dyDescent="0.45">
      <c r="C25" s="67" t="s">
        <v>89</v>
      </c>
      <c r="D25" s="68"/>
      <c r="E25" s="83"/>
      <c r="F25" s="70">
        <v>6</v>
      </c>
      <c r="G25" s="141"/>
      <c r="H25" s="147"/>
      <c r="I25" s="141"/>
      <c r="J25" s="67"/>
      <c r="K25" s="68"/>
      <c r="L25" s="83"/>
      <c r="M25" s="70">
        <v>6</v>
      </c>
    </row>
    <row r="26" spans="2:27" x14ac:dyDescent="0.35">
      <c r="C26" s="71" t="s">
        <v>90</v>
      </c>
      <c r="E26" s="62"/>
      <c r="F26" s="84"/>
      <c r="J26" s="71"/>
      <c r="L26" s="62"/>
      <c r="M26" s="84"/>
    </row>
    <row r="27" spans="2:27" x14ac:dyDescent="0.35">
      <c r="B27" t="str">
        <f>IF(C27="","",VLOOKUP(C27,Rohmaterial!$C$4:$E$501,2,0))</f>
        <v>A2</v>
      </c>
      <c r="C27" s="73" t="s">
        <v>154</v>
      </c>
      <c r="D27" s="51">
        <v>1</v>
      </c>
      <c r="E27" s="62">
        <f>IFERROR(IF(B27="","",VLOOKUP(B27,Rohmaterial!B4:J501,9,0))*D27,0)</f>
        <v>0.56000000000000005</v>
      </c>
      <c r="F27" s="84">
        <f>D27*$F$25</f>
        <v>6</v>
      </c>
      <c r="J27" s="73" t="s">
        <v>154</v>
      </c>
      <c r="K27" s="51">
        <v>1</v>
      </c>
      <c r="L27" s="62">
        <f>E27</f>
        <v>0.56000000000000005</v>
      </c>
      <c r="M27" s="84">
        <f>K27*$M$25</f>
        <v>6</v>
      </c>
    </row>
    <row r="28" spans="2:27" x14ac:dyDescent="0.35">
      <c r="B28" t="str">
        <f>IF(C28="","",VLOOKUP(C28,Rohmaterial!$C$4:$E$501,2,0))</f>
        <v>A3</v>
      </c>
      <c r="C28" s="73" t="s">
        <v>155</v>
      </c>
      <c r="D28" s="51">
        <v>1</v>
      </c>
      <c r="E28" s="62">
        <f>IFERROR(IF(B28="","",VLOOKUP(B28,Rohmaterial!B5:J502,9,0))*D28,0)</f>
        <v>0.56999999999999995</v>
      </c>
      <c r="F28" s="84">
        <f t="shared" ref="F28:F38" si="3">D28*$F$25</f>
        <v>6</v>
      </c>
      <c r="J28" s="73" t="s">
        <v>155</v>
      </c>
      <c r="K28" s="51">
        <v>1</v>
      </c>
      <c r="L28" s="62">
        <f>E28</f>
        <v>0.56999999999999995</v>
      </c>
      <c r="M28" s="84">
        <f t="shared" ref="M28:M38" si="4">K28*$M$25</f>
        <v>6</v>
      </c>
    </row>
    <row r="29" spans="2:27" x14ac:dyDescent="0.35">
      <c r="B29" t="str">
        <f>IF(C29="","",VLOOKUP(C29,Rohmaterial!$C$4:$E$501,2,0))</f>
        <v>A7</v>
      </c>
      <c r="C29" s="73" t="s">
        <v>756</v>
      </c>
      <c r="D29" s="51">
        <v>1</v>
      </c>
      <c r="E29" s="62">
        <f>IFERROR(IF(B29="","",VLOOKUP(B29,Rohmaterial!B6:J503,9,0))*D29,0)</f>
        <v>0.61</v>
      </c>
      <c r="F29" s="84">
        <f t="shared" si="3"/>
        <v>6</v>
      </c>
      <c r="J29" s="73" t="s">
        <v>756</v>
      </c>
      <c r="K29" s="51">
        <v>1</v>
      </c>
      <c r="L29" s="62">
        <f>E29</f>
        <v>0.61</v>
      </c>
      <c r="M29" s="84">
        <f t="shared" si="4"/>
        <v>6</v>
      </c>
    </row>
    <row r="30" spans="2:27" x14ac:dyDescent="0.35">
      <c r="B30" t="str">
        <f>IF(C30="","",VLOOKUP(C30,Rohmaterial!$C$4:$E$501,2,0))</f>
        <v>A6</v>
      </c>
      <c r="C30" s="73" t="s">
        <v>176</v>
      </c>
      <c r="D30" s="58">
        <v>1</v>
      </c>
      <c r="E30" s="62">
        <f>IFERROR(IF(B30="","",VLOOKUP(B30,Rohmaterial!B7:J504,9,0))*D30,0)</f>
        <v>0.6</v>
      </c>
      <c r="F30" s="84">
        <f t="shared" si="3"/>
        <v>6</v>
      </c>
      <c r="J30" s="73" t="s">
        <v>176</v>
      </c>
      <c r="K30" s="58"/>
      <c r="L30" s="62"/>
      <c r="M30" s="84">
        <f t="shared" si="4"/>
        <v>0</v>
      </c>
    </row>
    <row r="31" spans="2:27" x14ac:dyDescent="0.35">
      <c r="B31" t="str">
        <f>IF(C31="","",VLOOKUP(C31,Rohmaterial!$C$4:$E$501,2,0))</f>
        <v>A18</v>
      </c>
      <c r="C31" s="73" t="s">
        <v>1068</v>
      </c>
      <c r="D31" s="58">
        <v>5</v>
      </c>
      <c r="E31" s="62">
        <f>IFERROR(IF(B31="","",VLOOKUP(B31,Rohmaterial!B8:J505,9,0))*D31,0)</f>
        <v>3.5999999999999999E-3</v>
      </c>
      <c r="F31" s="84">
        <f t="shared" si="3"/>
        <v>30</v>
      </c>
      <c r="J31" s="73"/>
      <c r="K31" s="58"/>
      <c r="L31" s="62"/>
      <c r="M31" s="84">
        <f t="shared" si="4"/>
        <v>0</v>
      </c>
    </row>
    <row r="32" spans="2:27" x14ac:dyDescent="0.35">
      <c r="B32" t="str">
        <f>IF(C32="","",VLOOKUP(C32,Rohmaterial!$C$4:$E$501,2,0))</f>
        <v>A36</v>
      </c>
      <c r="C32" s="73" t="s">
        <v>1029</v>
      </c>
      <c r="D32" s="58">
        <v>5</v>
      </c>
      <c r="E32" s="62">
        <f>IFERROR(IF(B32="","",VLOOKUP(B32,Rohmaterial!B9:J506,9,0))*D32,0)</f>
        <v>4.4999999999999997E-3</v>
      </c>
      <c r="F32" s="84">
        <f t="shared" si="3"/>
        <v>30</v>
      </c>
      <c r="J32" s="73"/>
      <c r="K32" s="58"/>
      <c r="L32" s="62"/>
      <c r="M32" s="84">
        <f t="shared" si="4"/>
        <v>0</v>
      </c>
    </row>
    <row r="33" spans="2:13" x14ac:dyDescent="0.35">
      <c r="B33" t="str">
        <f>IF(C33="","",VLOOKUP(C33,Rohmaterial!$C$4:$E$501,2,0))</f>
        <v>A47</v>
      </c>
      <c r="C33" s="73" t="s">
        <v>152</v>
      </c>
      <c r="D33" s="58">
        <v>5</v>
      </c>
      <c r="E33" s="62">
        <f>IFERROR(IF(B33="","",VLOOKUP(B33,Rohmaterial!B10:J507,9,0))*D33,0)</f>
        <v>5.0500000000000007E-3</v>
      </c>
      <c r="F33" s="84">
        <f t="shared" si="3"/>
        <v>30</v>
      </c>
      <c r="J33" s="73"/>
      <c r="K33" s="58"/>
      <c r="L33" s="62"/>
      <c r="M33" s="84"/>
    </row>
    <row r="34" spans="2:13" x14ac:dyDescent="0.35">
      <c r="B34" t="str">
        <f>IF(C34="","",VLOOKUP(C34,Rohmaterial!$C$4:$E$501,2,0))</f>
        <v>A54</v>
      </c>
      <c r="C34" s="73" t="s">
        <v>1030</v>
      </c>
      <c r="D34" s="58">
        <v>4</v>
      </c>
      <c r="E34" s="62">
        <f>IFERROR(IF(B34="","",VLOOKUP(B34,Rohmaterial!B11:J508,9,0))*D34,0)</f>
        <v>4.3200000000000001E-3</v>
      </c>
      <c r="F34" s="84">
        <f t="shared" si="3"/>
        <v>24</v>
      </c>
      <c r="J34" s="73"/>
      <c r="K34" s="58"/>
      <c r="L34" s="62"/>
      <c r="M34" s="84"/>
    </row>
    <row r="35" spans="2:13" x14ac:dyDescent="0.35">
      <c r="B35" t="str">
        <f>IF(C35="","",VLOOKUP(C35,Rohmaterial!$C$4:$E$501,2,0))</f>
        <v>A51</v>
      </c>
      <c r="C35" s="73" t="s">
        <v>1044</v>
      </c>
      <c r="D35" s="58">
        <v>4</v>
      </c>
      <c r="E35" s="62">
        <f>IFERROR(IF(B35="","",VLOOKUP(B35,Rohmaterial!B12:J509,9,0))*D35,0)</f>
        <v>4.2000000000000006E-3</v>
      </c>
      <c r="F35" s="84">
        <f t="shared" si="3"/>
        <v>24</v>
      </c>
      <c r="J35" s="73"/>
      <c r="K35" s="58"/>
      <c r="L35" s="62"/>
      <c r="M35" s="84"/>
    </row>
    <row r="36" spans="2:13" x14ac:dyDescent="0.35">
      <c r="B36" t="str">
        <f>IF(C36="","",VLOOKUP(C36,Rohmaterial!$C$4:$E$501,2,0))</f>
        <v>A15</v>
      </c>
      <c r="C36" s="73" t="s">
        <v>1045</v>
      </c>
      <c r="D36" s="58">
        <v>4</v>
      </c>
      <c r="E36" s="62">
        <f>IFERROR(IF(B36="","",VLOOKUP(B36,Rohmaterial!B13:J510,9,0))*D36,0)</f>
        <v>2.7599999999999999E-3</v>
      </c>
      <c r="F36" s="84">
        <f t="shared" si="3"/>
        <v>24</v>
      </c>
      <c r="J36" s="73"/>
      <c r="K36" s="58"/>
      <c r="L36" s="62"/>
      <c r="M36" s="84"/>
    </row>
    <row r="37" spans="2:13" x14ac:dyDescent="0.35">
      <c r="B37" t="str">
        <f>IF(C37="","",VLOOKUP(C37,Rohmaterial!$C$4:$E$501,2,0))</f>
        <v>A14</v>
      </c>
      <c r="C37" s="73" t="s">
        <v>1033</v>
      </c>
      <c r="D37" s="58">
        <v>3</v>
      </c>
      <c r="E37" s="62">
        <f>IFERROR(IF(B37="","",VLOOKUP(B37,Rohmaterial!B14:J511,9,0))*D37,0)</f>
        <v>2.0400000000000001E-3</v>
      </c>
      <c r="F37" s="84">
        <f t="shared" si="3"/>
        <v>18</v>
      </c>
      <c r="J37" s="73"/>
      <c r="K37" s="58"/>
      <c r="L37" s="62"/>
      <c r="M37" s="84"/>
    </row>
    <row r="38" spans="2:13" x14ac:dyDescent="0.35">
      <c r="B38" t="str">
        <f>IF(C38="","",VLOOKUP(C38,Rohmaterial!$C$4:$E$501,2,0))</f>
        <v>A45</v>
      </c>
      <c r="C38" s="73" t="s">
        <v>151</v>
      </c>
      <c r="D38" s="58">
        <v>20</v>
      </c>
      <c r="E38" s="62">
        <f>IFERROR(IF(B38="","",VLOOKUP(B38,Rohmaterial!B15:J512,9,0))*D38,0)</f>
        <v>1.9799999999999998E-2</v>
      </c>
      <c r="F38" s="84">
        <f t="shared" si="3"/>
        <v>120</v>
      </c>
      <c r="J38" s="73"/>
      <c r="K38" s="58"/>
      <c r="L38" s="62"/>
      <c r="M38" s="84">
        <f t="shared" si="4"/>
        <v>0</v>
      </c>
    </row>
    <row r="39" spans="2:13" x14ac:dyDescent="0.35">
      <c r="C39" s="73"/>
      <c r="D39" s="58"/>
      <c r="E39" s="62"/>
      <c r="F39" s="84"/>
      <c r="J39" s="73"/>
      <c r="K39" s="58"/>
      <c r="L39" s="62"/>
      <c r="M39" s="84"/>
    </row>
    <row r="40" spans="2:13" x14ac:dyDescent="0.35">
      <c r="C40" s="73"/>
      <c r="D40" s="58"/>
      <c r="E40" s="62"/>
      <c r="F40" s="84"/>
      <c r="J40" s="73"/>
      <c r="K40" s="58"/>
      <c r="L40" s="62"/>
      <c r="M40" s="84"/>
    </row>
    <row r="41" spans="2:13" ht="15" thickBot="1" x14ac:dyDescent="0.4">
      <c r="B41" t="str">
        <f>IF(C41="","",VLOOKUP(C41,Rohmaterial!$C$4:$E$501,2,0))</f>
        <v/>
      </c>
      <c r="C41" s="73"/>
      <c r="D41" s="58"/>
      <c r="E41" s="62">
        <f>IFERROR(IF(B41="","",VLOOKUP(B41,Rohmaterial!B16:J513,9,0))*D41,0)</f>
        <v>0</v>
      </c>
      <c r="F41" s="84"/>
      <c r="J41" s="73"/>
      <c r="K41" s="58"/>
      <c r="L41" s="62"/>
      <c r="M41" s="84"/>
    </row>
    <row r="42" spans="2:13" ht="15" thickBot="1" x14ac:dyDescent="0.4">
      <c r="C42" s="48" t="s">
        <v>132</v>
      </c>
      <c r="D42" s="52">
        <f>SUM(D31:D38)</f>
        <v>50</v>
      </c>
      <c r="E42" s="39"/>
      <c r="F42" s="49"/>
      <c r="J42" s="48" t="s">
        <v>132</v>
      </c>
      <c r="K42" s="52">
        <f>SUM(K30:K38)</f>
        <v>0</v>
      </c>
      <c r="L42" s="39"/>
      <c r="M42" s="49"/>
    </row>
    <row r="43" spans="2:13" ht="15" thickBot="1" x14ac:dyDescent="0.4">
      <c r="C43" s="164" t="s">
        <v>133</v>
      </c>
      <c r="D43" s="165"/>
      <c r="E43" s="166">
        <f>SUM(E27:E42)</f>
        <v>2.3862700000000001</v>
      </c>
      <c r="F43" s="167"/>
      <c r="J43" s="164" t="s">
        <v>133</v>
      </c>
      <c r="K43" s="165"/>
      <c r="L43" s="166">
        <f>SUM(L27:L42)</f>
        <v>1.7399999999999998</v>
      </c>
      <c r="M43" s="167"/>
    </row>
    <row r="44" spans="2:13" ht="15" thickBot="1" x14ac:dyDescent="0.4">
      <c r="B44" t="s">
        <v>825</v>
      </c>
      <c r="C44" s="75" t="s">
        <v>692</v>
      </c>
      <c r="D44" s="53"/>
      <c r="E44" s="40">
        <v>1</v>
      </c>
      <c r="F44" s="76"/>
      <c r="J44" s="75" t="s">
        <v>692</v>
      </c>
      <c r="K44" s="53"/>
      <c r="L44" s="40">
        <v>1</v>
      </c>
      <c r="M44" s="76"/>
    </row>
    <row r="45" spans="2:13" ht="15" thickBot="1" x14ac:dyDescent="0.4">
      <c r="B45" t="s">
        <v>971</v>
      </c>
      <c r="C45" s="77" t="s">
        <v>691</v>
      </c>
      <c r="D45" s="54"/>
      <c r="E45" s="40">
        <v>1</v>
      </c>
      <c r="F45" s="78"/>
      <c r="J45" s="77" t="s">
        <v>691</v>
      </c>
      <c r="K45" s="54"/>
      <c r="L45" s="40">
        <v>1</v>
      </c>
      <c r="M45" s="78"/>
    </row>
    <row r="46" spans="2:13" ht="15" thickBot="1" x14ac:dyDescent="0.4">
      <c r="B46" t="s">
        <v>1004</v>
      </c>
      <c r="C46" s="79" t="s">
        <v>683</v>
      </c>
      <c r="D46" s="55"/>
      <c r="E46" s="41">
        <f>E43+E44</f>
        <v>3.3862700000000001</v>
      </c>
      <c r="F46" s="80"/>
      <c r="J46" s="79" t="s">
        <v>683</v>
      </c>
      <c r="K46" s="55"/>
      <c r="L46" s="41">
        <f>L43+L44</f>
        <v>2.7399999999999998</v>
      </c>
      <c r="M46" s="80"/>
    </row>
    <row r="47" spans="2:13" ht="15" thickBot="1" x14ac:dyDescent="0.4">
      <c r="B47" t="s">
        <v>883</v>
      </c>
      <c r="C47" s="150" t="s">
        <v>678</v>
      </c>
      <c r="D47" s="56"/>
      <c r="E47" s="92">
        <f>E43+E45</f>
        <v>3.3862700000000001</v>
      </c>
      <c r="F47" s="81"/>
      <c r="J47" s="150" t="s">
        <v>678</v>
      </c>
      <c r="K47" s="56"/>
      <c r="L47" s="92">
        <f>L43+L45</f>
        <v>2.7399999999999998</v>
      </c>
      <c r="M47" s="81"/>
    </row>
    <row r="48" spans="2:13" ht="15" thickBot="1" x14ac:dyDescent="0.4">
      <c r="B48" t="s">
        <v>802</v>
      </c>
      <c r="C48" s="85" t="s">
        <v>690</v>
      </c>
      <c r="D48" s="59"/>
      <c r="E48" s="42">
        <v>9.25</v>
      </c>
      <c r="F48" s="86"/>
      <c r="J48" s="85" t="s">
        <v>690</v>
      </c>
      <c r="K48" s="59"/>
      <c r="L48" s="42">
        <v>9.25</v>
      </c>
      <c r="M48" s="86"/>
    </row>
    <row r="49" spans="2:13" ht="18.5" x14ac:dyDescent="0.45">
      <c r="B49" s="148"/>
    </row>
    <row r="50" spans="2:13" ht="18.5" x14ac:dyDescent="0.45">
      <c r="B50" s="148"/>
    </row>
    <row r="51" spans="2:13" ht="15" thickBot="1" x14ac:dyDescent="0.4"/>
    <row r="52" spans="2:13" ht="19.5" x14ac:dyDescent="0.45">
      <c r="C52" s="63" t="s">
        <v>124</v>
      </c>
      <c r="D52" s="64" t="s">
        <v>128</v>
      </c>
      <c r="E52" s="65" t="s">
        <v>138</v>
      </c>
      <c r="F52" s="66" t="s">
        <v>146</v>
      </c>
      <c r="J52" s="63" t="s">
        <v>124</v>
      </c>
      <c r="K52" s="64" t="s">
        <v>128</v>
      </c>
      <c r="L52" s="65" t="s">
        <v>138</v>
      </c>
      <c r="M52" s="66" t="s">
        <v>146</v>
      </c>
    </row>
    <row r="53" spans="2:13" ht="18.5" x14ac:dyDescent="0.45">
      <c r="B53" s="50"/>
      <c r="C53" s="67" t="s">
        <v>91</v>
      </c>
      <c r="D53" s="68"/>
      <c r="E53" s="83"/>
      <c r="F53" s="70">
        <v>6</v>
      </c>
      <c r="J53" s="67"/>
      <c r="K53" s="68"/>
      <c r="L53" s="83"/>
      <c r="M53" s="70">
        <v>6</v>
      </c>
    </row>
    <row r="54" spans="2:13" x14ac:dyDescent="0.35">
      <c r="C54" s="71" t="s">
        <v>92</v>
      </c>
      <c r="E54" s="62"/>
      <c r="F54" s="28"/>
      <c r="J54" s="71"/>
      <c r="L54" s="62"/>
      <c r="M54" s="84"/>
    </row>
    <row r="55" spans="2:13" x14ac:dyDescent="0.35">
      <c r="B55" t="str">
        <f>IF(C55="","",VLOOKUP(C55,Rohmaterial!$C$4:$E$501,2,0))</f>
        <v>A1</v>
      </c>
      <c r="C55" s="73" t="s">
        <v>137</v>
      </c>
      <c r="D55" s="51">
        <v>1</v>
      </c>
      <c r="E55" s="62">
        <f>IFERROR(IF(B55="","",VLOOKUP(B55,Rohmaterial!B4:J501,9,0))*D55,0)</f>
        <v>0.55000000000000004</v>
      </c>
      <c r="F55" s="28">
        <f>D55*$F$53</f>
        <v>6</v>
      </c>
      <c r="J55" s="73" t="s">
        <v>154</v>
      </c>
      <c r="K55" s="51">
        <v>1</v>
      </c>
      <c r="L55" s="62">
        <f>E55</f>
        <v>0.55000000000000004</v>
      </c>
      <c r="M55" s="84">
        <f>K55*$M$53</f>
        <v>6</v>
      </c>
    </row>
    <row r="56" spans="2:13" x14ac:dyDescent="0.35">
      <c r="B56" t="str">
        <f>IF(C56="","",VLOOKUP(C56,Rohmaterial!$C$4:$E$501,2,0))</f>
        <v>A4</v>
      </c>
      <c r="C56" s="73" t="s">
        <v>159</v>
      </c>
      <c r="D56" s="51">
        <v>1</v>
      </c>
      <c r="E56" s="62">
        <f>IFERROR(IF(B56="","",VLOOKUP(B56,Rohmaterial!B5:J502,9,0))*D56,0)</f>
        <v>0.57999999999999996</v>
      </c>
      <c r="F56" s="28">
        <f t="shared" ref="F56:F62" si="5">D56*$F$53</f>
        <v>6</v>
      </c>
      <c r="J56" s="73" t="s">
        <v>155</v>
      </c>
      <c r="K56" s="51">
        <v>1</v>
      </c>
      <c r="L56" s="62">
        <f>E56</f>
        <v>0.57999999999999996</v>
      </c>
      <c r="M56" s="84">
        <f t="shared" ref="M56:M62" si="6">K56*$M$53</f>
        <v>6</v>
      </c>
    </row>
    <row r="57" spans="2:13" x14ac:dyDescent="0.35">
      <c r="B57" t="str">
        <f>IF(C57="","",VLOOKUP(C57,Rohmaterial!$C$4:$E$501,2,0))</f>
        <v>A5</v>
      </c>
      <c r="C57" s="73" t="s">
        <v>160</v>
      </c>
      <c r="D57" s="51">
        <v>1</v>
      </c>
      <c r="E57" s="62">
        <f>IFERROR(IF(B57="","",VLOOKUP(B57,Rohmaterial!B6:J503,9,0))*D57,0)</f>
        <v>0.59</v>
      </c>
      <c r="F57" s="28">
        <f t="shared" si="5"/>
        <v>6</v>
      </c>
      <c r="J57" s="73" t="s">
        <v>756</v>
      </c>
      <c r="K57" s="51">
        <v>1</v>
      </c>
      <c r="L57" s="62">
        <f>E57</f>
        <v>0.59</v>
      </c>
      <c r="M57" s="84">
        <f t="shared" si="6"/>
        <v>6</v>
      </c>
    </row>
    <row r="58" spans="2:13" x14ac:dyDescent="0.35">
      <c r="B58" t="str">
        <f>IF(C58="","",VLOOKUP(C58,Rohmaterial!$C$4:$E$501,2,0))</f>
        <v>A51</v>
      </c>
      <c r="C58" s="73" t="s">
        <v>1044</v>
      </c>
      <c r="D58" s="58">
        <v>30</v>
      </c>
      <c r="E58" s="62">
        <f>IFERROR(IF(B58="","",VLOOKUP(B58,Rohmaterial!B7:J504,9,0))*D58,0)</f>
        <v>3.1500000000000007E-2</v>
      </c>
      <c r="F58" s="28">
        <f t="shared" si="5"/>
        <v>180</v>
      </c>
      <c r="J58" s="73" t="s">
        <v>176</v>
      </c>
      <c r="K58" s="58"/>
      <c r="L58" s="62"/>
      <c r="M58" s="84">
        <f t="shared" si="6"/>
        <v>0</v>
      </c>
    </row>
    <row r="59" spans="2:13" x14ac:dyDescent="0.35">
      <c r="B59" t="str">
        <f>IF(C59="","",VLOOKUP(C59,Rohmaterial!$C$4:$E$501,2,0))</f>
        <v>A36</v>
      </c>
      <c r="C59" s="73" t="s">
        <v>1029</v>
      </c>
      <c r="D59" s="58">
        <v>5</v>
      </c>
      <c r="E59" s="62">
        <f>IFERROR(IF(B59="","",VLOOKUP(B59,Rohmaterial!B8:J505,9,0))*D59,0)</f>
        <v>4.4999999999999997E-3</v>
      </c>
      <c r="F59" s="28">
        <f t="shared" si="5"/>
        <v>30</v>
      </c>
      <c r="J59" s="73"/>
      <c r="K59" s="58"/>
      <c r="L59" s="62"/>
      <c r="M59" s="84">
        <f t="shared" si="6"/>
        <v>0</v>
      </c>
    </row>
    <row r="60" spans="2:13" x14ac:dyDescent="0.35">
      <c r="B60" t="str">
        <f>IF(C60="","",VLOOKUP(C60,Rohmaterial!$C$4:$E$501,2,0))</f>
        <v>A27</v>
      </c>
      <c r="C60" s="73" t="s">
        <v>1043</v>
      </c>
      <c r="D60" s="58">
        <v>5</v>
      </c>
      <c r="E60" s="62">
        <f>IFERROR(IF(B60="","",VLOOKUP(B60,Rohmaterial!B9:J506,9,0))*D60,0)</f>
        <v>4.0500000000000006E-3</v>
      </c>
      <c r="F60" s="28">
        <f t="shared" si="5"/>
        <v>30</v>
      </c>
      <c r="J60" s="73"/>
      <c r="K60" s="58"/>
      <c r="L60" s="62"/>
      <c r="M60" s="84">
        <f t="shared" si="6"/>
        <v>0</v>
      </c>
    </row>
    <row r="61" spans="2:13" x14ac:dyDescent="0.35">
      <c r="B61" t="str">
        <f>IF(C61="","",VLOOKUP(C61,Rohmaterial!$C$4:$E$501,2,0))</f>
        <v/>
      </c>
      <c r="C61" s="73"/>
      <c r="E61" s="62">
        <f>IFERROR(IF(B61="","",VLOOKUP(B61,Rohmaterial!B10:J507,9,0))*D61,0)</f>
        <v>0</v>
      </c>
      <c r="F61" s="28">
        <f t="shared" si="5"/>
        <v>0</v>
      </c>
      <c r="J61" s="73"/>
      <c r="K61" s="58"/>
      <c r="L61" s="62"/>
      <c r="M61" s="84">
        <f t="shared" si="6"/>
        <v>0</v>
      </c>
    </row>
    <row r="62" spans="2:13" ht="15" thickBot="1" x14ac:dyDescent="0.4">
      <c r="B62" t="str">
        <f>IF(C62="","",VLOOKUP(C62,Rohmaterial!$C$4:$E$501,2,0))</f>
        <v/>
      </c>
      <c r="C62" s="73"/>
      <c r="E62" s="62">
        <f>IFERROR(IF(B62="","",VLOOKUP(B62,Rohmaterial!B11:J508,9,0))*D62,0)</f>
        <v>0</v>
      </c>
      <c r="F62" s="28">
        <f t="shared" si="5"/>
        <v>0</v>
      </c>
      <c r="J62" s="73"/>
      <c r="K62" s="58"/>
      <c r="L62" s="62"/>
      <c r="M62" s="84">
        <f t="shared" si="6"/>
        <v>0</v>
      </c>
    </row>
    <row r="63" spans="2:13" ht="15" thickBot="1" x14ac:dyDescent="0.4">
      <c r="C63" s="48" t="s">
        <v>132</v>
      </c>
      <c r="D63" s="52">
        <f>SUM(D58:D62)</f>
        <v>40</v>
      </c>
      <c r="E63" s="39"/>
      <c r="F63" s="49"/>
      <c r="J63" s="48" t="s">
        <v>132</v>
      </c>
      <c r="K63" s="52">
        <f>SUM(K58:K61)</f>
        <v>0</v>
      </c>
      <c r="L63" s="39"/>
      <c r="M63" s="49"/>
    </row>
    <row r="64" spans="2:13" ht="15" thickBot="1" x14ac:dyDescent="0.4">
      <c r="C64" s="164" t="s">
        <v>133</v>
      </c>
      <c r="D64" s="165"/>
      <c r="E64" s="166">
        <f>SUM(E55:E63)</f>
        <v>1.7600499999999999</v>
      </c>
      <c r="F64" s="167"/>
      <c r="J64" s="164" t="s">
        <v>133</v>
      </c>
      <c r="K64" s="165"/>
      <c r="L64" s="166">
        <f>SUM(L55:L63)</f>
        <v>1.7199999999999998</v>
      </c>
      <c r="M64" s="167"/>
    </row>
    <row r="65" spans="2:13" ht="15" thickBot="1" x14ac:dyDescent="0.4">
      <c r="B65" t="s">
        <v>826</v>
      </c>
      <c r="C65" s="75" t="s">
        <v>692</v>
      </c>
      <c r="D65" s="53"/>
      <c r="E65" s="40">
        <v>1</v>
      </c>
      <c r="F65" s="76"/>
      <c r="J65" s="75" t="s">
        <v>692</v>
      </c>
      <c r="K65" s="53"/>
      <c r="L65" s="40">
        <v>1</v>
      </c>
      <c r="M65" s="76"/>
    </row>
    <row r="66" spans="2:13" ht="15" thickBot="1" x14ac:dyDescent="0.4">
      <c r="B66" t="s">
        <v>972</v>
      </c>
      <c r="C66" s="77" t="s">
        <v>691</v>
      </c>
      <c r="D66" s="54"/>
      <c r="E66" s="40">
        <v>1</v>
      </c>
      <c r="F66" s="78"/>
      <c r="J66" s="77" t="s">
        <v>691</v>
      </c>
      <c r="K66" s="54"/>
      <c r="L66" s="40">
        <v>1</v>
      </c>
      <c r="M66" s="78"/>
    </row>
    <row r="67" spans="2:13" ht="15" thickBot="1" x14ac:dyDescent="0.4">
      <c r="B67" t="s">
        <v>1005</v>
      </c>
      <c r="C67" s="79" t="s">
        <v>683</v>
      </c>
      <c r="D67" s="55"/>
      <c r="E67" s="41">
        <f>E64+E65</f>
        <v>2.7600499999999997</v>
      </c>
      <c r="F67" s="80"/>
      <c r="J67" s="79" t="s">
        <v>683</v>
      </c>
      <c r="K67" s="55"/>
      <c r="L67" s="41">
        <f>L64+L65</f>
        <v>2.7199999999999998</v>
      </c>
      <c r="M67" s="80"/>
    </row>
    <row r="68" spans="2:13" ht="15" thickBot="1" x14ac:dyDescent="0.4">
      <c r="B68" t="s">
        <v>884</v>
      </c>
      <c r="C68" s="150" t="s">
        <v>678</v>
      </c>
      <c r="D68" s="56"/>
      <c r="E68" s="92">
        <f>E64+E66</f>
        <v>2.7600499999999997</v>
      </c>
      <c r="F68" s="81"/>
      <c r="J68" s="150" t="s">
        <v>678</v>
      </c>
      <c r="K68" s="56"/>
      <c r="L68" s="92">
        <f>L64+L66</f>
        <v>2.7199999999999998</v>
      </c>
      <c r="M68" s="81"/>
    </row>
    <row r="69" spans="2:13" ht="15" thickBot="1" x14ac:dyDescent="0.4">
      <c r="B69" t="s">
        <v>803</v>
      </c>
      <c r="C69" s="85" t="s">
        <v>690</v>
      </c>
      <c r="D69" s="59"/>
      <c r="E69" s="42">
        <v>13.2</v>
      </c>
      <c r="F69" s="86"/>
      <c r="J69" s="85" t="s">
        <v>690</v>
      </c>
      <c r="K69" s="59"/>
      <c r="L69" s="42">
        <v>9.25</v>
      </c>
      <c r="M69" s="86"/>
    </row>
    <row r="70" spans="2:13" ht="18.5" x14ac:dyDescent="0.45">
      <c r="B70" s="148"/>
    </row>
    <row r="71" spans="2:13" ht="18.5" x14ac:dyDescent="0.45">
      <c r="B71" s="148"/>
    </row>
    <row r="72" spans="2:13" ht="15" thickBot="1" x14ac:dyDescent="0.4"/>
    <row r="73" spans="2:13" ht="19.5" x14ac:dyDescent="0.45">
      <c r="C73" s="63" t="s">
        <v>124</v>
      </c>
      <c r="D73" s="64" t="s">
        <v>128</v>
      </c>
      <c r="E73" s="65" t="s">
        <v>138</v>
      </c>
      <c r="F73" s="66" t="s">
        <v>146</v>
      </c>
      <c r="J73" s="63" t="s">
        <v>124</v>
      </c>
      <c r="K73" s="64" t="s">
        <v>128</v>
      </c>
      <c r="L73" s="65" t="s">
        <v>138</v>
      </c>
      <c r="M73" s="66" t="s">
        <v>146</v>
      </c>
    </row>
    <row r="74" spans="2:13" ht="18.5" x14ac:dyDescent="0.45">
      <c r="B74" s="50"/>
      <c r="C74" s="67" t="s">
        <v>93</v>
      </c>
      <c r="D74" s="68"/>
      <c r="E74" s="83"/>
      <c r="F74" s="70">
        <v>6</v>
      </c>
      <c r="J74" s="67"/>
      <c r="K74" s="68"/>
      <c r="L74" s="83"/>
      <c r="M74" s="70">
        <v>6</v>
      </c>
    </row>
    <row r="75" spans="2:13" x14ac:dyDescent="0.35">
      <c r="C75" s="71" t="s">
        <v>94</v>
      </c>
      <c r="E75" s="62"/>
      <c r="F75" s="28"/>
      <c r="J75" s="71"/>
      <c r="L75" s="62"/>
      <c r="M75" s="84"/>
    </row>
    <row r="76" spans="2:13" x14ac:dyDescent="0.35">
      <c r="B76" t="str">
        <f>IF(C76="","",VLOOKUP(C76,Rohmaterial!$C$4:$E$501,2,0))</f>
        <v>A1</v>
      </c>
      <c r="C76" s="73" t="s">
        <v>137</v>
      </c>
      <c r="D76" s="51">
        <v>1</v>
      </c>
      <c r="E76" s="62">
        <f>IFERROR(IF(B76="","",VLOOKUP(B76,Rohmaterial!B4:J501,9,0))*D76,0)</f>
        <v>0.55000000000000004</v>
      </c>
      <c r="F76" s="28">
        <f>D76*$F$74</f>
        <v>6</v>
      </c>
      <c r="J76" s="73" t="s">
        <v>154</v>
      </c>
      <c r="K76" s="51">
        <v>1</v>
      </c>
      <c r="L76" s="62">
        <f>E76</f>
        <v>0.55000000000000004</v>
      </c>
      <c r="M76" s="84">
        <f>K76*$M$74</f>
        <v>6</v>
      </c>
    </row>
    <row r="77" spans="2:13" x14ac:dyDescent="0.35">
      <c r="B77" t="str">
        <f>IF(C77="","",VLOOKUP(C77,Rohmaterial!$C$4:$E$501,2,0))</f>
        <v>A4</v>
      </c>
      <c r="C77" s="73" t="s">
        <v>159</v>
      </c>
      <c r="D77" s="51">
        <v>1</v>
      </c>
      <c r="E77" s="62">
        <f>IFERROR(IF(B77="","",VLOOKUP(B77,Rohmaterial!B5:J502,9,0))*D77,0)</f>
        <v>0.57999999999999996</v>
      </c>
      <c r="F77" s="28">
        <f t="shared" ref="F77:F82" si="7">D77*$F$74</f>
        <v>6</v>
      </c>
      <c r="J77" s="73" t="s">
        <v>155</v>
      </c>
      <c r="K77" s="51">
        <v>1</v>
      </c>
      <c r="L77" s="62">
        <f>E77</f>
        <v>0.57999999999999996</v>
      </c>
      <c r="M77" s="84">
        <f t="shared" ref="M77:M82" si="8">K77*$M$74</f>
        <v>6</v>
      </c>
    </row>
    <row r="78" spans="2:13" x14ac:dyDescent="0.35">
      <c r="B78" t="str">
        <f>IF(C78="","",VLOOKUP(C78,Rohmaterial!$C$4:$E$501,2,0))</f>
        <v>A5</v>
      </c>
      <c r="C78" s="73" t="s">
        <v>160</v>
      </c>
      <c r="D78" s="51">
        <v>1</v>
      </c>
      <c r="E78" s="62">
        <f>IFERROR(IF(B78="","",VLOOKUP(B78,Rohmaterial!B6:J503,9,0))*D78,0)</f>
        <v>0.59</v>
      </c>
      <c r="F78" s="28">
        <f t="shared" si="7"/>
        <v>6</v>
      </c>
      <c r="J78" s="73" t="s">
        <v>756</v>
      </c>
      <c r="K78" s="51">
        <v>1</v>
      </c>
      <c r="L78" s="62">
        <f>E78</f>
        <v>0.59</v>
      </c>
      <c r="M78" s="84">
        <f t="shared" si="8"/>
        <v>6</v>
      </c>
    </row>
    <row r="79" spans="2:13" x14ac:dyDescent="0.35">
      <c r="B79" t="str">
        <f>IF(C79="","",VLOOKUP(C79,Rohmaterial!$C$4:$E$501,2,0))</f>
        <v>A17</v>
      </c>
      <c r="C79" s="73" t="s">
        <v>141</v>
      </c>
      <c r="D79" s="58">
        <v>1</v>
      </c>
      <c r="E79" s="62">
        <f>IFERROR(IF(B79="","",VLOOKUP(B79,Rohmaterial!B7:J504,9,0))*D79,0)</f>
        <v>7.0999999999999991E-4</v>
      </c>
      <c r="F79" s="28">
        <f t="shared" si="7"/>
        <v>6</v>
      </c>
      <c r="J79" s="73" t="s">
        <v>176</v>
      </c>
      <c r="K79" s="58"/>
      <c r="L79" s="62"/>
      <c r="M79" s="84">
        <f t="shared" si="8"/>
        <v>0</v>
      </c>
    </row>
    <row r="80" spans="2:13" x14ac:dyDescent="0.35">
      <c r="B80" t="str">
        <f>IF(C80="","",VLOOKUP(C80,Rohmaterial!$C$4:$E$501,2,0))</f>
        <v>A43</v>
      </c>
      <c r="C80" s="73" t="s">
        <v>153</v>
      </c>
      <c r="D80" s="58">
        <v>10</v>
      </c>
      <c r="E80" s="62">
        <f>IFERROR(IF(B80="","",VLOOKUP(B80,Rohmaterial!B8:J505,9,0))*D80,0)</f>
        <v>9.7000000000000003E-3</v>
      </c>
      <c r="F80" s="28">
        <f t="shared" si="7"/>
        <v>60</v>
      </c>
      <c r="J80" s="73"/>
      <c r="K80" s="58"/>
      <c r="L80" s="62"/>
      <c r="M80" s="84">
        <f t="shared" si="8"/>
        <v>0</v>
      </c>
    </row>
    <row r="81" spans="2:13" x14ac:dyDescent="0.35">
      <c r="B81" t="str">
        <f>IF(C81="","",VLOOKUP(C81,Rohmaterial!$C$4:$E$501,2,0))</f>
        <v>A27</v>
      </c>
      <c r="C81" s="73" t="s">
        <v>1043</v>
      </c>
      <c r="D81" s="51">
        <v>10</v>
      </c>
      <c r="E81" s="62">
        <f>IFERROR(IF(B81="","",VLOOKUP(B81,Rohmaterial!B9:J506,9,0))*D81,0)</f>
        <v>8.1000000000000013E-3</v>
      </c>
      <c r="F81" s="28">
        <f t="shared" si="7"/>
        <v>60</v>
      </c>
      <c r="J81" s="73"/>
      <c r="K81" s="58"/>
      <c r="L81" s="62"/>
      <c r="M81" s="84">
        <f t="shared" si="8"/>
        <v>0</v>
      </c>
    </row>
    <row r="82" spans="2:13" ht="15" thickBot="1" x14ac:dyDescent="0.4">
      <c r="B82" t="str">
        <f>IF(C82="","",VLOOKUP(C82,Rohmaterial!$C$4:$E$501,2,0))</f>
        <v>A17</v>
      </c>
      <c r="C82" s="73" t="s">
        <v>141</v>
      </c>
      <c r="D82" s="51">
        <v>4</v>
      </c>
      <c r="E82" s="62">
        <f>IFERROR(IF(B82="","",VLOOKUP(B82,Rohmaterial!B10:J507,9,0))*D82,0)</f>
        <v>2.8399999999999996E-3</v>
      </c>
      <c r="F82" s="28">
        <f t="shared" si="7"/>
        <v>24</v>
      </c>
      <c r="J82" s="73"/>
      <c r="K82" s="58"/>
      <c r="L82" s="62"/>
      <c r="M82" s="84">
        <f t="shared" si="8"/>
        <v>0</v>
      </c>
    </row>
    <row r="83" spans="2:13" ht="15" thickBot="1" x14ac:dyDescent="0.4">
      <c r="C83" s="48" t="s">
        <v>132</v>
      </c>
      <c r="D83" s="52">
        <f>SUM(D80:D82)</f>
        <v>24</v>
      </c>
      <c r="E83" s="39"/>
      <c r="F83" s="49"/>
      <c r="J83" s="48" t="s">
        <v>132</v>
      </c>
      <c r="K83" s="52">
        <f>SUM(K79:K82)</f>
        <v>0</v>
      </c>
      <c r="L83" s="39"/>
      <c r="M83" s="49"/>
    </row>
    <row r="84" spans="2:13" ht="15" thickBot="1" x14ac:dyDescent="0.4">
      <c r="C84" s="164" t="s">
        <v>133</v>
      </c>
      <c r="D84" s="165"/>
      <c r="E84" s="166">
        <f>SUM(E76:E83)</f>
        <v>1.7413499999999997</v>
      </c>
      <c r="F84" s="167"/>
      <c r="J84" s="164" t="s">
        <v>133</v>
      </c>
      <c r="K84" s="165"/>
      <c r="L84" s="166">
        <f>SUM(L76:L83)</f>
        <v>1.7199999999999998</v>
      </c>
      <c r="M84" s="167"/>
    </row>
    <row r="85" spans="2:13" ht="15" thickBot="1" x14ac:dyDescent="0.4">
      <c r="B85" t="s">
        <v>827</v>
      </c>
      <c r="C85" s="75" t="s">
        <v>692</v>
      </c>
      <c r="D85" s="53"/>
      <c r="E85" s="40">
        <v>1</v>
      </c>
      <c r="F85" s="76"/>
      <c r="J85" s="75" t="s">
        <v>692</v>
      </c>
      <c r="K85" s="53"/>
      <c r="L85" s="40">
        <v>1</v>
      </c>
      <c r="M85" s="76"/>
    </row>
    <row r="86" spans="2:13" ht="15" thickBot="1" x14ac:dyDescent="0.4">
      <c r="B86" t="s">
        <v>973</v>
      </c>
      <c r="C86" s="77" t="s">
        <v>691</v>
      </c>
      <c r="D86" s="60"/>
      <c r="E86" s="168">
        <v>1</v>
      </c>
      <c r="F86" s="87"/>
      <c r="J86" s="77" t="s">
        <v>691</v>
      </c>
      <c r="K86" s="54"/>
      <c r="L86" s="40">
        <v>1</v>
      </c>
      <c r="M86" s="78"/>
    </row>
    <row r="87" spans="2:13" ht="15" thickBot="1" x14ac:dyDescent="0.4">
      <c r="B87" t="s">
        <v>1006</v>
      </c>
      <c r="C87" s="79" t="s">
        <v>683</v>
      </c>
      <c r="D87" s="61"/>
      <c r="E87" s="41">
        <f>E84+E85</f>
        <v>2.7413499999999997</v>
      </c>
      <c r="F87" s="88"/>
      <c r="J87" s="79" t="s">
        <v>683</v>
      </c>
      <c r="K87" s="55"/>
      <c r="L87" s="41">
        <f>L84+L85</f>
        <v>2.7199999999999998</v>
      </c>
      <c r="M87" s="80"/>
    </row>
    <row r="88" spans="2:13" ht="15" thickBot="1" x14ac:dyDescent="0.4">
      <c r="B88" t="s">
        <v>885</v>
      </c>
      <c r="C88" s="150" t="s">
        <v>678</v>
      </c>
      <c r="D88" s="56"/>
      <c r="E88" s="92">
        <f>E84+E86</f>
        <v>2.7413499999999997</v>
      </c>
      <c r="F88" s="81"/>
      <c r="J88" s="150" t="s">
        <v>678</v>
      </c>
      <c r="K88" s="56"/>
      <c r="L88" s="92">
        <f>L84+L86</f>
        <v>2.7199999999999998</v>
      </c>
      <c r="M88" s="81"/>
    </row>
    <row r="89" spans="2:13" ht="15" thickBot="1" x14ac:dyDescent="0.4">
      <c r="B89" t="s">
        <v>804</v>
      </c>
      <c r="C89" s="85" t="s">
        <v>690</v>
      </c>
      <c r="D89" s="57"/>
      <c r="E89" s="47">
        <v>9.6</v>
      </c>
      <c r="F89" s="82"/>
      <c r="J89" s="85" t="s">
        <v>690</v>
      </c>
      <c r="K89" s="59"/>
      <c r="L89" s="42">
        <v>9.25</v>
      </c>
      <c r="M89" s="86"/>
    </row>
    <row r="92" spans="2:13" ht="15" thickBot="1" x14ac:dyDescent="0.4"/>
    <row r="93" spans="2:13" ht="19.5" x14ac:dyDescent="0.45">
      <c r="C93" s="63" t="s">
        <v>124</v>
      </c>
      <c r="D93" s="64" t="s">
        <v>128</v>
      </c>
      <c r="E93" s="65" t="s">
        <v>138</v>
      </c>
      <c r="F93" s="66" t="s">
        <v>146</v>
      </c>
      <c r="J93" s="63" t="s">
        <v>124</v>
      </c>
      <c r="K93" s="64" t="s">
        <v>128</v>
      </c>
      <c r="L93" s="65" t="s">
        <v>138</v>
      </c>
      <c r="M93" s="66" t="s">
        <v>146</v>
      </c>
    </row>
    <row r="94" spans="2:13" ht="18.5" x14ac:dyDescent="0.45">
      <c r="C94" s="67" t="s">
        <v>746</v>
      </c>
      <c r="D94" s="68"/>
      <c r="E94" s="83"/>
      <c r="F94" s="70">
        <v>6</v>
      </c>
      <c r="J94" s="67"/>
      <c r="K94" s="68"/>
      <c r="L94" s="83"/>
      <c r="M94" s="70">
        <v>6</v>
      </c>
    </row>
    <row r="95" spans="2:13" x14ac:dyDescent="0.35">
      <c r="C95" s="71"/>
      <c r="E95" s="62"/>
      <c r="F95" s="28"/>
      <c r="J95" s="71"/>
      <c r="L95" s="62"/>
      <c r="M95" s="84"/>
    </row>
    <row r="96" spans="2:13" x14ac:dyDescent="0.35">
      <c r="B96" t="str">
        <f>IF(C96="","",VLOOKUP(C96,Rohmaterial!$C$4:$E$501,2,0))</f>
        <v/>
      </c>
      <c r="C96" s="73"/>
      <c r="E96" s="62">
        <f>IFERROR(IF(B96="","",VLOOKUP(B96,Rohmaterial!B4:J501,9,0))*D96,0)</f>
        <v>0</v>
      </c>
      <c r="F96" s="28">
        <f>D96*$F$94</f>
        <v>0</v>
      </c>
      <c r="J96" s="73" t="s">
        <v>154</v>
      </c>
      <c r="K96" s="51">
        <v>1</v>
      </c>
      <c r="L96" s="62">
        <f>E96</f>
        <v>0</v>
      </c>
      <c r="M96" s="84">
        <f>K96*$M$94</f>
        <v>6</v>
      </c>
    </row>
    <row r="97" spans="2:13" x14ac:dyDescent="0.35">
      <c r="B97" t="str">
        <f>IF(C97="","",VLOOKUP(C97,Rohmaterial!$C$4:$E$501,2,0))</f>
        <v/>
      </c>
      <c r="C97" s="73"/>
      <c r="E97" s="62">
        <f>IFERROR(IF(B97="","",VLOOKUP(B97,Rohmaterial!B5:J502,9,0))*D97,0)</f>
        <v>0</v>
      </c>
      <c r="F97" s="28">
        <f t="shared" ref="F97:F103" si="9">D97*$F$94</f>
        <v>0</v>
      </c>
      <c r="J97" s="73" t="s">
        <v>155</v>
      </c>
      <c r="K97" s="51">
        <v>1</v>
      </c>
      <c r="L97" s="62">
        <f>E97</f>
        <v>0</v>
      </c>
      <c r="M97" s="84">
        <f t="shared" ref="M97:M103" si="10">K97*$M$94</f>
        <v>6</v>
      </c>
    </row>
    <row r="98" spans="2:13" x14ac:dyDescent="0.35">
      <c r="B98" t="str">
        <f>IF(C98="","",VLOOKUP(C98,Rohmaterial!$C$4:$E$501,2,0))</f>
        <v/>
      </c>
      <c r="C98" s="73"/>
      <c r="E98" s="62">
        <f>IFERROR(IF(B98="","",VLOOKUP(B98,Rohmaterial!B6:J503,9,0))*D98,0)</f>
        <v>0</v>
      </c>
      <c r="F98" s="28">
        <f t="shared" si="9"/>
        <v>0</v>
      </c>
      <c r="J98" s="73" t="s">
        <v>756</v>
      </c>
      <c r="K98" s="51">
        <v>1</v>
      </c>
      <c r="L98" s="62">
        <f>E98</f>
        <v>0</v>
      </c>
      <c r="M98" s="84">
        <f t="shared" si="10"/>
        <v>6</v>
      </c>
    </row>
    <row r="99" spans="2:13" x14ac:dyDescent="0.35">
      <c r="B99" t="str">
        <f>IF(C99="","",VLOOKUP(C99,Rohmaterial!$C$4:$E$501,2,0))</f>
        <v/>
      </c>
      <c r="C99" s="73"/>
      <c r="D99" s="58"/>
      <c r="E99" s="62">
        <f>IFERROR(IF(B99="","",VLOOKUP(B99,Rohmaterial!B7:J504,9,0))*D99,0)</f>
        <v>0</v>
      </c>
      <c r="F99" s="28">
        <f t="shared" si="9"/>
        <v>0</v>
      </c>
      <c r="J99" s="73" t="s">
        <v>176</v>
      </c>
      <c r="K99" s="58"/>
      <c r="L99" s="62"/>
      <c r="M99" s="84">
        <f t="shared" si="10"/>
        <v>0</v>
      </c>
    </row>
    <row r="100" spans="2:13" x14ac:dyDescent="0.35">
      <c r="B100" t="str">
        <f>IF(C100="","",VLOOKUP(C100,Rohmaterial!$C$4:$E$501,2,0))</f>
        <v/>
      </c>
      <c r="C100" s="73"/>
      <c r="E100" s="62">
        <f>IFERROR(IF(B100="","",VLOOKUP(B100,Rohmaterial!B8:J505,9,0))*D100,0)</f>
        <v>0</v>
      </c>
      <c r="F100" s="28">
        <f t="shared" si="9"/>
        <v>0</v>
      </c>
      <c r="J100" s="73"/>
      <c r="K100" s="58"/>
      <c r="L100" s="62"/>
      <c r="M100" s="84">
        <f t="shared" si="10"/>
        <v>0</v>
      </c>
    </row>
    <row r="101" spans="2:13" x14ac:dyDescent="0.35">
      <c r="B101" t="str">
        <f>IF(C101="","",VLOOKUP(C101,Rohmaterial!$C$4:$E$501,2,0))</f>
        <v/>
      </c>
      <c r="C101" s="73"/>
      <c r="E101" s="62">
        <f>IFERROR(IF(B101="","",VLOOKUP(B101,Rohmaterial!B9:J506,9,0))*D101,0)</f>
        <v>0</v>
      </c>
      <c r="F101" s="28">
        <f t="shared" si="9"/>
        <v>0</v>
      </c>
      <c r="J101" s="73"/>
      <c r="K101" s="58"/>
      <c r="L101" s="62"/>
      <c r="M101" s="84">
        <f t="shared" si="10"/>
        <v>0</v>
      </c>
    </row>
    <row r="102" spans="2:13" x14ac:dyDescent="0.35">
      <c r="B102" t="str">
        <f>IF(C102="","",VLOOKUP(C102,Rohmaterial!$C$4:$E$501,2,0))</f>
        <v/>
      </c>
      <c r="C102" s="73"/>
      <c r="E102" s="62">
        <f>IFERROR(IF(B102="","",VLOOKUP(B102,Rohmaterial!B10:J507,9,0))*D102,0)</f>
        <v>0</v>
      </c>
      <c r="F102" s="28">
        <f t="shared" si="9"/>
        <v>0</v>
      </c>
      <c r="J102" s="73"/>
      <c r="K102" s="58"/>
      <c r="L102" s="62"/>
      <c r="M102" s="84">
        <f t="shared" si="10"/>
        <v>0</v>
      </c>
    </row>
    <row r="103" spans="2:13" ht="15" thickBot="1" x14ac:dyDescent="0.4">
      <c r="B103" t="str">
        <f>IF(C103="","",VLOOKUP(C103,Rohmaterial!$C$4:$E$501,2,0))</f>
        <v/>
      </c>
      <c r="C103" s="73"/>
      <c r="E103" s="62">
        <f>IFERROR(IF(B103="","",VLOOKUP(B103,Rohmaterial!B11:J508,9,0))*D103,0)</f>
        <v>0</v>
      </c>
      <c r="F103" s="28">
        <f t="shared" si="9"/>
        <v>0</v>
      </c>
      <c r="J103" s="73"/>
      <c r="K103" s="58"/>
      <c r="L103" s="62"/>
      <c r="M103" s="84">
        <f t="shared" si="10"/>
        <v>0</v>
      </c>
    </row>
    <row r="104" spans="2:13" ht="15" thickBot="1" x14ac:dyDescent="0.4">
      <c r="C104" s="48" t="s">
        <v>132</v>
      </c>
      <c r="D104" s="52">
        <f>SUM(D100:D103)</f>
        <v>0</v>
      </c>
      <c r="E104" s="39"/>
      <c r="F104" s="49"/>
      <c r="J104" s="48" t="s">
        <v>132</v>
      </c>
      <c r="K104" s="52">
        <f>SUM(K99:K102)</f>
        <v>0</v>
      </c>
      <c r="L104" s="39"/>
      <c r="M104" s="49"/>
    </row>
    <row r="105" spans="2:13" ht="15" thickBot="1" x14ac:dyDescent="0.4">
      <c r="C105" s="164" t="s">
        <v>133</v>
      </c>
      <c r="D105" s="165"/>
      <c r="E105" s="166">
        <f>SUM(E96:E104)</f>
        <v>0</v>
      </c>
      <c r="F105" s="167"/>
      <c r="J105" s="164" t="s">
        <v>133</v>
      </c>
      <c r="K105" s="165"/>
      <c r="L105" s="166">
        <f>SUM(L96:L104)</f>
        <v>0</v>
      </c>
      <c r="M105" s="167"/>
    </row>
    <row r="106" spans="2:13" ht="15" thickBot="1" x14ac:dyDescent="0.4">
      <c r="B106" t="s">
        <v>828</v>
      </c>
      <c r="C106" s="75" t="s">
        <v>692</v>
      </c>
      <c r="D106" s="53"/>
      <c r="E106" s="40">
        <v>3.42</v>
      </c>
      <c r="F106" s="76"/>
      <c r="J106" s="75" t="s">
        <v>692</v>
      </c>
      <c r="K106" s="53"/>
      <c r="L106" s="40">
        <v>4.75</v>
      </c>
      <c r="M106" s="76"/>
    </row>
    <row r="107" spans="2:13" ht="15" thickBot="1" x14ac:dyDescent="0.4">
      <c r="B107" t="s">
        <v>974</v>
      </c>
      <c r="C107" s="77" t="s">
        <v>691</v>
      </c>
      <c r="D107" s="54"/>
      <c r="E107" s="40">
        <v>2.42</v>
      </c>
      <c r="F107" s="78"/>
      <c r="J107" s="77" t="s">
        <v>691</v>
      </c>
      <c r="K107" s="54"/>
      <c r="L107" s="40">
        <v>3.95</v>
      </c>
      <c r="M107" s="78"/>
    </row>
    <row r="108" spans="2:13" ht="15" thickBot="1" x14ac:dyDescent="0.4">
      <c r="B108" t="s">
        <v>1007</v>
      </c>
      <c r="C108" s="79" t="s">
        <v>683</v>
      </c>
      <c r="D108" s="55"/>
      <c r="E108" s="41">
        <f>E105+E106</f>
        <v>3.42</v>
      </c>
      <c r="F108" s="80"/>
      <c r="J108" s="79" t="s">
        <v>683</v>
      </c>
      <c r="K108" s="55"/>
      <c r="L108" s="41">
        <f>L105+L106</f>
        <v>4.75</v>
      </c>
      <c r="M108" s="80"/>
    </row>
    <row r="109" spans="2:13" ht="15" thickBot="1" x14ac:dyDescent="0.4">
      <c r="B109" t="s">
        <v>886</v>
      </c>
      <c r="C109" s="150" t="s">
        <v>678</v>
      </c>
      <c r="D109" s="56"/>
      <c r="E109" s="92">
        <f>E105+E107</f>
        <v>2.42</v>
      </c>
      <c r="F109" s="81"/>
      <c r="J109" s="150" t="s">
        <v>678</v>
      </c>
      <c r="K109" s="56"/>
      <c r="L109" s="92">
        <f>L105+L107</f>
        <v>3.95</v>
      </c>
      <c r="M109" s="81"/>
    </row>
    <row r="110" spans="2:13" ht="15" thickBot="1" x14ac:dyDescent="0.4">
      <c r="B110" t="s">
        <v>805</v>
      </c>
      <c r="C110" s="85" t="s">
        <v>690</v>
      </c>
      <c r="D110" s="59"/>
      <c r="E110" s="42">
        <v>9</v>
      </c>
      <c r="F110" s="86"/>
      <c r="J110" s="85" t="s">
        <v>690</v>
      </c>
      <c r="K110" s="59"/>
      <c r="L110" s="42">
        <v>9.25</v>
      </c>
      <c r="M110" s="86"/>
    </row>
    <row r="113" spans="2:6" ht="15" thickBot="1" x14ac:dyDescent="0.4"/>
    <row r="114" spans="2:6" ht="19.5" x14ac:dyDescent="0.45">
      <c r="C114" s="63" t="s">
        <v>124</v>
      </c>
      <c r="D114" s="64" t="s">
        <v>128</v>
      </c>
      <c r="E114" s="65" t="s">
        <v>138</v>
      </c>
      <c r="F114" s="66" t="s">
        <v>146</v>
      </c>
    </row>
    <row r="115" spans="2:6" ht="18.5" x14ac:dyDescent="0.45">
      <c r="C115" s="67" t="s">
        <v>747</v>
      </c>
      <c r="D115" s="68"/>
      <c r="E115" s="83"/>
      <c r="F115" s="70">
        <v>6</v>
      </c>
    </row>
    <row r="116" spans="2:6" x14ac:dyDescent="0.35">
      <c r="C116" s="71"/>
      <c r="E116" s="62"/>
      <c r="F116" s="84"/>
    </row>
    <row r="117" spans="2:6" x14ac:dyDescent="0.35">
      <c r="B117" t="str">
        <f>IF(C117="","",VLOOKUP(C117,Rohmaterial!$C$4:$E$501,2,0))</f>
        <v/>
      </c>
      <c r="C117" s="73"/>
      <c r="E117" s="62">
        <f>IFERROR(IF(B117="","",VLOOKUP(B117,Rohmaterial!B4:J501,9,0))*D117,0)</f>
        <v>0</v>
      </c>
      <c r="F117" s="84">
        <f>D117*$M$94</f>
        <v>0</v>
      </c>
    </row>
    <row r="118" spans="2:6" x14ac:dyDescent="0.35">
      <c r="B118" t="str">
        <f>IF(C118="","",VLOOKUP(C118,Rohmaterial!$C$4:$E$501,2,0))</f>
        <v/>
      </c>
      <c r="C118" s="73"/>
      <c r="E118" s="62">
        <f>IFERROR(IF(B118="","",VLOOKUP(B118,Rohmaterial!B5:J502,9,0))*D118,0)</f>
        <v>0</v>
      </c>
      <c r="F118" s="84">
        <f t="shared" ref="F118:F123" si="11">D118*$M$94</f>
        <v>0</v>
      </c>
    </row>
    <row r="119" spans="2:6" x14ac:dyDescent="0.35">
      <c r="B119" t="str">
        <f>IF(C119="","",VLOOKUP(C119,Rohmaterial!$C$4:$E$501,2,0))</f>
        <v/>
      </c>
      <c r="C119" s="73"/>
      <c r="E119" s="62">
        <f>IFERROR(IF(B119="","",VLOOKUP(B119,Rohmaterial!B6:J503,9,0))*D119,0)</f>
        <v>0</v>
      </c>
      <c r="F119" s="84">
        <f t="shared" si="11"/>
        <v>0</v>
      </c>
    </row>
    <row r="120" spans="2:6" x14ac:dyDescent="0.35">
      <c r="B120" t="str">
        <f>IF(C120="","",VLOOKUP(C120,Rohmaterial!$C$4:$E$501,2,0))</f>
        <v/>
      </c>
      <c r="C120" s="73"/>
      <c r="D120" s="58"/>
      <c r="E120" s="62">
        <f>IFERROR(IF(B120="","",VLOOKUP(B120,Rohmaterial!B7:J504,9,0))*D120,0)</f>
        <v>0</v>
      </c>
      <c r="F120" s="84">
        <f t="shared" si="11"/>
        <v>0</v>
      </c>
    </row>
    <row r="121" spans="2:6" x14ac:dyDescent="0.35">
      <c r="B121" t="str">
        <f>IF(C121="","",VLOOKUP(C121,Rohmaterial!$C$4:$E$501,2,0))</f>
        <v/>
      </c>
      <c r="C121" s="73"/>
      <c r="D121" s="58"/>
      <c r="E121" s="62">
        <f>IFERROR(IF(B121="","",VLOOKUP(B121,Rohmaterial!B8:J505,9,0))*D121,0)</f>
        <v>0</v>
      </c>
      <c r="F121" s="84">
        <f t="shared" si="11"/>
        <v>0</v>
      </c>
    </row>
    <row r="122" spans="2:6" x14ac:dyDescent="0.35">
      <c r="B122" t="str">
        <f>IF(C122="","",VLOOKUP(C122,Rohmaterial!$C$4:$E$501,2,0))</f>
        <v/>
      </c>
      <c r="C122" s="73"/>
      <c r="D122" s="58"/>
      <c r="E122" s="62">
        <f>IFERROR(IF(B122="","",VLOOKUP(B122,Rohmaterial!B9:J506,9,0))*D122,0)</f>
        <v>0</v>
      </c>
      <c r="F122" s="84">
        <f t="shared" si="11"/>
        <v>0</v>
      </c>
    </row>
    <row r="123" spans="2:6" ht="15" thickBot="1" x14ac:dyDescent="0.4">
      <c r="B123" t="str">
        <f>IF(C123="","",VLOOKUP(C123,Rohmaterial!$C$4:$E$501,2,0))</f>
        <v/>
      </c>
      <c r="C123" s="73"/>
      <c r="D123" s="58"/>
      <c r="E123" s="62">
        <f>IFERROR(IF(B123="","",VLOOKUP(B123,Rohmaterial!B10:J507,9,0))*D123,0)</f>
        <v>0</v>
      </c>
      <c r="F123" s="84">
        <f t="shared" si="11"/>
        <v>0</v>
      </c>
    </row>
    <row r="124" spans="2:6" ht="15" thickBot="1" x14ac:dyDescent="0.4">
      <c r="C124" s="48" t="s">
        <v>132</v>
      </c>
      <c r="D124" s="52">
        <f>SUM(D121:D123)</f>
        <v>0</v>
      </c>
      <c r="E124" s="39"/>
      <c r="F124" s="49"/>
    </row>
    <row r="125" spans="2:6" ht="15" thickBot="1" x14ac:dyDescent="0.4">
      <c r="C125" s="164" t="s">
        <v>133</v>
      </c>
      <c r="D125" s="165"/>
      <c r="E125" s="166">
        <f>SUM(E117:E124)</f>
        <v>0</v>
      </c>
      <c r="F125" s="167"/>
    </row>
    <row r="126" spans="2:6" ht="15" thickBot="1" x14ac:dyDescent="0.4">
      <c r="B126" t="s">
        <v>829</v>
      </c>
      <c r="C126" s="75" t="s">
        <v>692</v>
      </c>
      <c r="D126" s="53"/>
      <c r="E126" s="40">
        <v>4.2</v>
      </c>
      <c r="F126" s="76"/>
    </row>
    <row r="127" spans="2:6" ht="15" thickBot="1" x14ac:dyDescent="0.4">
      <c r="B127" t="s">
        <v>975</v>
      </c>
      <c r="C127" s="77" t="s">
        <v>691</v>
      </c>
      <c r="D127" s="54"/>
      <c r="E127" s="40">
        <v>3.1</v>
      </c>
      <c r="F127" s="78"/>
    </row>
    <row r="128" spans="2:6" ht="15" thickBot="1" x14ac:dyDescent="0.4">
      <c r="B128" t="s">
        <v>1008</v>
      </c>
      <c r="C128" s="79" t="s">
        <v>683</v>
      </c>
      <c r="D128" s="55"/>
      <c r="E128" s="41">
        <f>E125+E126</f>
        <v>4.2</v>
      </c>
      <c r="F128" s="80"/>
    </row>
    <row r="129" spans="2:6" ht="15" thickBot="1" x14ac:dyDescent="0.4">
      <c r="B129" t="s">
        <v>887</v>
      </c>
      <c r="C129" s="150" t="s">
        <v>678</v>
      </c>
      <c r="D129" s="56"/>
      <c r="E129" s="92">
        <f>E125+E127</f>
        <v>3.1</v>
      </c>
      <c r="F129" s="81"/>
    </row>
    <row r="130" spans="2:6" ht="15" thickBot="1" x14ac:dyDescent="0.4">
      <c r="B130" t="s">
        <v>806</v>
      </c>
      <c r="C130" s="85" t="s">
        <v>690</v>
      </c>
      <c r="D130" s="59"/>
      <c r="E130" s="42">
        <v>9.25</v>
      </c>
      <c r="F130" s="86"/>
    </row>
    <row r="133" spans="2:6" ht="15" thickBot="1" x14ac:dyDescent="0.4"/>
    <row r="134" spans="2:6" ht="19.5" x14ac:dyDescent="0.45">
      <c r="C134" s="63" t="s">
        <v>124</v>
      </c>
      <c r="D134" s="64" t="s">
        <v>128</v>
      </c>
      <c r="E134" s="65" t="s">
        <v>138</v>
      </c>
      <c r="F134" s="66" t="s">
        <v>146</v>
      </c>
    </row>
    <row r="135" spans="2:6" ht="18.5" x14ac:dyDescent="0.45">
      <c r="C135" s="67" t="s">
        <v>748</v>
      </c>
      <c r="D135" s="68"/>
      <c r="E135" s="83"/>
      <c r="F135" s="70">
        <v>6</v>
      </c>
    </row>
    <row r="136" spans="2:6" x14ac:dyDescent="0.35">
      <c r="C136" s="71"/>
      <c r="E136" s="62"/>
      <c r="F136" s="84"/>
    </row>
    <row r="137" spans="2:6" x14ac:dyDescent="0.35">
      <c r="B137" t="str">
        <f>IF(C137="","",VLOOKUP(C137,Rohmaterial!$C$4:$E$501,2,0))</f>
        <v/>
      </c>
      <c r="C137" s="73"/>
      <c r="E137" s="62">
        <f>IFERROR(IF(B137="","",VLOOKUP(B137,Rohmaterial!B4:J501,9,0))*D137,0)</f>
        <v>0</v>
      </c>
      <c r="F137" s="84">
        <f>D137*$M$94</f>
        <v>0</v>
      </c>
    </row>
    <row r="138" spans="2:6" x14ac:dyDescent="0.35">
      <c r="B138" t="str">
        <f>IF(C138="","",VLOOKUP(C138,Rohmaterial!$C$4:$E$501,2,0))</f>
        <v/>
      </c>
      <c r="C138" s="73"/>
      <c r="E138" s="62">
        <f>IFERROR(IF(B138="","",VLOOKUP(B138,Rohmaterial!B5:J502,9,0))*D138,0)</f>
        <v>0</v>
      </c>
      <c r="F138" s="84">
        <f t="shared" ref="F138:F143" si="12">D138*$M$94</f>
        <v>0</v>
      </c>
    </row>
    <row r="139" spans="2:6" x14ac:dyDescent="0.35">
      <c r="B139" t="str">
        <f>IF(C139="","",VLOOKUP(C139,Rohmaterial!$C$4:$E$501,2,0))</f>
        <v/>
      </c>
      <c r="C139" s="73"/>
      <c r="E139" s="62">
        <f>IFERROR(IF(B139="","",VLOOKUP(B139,Rohmaterial!B6:J503,9,0))*D139,0)</f>
        <v>0</v>
      </c>
      <c r="F139" s="84">
        <f t="shared" si="12"/>
        <v>0</v>
      </c>
    </row>
    <row r="140" spans="2:6" x14ac:dyDescent="0.35">
      <c r="B140" t="str">
        <f>IF(C140="","",VLOOKUP(C140,Rohmaterial!$C$4:$E$501,2,0))</f>
        <v/>
      </c>
      <c r="C140" s="73"/>
      <c r="D140" s="58"/>
      <c r="E140" s="62">
        <f>IFERROR(IF(B140="","",VLOOKUP(B140,Rohmaterial!B7:J504,9,0))*D140,0)</f>
        <v>0</v>
      </c>
      <c r="F140" s="84">
        <f t="shared" si="12"/>
        <v>0</v>
      </c>
    </row>
    <row r="141" spans="2:6" x14ac:dyDescent="0.35">
      <c r="B141" t="str">
        <f>IF(C141="","",VLOOKUP(C141,Rohmaterial!$C$4:$E$501,2,0))</f>
        <v/>
      </c>
      <c r="C141" s="73"/>
      <c r="D141" s="58"/>
      <c r="E141" s="62">
        <f>IFERROR(IF(B141="","",VLOOKUP(B141,Rohmaterial!B8:J505,9,0))*D141,0)</f>
        <v>0</v>
      </c>
      <c r="F141" s="84">
        <f t="shared" si="12"/>
        <v>0</v>
      </c>
    </row>
    <row r="142" spans="2:6" x14ac:dyDescent="0.35">
      <c r="B142" t="str">
        <f>IF(C142="","",VLOOKUP(C142,Rohmaterial!$C$4:$E$501,2,0))</f>
        <v/>
      </c>
      <c r="C142" s="73"/>
      <c r="D142" s="58"/>
      <c r="E142" s="62">
        <f>IFERROR(IF(B142="","",VLOOKUP(B142,Rohmaterial!B9:J506,9,0))*D142,0)</f>
        <v>0</v>
      </c>
      <c r="F142" s="84">
        <f t="shared" si="12"/>
        <v>0</v>
      </c>
    </row>
    <row r="143" spans="2:6" ht="15" thickBot="1" x14ac:dyDescent="0.4">
      <c r="B143" t="str">
        <f>IF(C143="","",VLOOKUP(C143,Rohmaterial!$C$4:$E$501,2,0))</f>
        <v/>
      </c>
      <c r="C143" s="73"/>
      <c r="D143" s="58"/>
      <c r="E143" s="62">
        <f>IFERROR(IF(B143="","",VLOOKUP(B143,Rohmaterial!B10:J507,9,0))*D143,0)</f>
        <v>0</v>
      </c>
      <c r="F143" s="84">
        <f t="shared" si="12"/>
        <v>0</v>
      </c>
    </row>
    <row r="144" spans="2:6" ht="15" thickBot="1" x14ac:dyDescent="0.4">
      <c r="C144" s="48" t="s">
        <v>132</v>
      </c>
      <c r="D144" s="52">
        <f>SUM(D140:D143)</f>
        <v>0</v>
      </c>
      <c r="E144" s="39"/>
      <c r="F144" s="49"/>
    </row>
    <row r="145" spans="2:6" ht="15" thickBot="1" x14ac:dyDescent="0.4">
      <c r="C145" s="164" t="s">
        <v>133</v>
      </c>
      <c r="D145" s="165"/>
      <c r="E145" s="166">
        <f>SUM(E137:E144)</f>
        <v>0</v>
      </c>
      <c r="F145" s="167"/>
    </row>
    <row r="146" spans="2:6" ht="15" thickBot="1" x14ac:dyDescent="0.4">
      <c r="B146" t="s">
        <v>830</v>
      </c>
      <c r="C146" s="75" t="s">
        <v>692</v>
      </c>
      <c r="D146" s="53"/>
      <c r="E146" s="40">
        <v>0</v>
      </c>
      <c r="F146" s="76"/>
    </row>
    <row r="147" spans="2:6" ht="15" thickBot="1" x14ac:dyDescent="0.4">
      <c r="B147" t="s">
        <v>976</v>
      </c>
      <c r="C147" s="77" t="s">
        <v>691</v>
      </c>
      <c r="D147" s="54"/>
      <c r="E147" s="40">
        <v>0</v>
      </c>
      <c r="F147" s="78"/>
    </row>
    <row r="148" spans="2:6" ht="15" thickBot="1" x14ac:dyDescent="0.4">
      <c r="B148" t="s">
        <v>1009</v>
      </c>
      <c r="C148" s="79" t="s">
        <v>683</v>
      </c>
      <c r="D148" s="55"/>
      <c r="E148" s="41">
        <f>E145+E146</f>
        <v>0</v>
      </c>
      <c r="F148" s="80"/>
    </row>
    <row r="149" spans="2:6" ht="15" thickBot="1" x14ac:dyDescent="0.4">
      <c r="B149" t="s">
        <v>888</v>
      </c>
      <c r="C149" s="150" t="s">
        <v>678</v>
      </c>
      <c r="D149" s="56"/>
      <c r="E149" s="92">
        <f>E145+E147</f>
        <v>0</v>
      </c>
      <c r="F149" s="81"/>
    </row>
    <row r="150" spans="2:6" ht="15" thickBot="1" x14ac:dyDescent="0.4">
      <c r="B150" t="s">
        <v>807</v>
      </c>
      <c r="C150" s="85" t="s">
        <v>690</v>
      </c>
      <c r="D150" s="59"/>
      <c r="E150" s="42">
        <v>9.25</v>
      </c>
      <c r="F150" s="86"/>
    </row>
    <row r="153" spans="2:6" ht="15" thickBot="1" x14ac:dyDescent="0.4"/>
    <row r="154" spans="2:6" ht="19.5" x14ac:dyDescent="0.45">
      <c r="C154" s="63" t="s">
        <v>124</v>
      </c>
      <c r="D154" s="64" t="s">
        <v>128</v>
      </c>
      <c r="E154" s="65" t="s">
        <v>138</v>
      </c>
      <c r="F154" s="66" t="s">
        <v>146</v>
      </c>
    </row>
    <row r="155" spans="2:6" ht="18.5" x14ac:dyDescent="0.45">
      <c r="C155" s="67" t="s">
        <v>1057</v>
      </c>
      <c r="D155" s="68"/>
      <c r="E155" s="83"/>
      <c r="F155" s="70">
        <v>6</v>
      </c>
    </row>
    <row r="156" spans="2:6" x14ac:dyDescent="0.35">
      <c r="C156" s="71"/>
      <c r="E156" s="62"/>
      <c r="F156" s="84"/>
    </row>
    <row r="157" spans="2:6" x14ac:dyDescent="0.35">
      <c r="B157" t="str">
        <f>IF(C157="","",VLOOKUP(C157,Rohmaterial!$C$4:$E$501,2,0))</f>
        <v/>
      </c>
      <c r="C157" s="73"/>
      <c r="E157" s="62">
        <f>IFERROR(IF(B157="","",VLOOKUP(B157,Rohmaterial!B4:J501,9,0))*D157,0)</f>
        <v>0</v>
      </c>
      <c r="F157" s="84">
        <f>D157*$M$94</f>
        <v>0</v>
      </c>
    </row>
    <row r="158" spans="2:6" x14ac:dyDescent="0.35">
      <c r="B158" t="str">
        <f>IF(C158="","",VLOOKUP(C158,Rohmaterial!$C$4:$E$501,2,0))</f>
        <v/>
      </c>
      <c r="C158" s="73"/>
      <c r="E158" s="62">
        <f>IFERROR(IF(B158="","",VLOOKUP(B158,Rohmaterial!B5:J502,9,0))*D158,0)</f>
        <v>0</v>
      </c>
      <c r="F158" s="84">
        <f t="shared" ref="F158:F163" si="13">D158*$M$94</f>
        <v>0</v>
      </c>
    </row>
    <row r="159" spans="2:6" x14ac:dyDescent="0.35">
      <c r="B159" t="str">
        <f>IF(C159="","",VLOOKUP(C159,Rohmaterial!$C$4:$E$501,2,0))</f>
        <v/>
      </c>
      <c r="C159" s="73"/>
      <c r="E159" s="62">
        <f>IFERROR(IF(B159="","",VLOOKUP(B159,Rohmaterial!B6:J503,9,0))*D159,0)</f>
        <v>0</v>
      </c>
      <c r="F159" s="84">
        <f t="shared" si="13"/>
        <v>0</v>
      </c>
    </row>
    <row r="160" spans="2:6" x14ac:dyDescent="0.35">
      <c r="B160" t="str">
        <f>IF(C160="","",VLOOKUP(C160,Rohmaterial!$C$4:$E$501,2,0))</f>
        <v/>
      </c>
      <c r="C160" s="73"/>
      <c r="D160" s="58"/>
      <c r="E160" s="62">
        <f>IFERROR(IF(B160="","",VLOOKUP(B160,Rohmaterial!B7:J504,9,0))*D160,0)</f>
        <v>0</v>
      </c>
      <c r="F160" s="84">
        <f t="shared" si="13"/>
        <v>0</v>
      </c>
    </row>
    <row r="161" spans="2:6" x14ac:dyDescent="0.35">
      <c r="B161" t="str">
        <f>IF(C161="","",VLOOKUP(C161,Rohmaterial!$C$4:$E$501,2,0))</f>
        <v/>
      </c>
      <c r="C161" s="73"/>
      <c r="D161" s="58"/>
      <c r="E161" s="62">
        <f>IFERROR(IF(B161="","",VLOOKUP(B161,Rohmaterial!B8:J505,9,0))*D161,0)</f>
        <v>0</v>
      </c>
      <c r="F161" s="84">
        <f t="shared" si="13"/>
        <v>0</v>
      </c>
    </row>
    <row r="162" spans="2:6" x14ac:dyDescent="0.35">
      <c r="B162" t="str">
        <f>IF(C162="","",VLOOKUP(C162,Rohmaterial!$C$4:$E$501,2,0))</f>
        <v/>
      </c>
      <c r="C162" s="73"/>
      <c r="D162" s="58"/>
      <c r="E162" s="62">
        <f>IFERROR(IF(B162="","",VLOOKUP(B162,Rohmaterial!B9:J506,9,0))*D162,0)</f>
        <v>0</v>
      </c>
      <c r="F162" s="84">
        <f t="shared" si="13"/>
        <v>0</v>
      </c>
    </row>
    <row r="163" spans="2:6" ht="15" thickBot="1" x14ac:dyDescent="0.4">
      <c r="B163" t="str">
        <f>IF(C163="","",VLOOKUP(C163,Rohmaterial!$C$4:$E$501,2,0))</f>
        <v/>
      </c>
      <c r="C163" s="73"/>
      <c r="D163" s="58"/>
      <c r="E163" s="62">
        <f>IFERROR(IF(B163="","",VLOOKUP(B163,Rohmaterial!B10:J507,9,0))*D163,0)</f>
        <v>0</v>
      </c>
      <c r="F163" s="84">
        <f t="shared" si="13"/>
        <v>0</v>
      </c>
    </row>
    <row r="164" spans="2:6" ht="15" thickBot="1" x14ac:dyDescent="0.4">
      <c r="C164" s="48" t="s">
        <v>132</v>
      </c>
      <c r="D164" s="52">
        <f>SUM(D160:D163)</f>
        <v>0</v>
      </c>
      <c r="E164" s="39"/>
      <c r="F164" s="49"/>
    </row>
    <row r="165" spans="2:6" ht="15" thickBot="1" x14ac:dyDescent="0.4">
      <c r="C165" s="164" t="s">
        <v>133</v>
      </c>
      <c r="D165" s="165"/>
      <c r="E165" s="166">
        <f>SUM(E157:E164)</f>
        <v>0</v>
      </c>
      <c r="F165" s="167"/>
    </row>
    <row r="166" spans="2:6" ht="15" thickBot="1" x14ac:dyDescent="0.4">
      <c r="B166" t="s">
        <v>1046</v>
      </c>
      <c r="C166" s="75" t="s">
        <v>692</v>
      </c>
      <c r="D166" s="53"/>
      <c r="E166" s="40">
        <v>0</v>
      </c>
      <c r="F166" s="76"/>
    </row>
    <row r="167" spans="2:6" ht="15" thickBot="1" x14ac:dyDescent="0.4">
      <c r="B167" t="s">
        <v>1047</v>
      </c>
      <c r="C167" s="77" t="s">
        <v>691</v>
      </c>
      <c r="D167" s="54"/>
      <c r="E167" s="40">
        <v>0</v>
      </c>
      <c r="F167" s="78"/>
    </row>
    <row r="168" spans="2:6" ht="15" thickBot="1" x14ac:dyDescent="0.4">
      <c r="B168" t="s">
        <v>1048</v>
      </c>
      <c r="C168" s="79" t="s">
        <v>683</v>
      </c>
      <c r="D168" s="55"/>
      <c r="E168" s="41">
        <f>E165+E166</f>
        <v>0</v>
      </c>
      <c r="F168" s="80"/>
    </row>
    <row r="169" spans="2:6" ht="15" thickBot="1" x14ac:dyDescent="0.4">
      <c r="B169" t="s">
        <v>1049</v>
      </c>
      <c r="C169" s="150" t="s">
        <v>678</v>
      </c>
      <c r="D169" s="56"/>
      <c r="E169" s="92">
        <f>E165+E167</f>
        <v>0</v>
      </c>
      <c r="F169" s="81"/>
    </row>
    <row r="170" spans="2:6" ht="15" thickBot="1" x14ac:dyDescent="0.4">
      <c r="B170" t="s">
        <v>1050</v>
      </c>
      <c r="C170" s="85" t="s">
        <v>690</v>
      </c>
      <c r="D170" s="59"/>
      <c r="E170" s="42">
        <v>9.25</v>
      </c>
      <c r="F170" s="86"/>
    </row>
    <row r="173" spans="2:6" ht="15" thickBot="1" x14ac:dyDescent="0.4"/>
    <row r="174" spans="2:6" ht="19.5" x14ac:dyDescent="0.45">
      <c r="C174" s="63" t="s">
        <v>124</v>
      </c>
      <c r="D174" s="64" t="s">
        <v>128</v>
      </c>
      <c r="E174" s="65" t="s">
        <v>138</v>
      </c>
      <c r="F174" s="66" t="s">
        <v>146</v>
      </c>
    </row>
    <row r="175" spans="2:6" ht="18.5" x14ac:dyDescent="0.45">
      <c r="C175" s="67" t="s">
        <v>1056</v>
      </c>
      <c r="D175" s="68"/>
      <c r="E175" s="83"/>
      <c r="F175" s="70">
        <v>6</v>
      </c>
    </row>
    <row r="176" spans="2:6" x14ac:dyDescent="0.35">
      <c r="C176" s="71"/>
      <c r="E176" s="62"/>
      <c r="F176" s="84"/>
    </row>
    <row r="177" spans="2:6" x14ac:dyDescent="0.35">
      <c r="B177" t="str">
        <f>IF(C177="","",VLOOKUP(C177,Rohmaterial!$C$4:$E$501,2,0))</f>
        <v/>
      </c>
      <c r="C177" s="73"/>
      <c r="E177" s="62">
        <f>IFERROR(IF(B177="","",VLOOKUP(B177,Rohmaterial!B4:J521,9,0))*D177,0)</f>
        <v>0</v>
      </c>
      <c r="F177" s="84">
        <f>D177*$M$94</f>
        <v>0</v>
      </c>
    </row>
    <row r="178" spans="2:6" x14ac:dyDescent="0.35">
      <c r="B178" t="str">
        <f>IF(C178="","",VLOOKUP(C178,Rohmaterial!$C$4:$E$501,2,0))</f>
        <v/>
      </c>
      <c r="C178" s="73"/>
      <c r="E178" s="62">
        <f>IFERROR(IF(B178="","",VLOOKUP(B178,Rohmaterial!B5:J522,9,0))*D178,0)</f>
        <v>0</v>
      </c>
      <c r="F178" s="84">
        <f t="shared" ref="F178:F183" si="14">D178*$M$94</f>
        <v>0</v>
      </c>
    </row>
    <row r="179" spans="2:6" x14ac:dyDescent="0.35">
      <c r="B179" t="str">
        <f>IF(C179="","",VLOOKUP(C179,Rohmaterial!$C$4:$E$501,2,0))</f>
        <v/>
      </c>
      <c r="C179" s="73"/>
      <c r="E179" s="62">
        <f>IFERROR(IF(B179="","",VLOOKUP(B179,Rohmaterial!B6:J523,9,0))*D179,0)</f>
        <v>0</v>
      </c>
      <c r="F179" s="84">
        <f t="shared" si="14"/>
        <v>0</v>
      </c>
    </row>
    <row r="180" spans="2:6" x14ac:dyDescent="0.35">
      <c r="B180" t="str">
        <f>IF(C180="","",VLOOKUP(C180,Rohmaterial!$C$4:$E$501,2,0))</f>
        <v/>
      </c>
      <c r="C180" s="73"/>
      <c r="D180" s="58"/>
      <c r="E180" s="62">
        <f>IFERROR(IF(B180="","",VLOOKUP(B180,Rohmaterial!B7:J524,9,0))*D180,0)</f>
        <v>0</v>
      </c>
      <c r="F180" s="84">
        <f t="shared" si="14"/>
        <v>0</v>
      </c>
    </row>
    <row r="181" spans="2:6" x14ac:dyDescent="0.35">
      <c r="B181" t="str">
        <f>IF(C181="","",VLOOKUP(C181,Rohmaterial!$C$4:$E$501,2,0))</f>
        <v/>
      </c>
      <c r="C181" s="73"/>
      <c r="D181" s="58"/>
      <c r="E181" s="62">
        <f>IFERROR(IF(B181="","",VLOOKUP(B181,Rohmaterial!B8:J525,9,0))*D181,0)</f>
        <v>0</v>
      </c>
      <c r="F181" s="84">
        <f t="shared" si="14"/>
        <v>0</v>
      </c>
    </row>
    <row r="182" spans="2:6" x14ac:dyDescent="0.35">
      <c r="B182" t="str">
        <f>IF(C182="","",VLOOKUP(C182,Rohmaterial!$C$4:$E$501,2,0))</f>
        <v/>
      </c>
      <c r="C182" s="73"/>
      <c r="D182" s="58"/>
      <c r="E182" s="62">
        <f>IFERROR(IF(B182="","",VLOOKUP(B182,Rohmaterial!B9:J526,9,0))*D182,0)</f>
        <v>0</v>
      </c>
      <c r="F182" s="84">
        <f t="shared" si="14"/>
        <v>0</v>
      </c>
    </row>
    <row r="183" spans="2:6" ht="15" thickBot="1" x14ac:dyDescent="0.4">
      <c r="B183" t="str">
        <f>IF(C183="","",VLOOKUP(C183,Rohmaterial!$C$4:$E$501,2,0))</f>
        <v/>
      </c>
      <c r="C183" s="73"/>
      <c r="D183" s="58"/>
      <c r="E183" s="62">
        <f>IFERROR(IF(B183="","",VLOOKUP(B183,Rohmaterial!B10:J527,9,0))*D183,0)</f>
        <v>0</v>
      </c>
      <c r="F183" s="84">
        <f t="shared" si="14"/>
        <v>0</v>
      </c>
    </row>
    <row r="184" spans="2:6" ht="15" thickBot="1" x14ac:dyDescent="0.4">
      <c r="C184" s="48" t="s">
        <v>132</v>
      </c>
      <c r="D184" s="52">
        <f>SUM(D180:D183)</f>
        <v>0</v>
      </c>
      <c r="E184" s="39"/>
      <c r="F184" s="49"/>
    </row>
    <row r="185" spans="2:6" ht="15" thickBot="1" x14ac:dyDescent="0.4">
      <c r="C185" s="164" t="s">
        <v>133</v>
      </c>
      <c r="D185" s="165"/>
      <c r="E185" s="166">
        <f>SUM(E177:E184)</f>
        <v>0</v>
      </c>
      <c r="F185" s="167"/>
    </row>
    <row r="186" spans="2:6" ht="15" thickBot="1" x14ac:dyDescent="0.4">
      <c r="B186" t="s">
        <v>1051</v>
      </c>
      <c r="C186" s="75" t="s">
        <v>692</v>
      </c>
      <c r="D186" s="53"/>
      <c r="E186" s="40">
        <v>0</v>
      </c>
      <c r="F186" s="76"/>
    </row>
    <row r="187" spans="2:6" ht="15" thickBot="1" x14ac:dyDescent="0.4">
      <c r="B187" t="s">
        <v>1052</v>
      </c>
      <c r="C187" s="77" t="s">
        <v>691</v>
      </c>
      <c r="D187" s="54"/>
      <c r="E187" s="40">
        <v>0</v>
      </c>
      <c r="F187" s="78"/>
    </row>
    <row r="188" spans="2:6" ht="15" thickBot="1" x14ac:dyDescent="0.4">
      <c r="B188" t="s">
        <v>1053</v>
      </c>
      <c r="C188" s="79" t="s">
        <v>683</v>
      </c>
      <c r="D188" s="55"/>
      <c r="E188" s="41">
        <f>E185+E186</f>
        <v>0</v>
      </c>
      <c r="F188" s="80"/>
    </row>
    <row r="189" spans="2:6" ht="15" thickBot="1" x14ac:dyDescent="0.4">
      <c r="B189" t="s">
        <v>1054</v>
      </c>
      <c r="C189" s="150" t="s">
        <v>678</v>
      </c>
      <c r="D189" s="56"/>
      <c r="E189" s="92">
        <f>E185+E187</f>
        <v>0</v>
      </c>
      <c r="F189" s="81"/>
    </row>
    <row r="190" spans="2:6" ht="15" thickBot="1" x14ac:dyDescent="0.4">
      <c r="B190" t="s">
        <v>1055</v>
      </c>
      <c r="C190" s="85" t="s">
        <v>690</v>
      </c>
      <c r="D190" s="59"/>
      <c r="E190" s="42">
        <v>9.25</v>
      </c>
      <c r="F190" s="86"/>
    </row>
  </sheetData>
  <mergeCells count="2">
    <mergeCell ref="C1:F1"/>
    <mergeCell ref="J1:M1"/>
  </mergeCells>
  <pageMargins left="0.7" right="0.7" top="0.78740157499999996" bottom="0.78740157499999996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C5813D-5242-4155-8F0D-94A97EAC9202}">
  <sheetPr codeName="Tabelle13"/>
  <dimension ref="B1:FA3"/>
  <sheetViews>
    <sheetView tabSelected="1" workbookViewId="0">
      <selection activeCell="K8" sqref="K8"/>
    </sheetView>
  </sheetViews>
  <sheetFormatPr baseColWidth="10" defaultRowHeight="14.5" x14ac:dyDescent="0.35"/>
  <cols>
    <col min="3" max="6" width="5.6328125" style="316" customWidth="1"/>
    <col min="8" max="157" width="5.6328125" style="316" customWidth="1"/>
  </cols>
  <sheetData>
    <row r="1" spans="2:157" s="314" customFormat="1" ht="141.5" x14ac:dyDescent="0.35">
      <c r="C1" s="315" t="s">
        <v>1075</v>
      </c>
      <c r="D1" s="315" t="s">
        <v>1076</v>
      </c>
      <c r="E1" s="315" t="s">
        <v>151</v>
      </c>
      <c r="F1" s="315" t="s">
        <v>1077</v>
      </c>
      <c r="G1" s="315" t="s">
        <v>1074</v>
      </c>
      <c r="H1" s="315" t="str" cm="1">
        <f t="array" ref="H1:FA1">_xlfn.LET(_xlpm.x,TRANSPOSE(Rohmaterial!C4:C153),IF(_xlpm.x=0,"",_xlpm.x))</f>
        <v>Beutel</v>
      </c>
      <c r="I1" s="315" t="str">
        <v>Glas</v>
      </c>
      <c r="J1" s="315" t="str">
        <v>Deckel</v>
      </c>
      <c r="K1" s="315" t="str">
        <v>Etikette vorn</v>
      </c>
      <c r="L1" s="315" t="str">
        <v>Etikette hinten</v>
      </c>
      <c r="M1" s="315" t="str">
        <v>Etikette Deckel</v>
      </c>
      <c r="N1" s="315" t="str">
        <v>Etikette Glas</v>
      </c>
      <c r="O1" s="315" t="str">
        <v/>
      </c>
      <c r="P1" s="315" t="str">
        <v/>
      </c>
      <c r="Q1" s="315" t="str">
        <v/>
      </c>
      <c r="R1" s="315" t="str">
        <v>Bärlauch</v>
      </c>
      <c r="S1" s="315" t="str">
        <v>Basilikum</v>
      </c>
      <c r="T1" s="315" t="str">
        <v>Brennnesselsamen</v>
      </c>
      <c r="U1" s="315" t="str">
        <v>Brennnesselblätter</v>
      </c>
      <c r="V1" s="315" t="str">
        <v>Champignons</v>
      </c>
      <c r="W1" s="315" t="str">
        <v>Curry Bombay</v>
      </c>
      <c r="X1" s="315" t="str">
        <v>Federkohl</v>
      </c>
      <c r="Y1" s="315" t="str">
        <v>Fenchelsamen</v>
      </c>
      <c r="Z1" s="315" t="str">
        <v>Frauenmänteli</v>
      </c>
      <c r="AA1" s="315" t="str">
        <v>Gundermann</v>
      </c>
      <c r="AB1" s="315" t="str">
        <v>Heidelbeeri</v>
      </c>
      <c r="AC1" s="315" t="str">
        <v>Himalayasalz</v>
      </c>
      <c r="AD1" s="315" t="str">
        <v>Hirtentäschli</v>
      </c>
      <c r="AE1" s="315" t="str">
        <v>Holunderblüten</v>
      </c>
      <c r="AF1" s="315" t="str">
        <v>Kamillenblüten</v>
      </c>
      <c r="AG1" s="315" t="str">
        <v>Kornblumenblüten</v>
      </c>
      <c r="AH1" s="315" t="str">
        <v>Lauch</v>
      </c>
      <c r="AI1" s="315" t="str">
        <v>Liebstöckel</v>
      </c>
      <c r="AJ1" s="315" t="str">
        <v>Lindenblüten</v>
      </c>
      <c r="AK1" s="315" t="str">
        <v>Löwenzahn ganz</v>
      </c>
      <c r="AL1" s="315" t="str">
        <v>Löwenzahnkraut</v>
      </c>
      <c r="AM1" s="315" t="str">
        <v>Majoran</v>
      </c>
      <c r="AN1" s="315" t="str">
        <v>Meersalz</v>
      </c>
      <c r="AO1" s="315" t="str">
        <v>Oregano</v>
      </c>
      <c r="AP1" s="315" t="str">
        <v>Paprika edelsüss</v>
      </c>
      <c r="AQ1" s="315" t="str">
        <v>Peterli</v>
      </c>
      <c r="AR1" s="315" t="str">
        <v>Pfefferminzblätter</v>
      </c>
      <c r="AS1" s="315" t="str">
        <v>Reis Bio Carnaroli</v>
      </c>
      <c r="AT1" s="315" t="str">
        <v>Ringelblumenblüten</v>
      </c>
      <c r="AU1" s="315" t="str">
        <v>Rosenblüten</v>
      </c>
      <c r="AV1" s="315" t="str">
        <v>Rosmarin</v>
      </c>
      <c r="AW1" s="315" t="str">
        <v>Rotkleeblüten</v>
      </c>
      <c r="AX1" s="315" t="str">
        <v>Rüebli</v>
      </c>
      <c r="AY1" s="315" t="str">
        <v>Salbei</v>
      </c>
      <c r="AZ1" s="315" t="str">
        <v>Salz</v>
      </c>
      <c r="BA1" s="315" t="str">
        <v>Schafgarbenkraut</v>
      </c>
      <c r="BB1" s="315" t="str">
        <v>Sellerie</v>
      </c>
      <c r="BC1" s="315" t="str">
        <v>Spitzwegerichblätter</v>
      </c>
      <c r="BD1" s="315" t="str">
        <v>Steinpilz getrocknet</v>
      </c>
      <c r="BE1" s="315" t="str">
        <v>Thymian</v>
      </c>
      <c r="BF1" s="315" t="str">
        <v>Tomaten</v>
      </c>
      <c r="BG1" s="315" t="str">
        <v>Zitronenbasilikum getrocknet</v>
      </c>
      <c r="BH1" s="315" t="str">
        <v>Zucchetti</v>
      </c>
      <c r="BI1" s="315" t="str">
        <v>Zwiebeln</v>
      </c>
      <c r="BJ1" s="315" t="str">
        <v/>
      </c>
      <c r="BK1" s="315" t="str">
        <v/>
      </c>
      <c r="BL1" s="315" t="str">
        <v/>
      </c>
      <c r="BM1" s="315" t="str">
        <v/>
      </c>
      <c r="BN1" s="315" t="str">
        <v/>
      </c>
      <c r="BO1" s="315" t="str">
        <v/>
      </c>
      <c r="BP1" s="315" t="str">
        <v/>
      </c>
      <c r="BQ1" s="315" t="str">
        <v/>
      </c>
      <c r="BR1" s="315" t="str">
        <v/>
      </c>
      <c r="BS1" s="315" t="str">
        <v/>
      </c>
      <c r="BT1" s="315" t="str">
        <v/>
      </c>
      <c r="BU1" s="315" t="str">
        <v/>
      </c>
      <c r="BV1" s="315" t="str">
        <v/>
      </c>
      <c r="BW1" s="315" t="str">
        <v/>
      </c>
      <c r="BX1" s="315" t="str">
        <v/>
      </c>
      <c r="BY1" s="315" t="str">
        <v/>
      </c>
      <c r="BZ1" s="315" t="str">
        <v/>
      </c>
      <c r="CA1" s="315" t="str">
        <v/>
      </c>
      <c r="CB1" s="315" t="str">
        <v/>
      </c>
      <c r="CC1" s="315" t="str">
        <v/>
      </c>
      <c r="CD1" s="315" t="str">
        <v/>
      </c>
      <c r="CE1" s="315" t="str">
        <v/>
      </c>
      <c r="CF1" s="315" t="str">
        <v/>
      </c>
      <c r="CG1" s="315" t="str">
        <v/>
      </c>
      <c r="CH1" s="315" t="str">
        <v/>
      </c>
      <c r="CI1" s="315" t="str">
        <v/>
      </c>
      <c r="CJ1" s="315" t="str">
        <v/>
      </c>
      <c r="CK1" s="315" t="str">
        <v/>
      </c>
      <c r="CL1" s="315" t="str">
        <v/>
      </c>
      <c r="CM1" s="315" t="str">
        <v/>
      </c>
      <c r="CN1" s="315" t="str">
        <v/>
      </c>
      <c r="CO1" s="315" t="str">
        <v/>
      </c>
      <c r="CP1" s="315" t="str">
        <v/>
      </c>
      <c r="CQ1" s="315" t="str">
        <v/>
      </c>
      <c r="CR1" s="315" t="str">
        <v/>
      </c>
      <c r="CS1" s="315" t="str">
        <v/>
      </c>
      <c r="CT1" s="315" t="str">
        <v/>
      </c>
      <c r="CU1" s="315" t="str">
        <v/>
      </c>
      <c r="CV1" s="315" t="str">
        <v/>
      </c>
      <c r="CW1" s="315" t="str">
        <v/>
      </c>
      <c r="CX1" s="315" t="str">
        <v/>
      </c>
      <c r="CY1" s="315" t="str">
        <v/>
      </c>
      <c r="CZ1" s="315" t="str">
        <v/>
      </c>
      <c r="DA1" s="315" t="str">
        <v/>
      </c>
      <c r="DB1" s="315" t="str">
        <v/>
      </c>
      <c r="DC1" s="315" t="str">
        <v/>
      </c>
      <c r="DD1" s="315" t="str">
        <v/>
      </c>
      <c r="DE1" s="315" t="str">
        <v/>
      </c>
      <c r="DF1" s="315" t="str">
        <v/>
      </c>
      <c r="DG1" s="315" t="str">
        <v/>
      </c>
      <c r="DH1" s="315" t="str">
        <v/>
      </c>
      <c r="DI1" s="315" t="str">
        <v/>
      </c>
      <c r="DJ1" s="315" t="str">
        <v/>
      </c>
      <c r="DK1" s="315" t="str">
        <v/>
      </c>
      <c r="DL1" s="315" t="str">
        <v/>
      </c>
      <c r="DM1" s="315" t="str">
        <v/>
      </c>
      <c r="DN1" s="315" t="str">
        <v/>
      </c>
      <c r="DO1" s="315" t="str">
        <v/>
      </c>
      <c r="DP1" s="315" t="str">
        <v/>
      </c>
      <c r="DQ1" s="315" t="str">
        <v/>
      </c>
      <c r="DR1" s="315" t="str">
        <v/>
      </c>
      <c r="DS1" s="315" t="str">
        <v/>
      </c>
      <c r="DT1" s="315" t="str">
        <v/>
      </c>
      <c r="DU1" s="315" t="str">
        <v/>
      </c>
      <c r="DV1" s="315" t="str">
        <v/>
      </c>
      <c r="DW1" s="315" t="str">
        <v/>
      </c>
      <c r="DX1" s="315" t="str">
        <v/>
      </c>
      <c r="DY1" s="315" t="str">
        <v/>
      </c>
      <c r="DZ1" s="315" t="str">
        <v/>
      </c>
      <c r="EA1" s="315" t="str">
        <v/>
      </c>
      <c r="EB1" s="315" t="str">
        <v/>
      </c>
      <c r="EC1" s="315" t="str">
        <v/>
      </c>
      <c r="ED1" s="315" t="str">
        <v/>
      </c>
      <c r="EE1" s="315" t="str">
        <v/>
      </c>
      <c r="EF1" s="315" t="str">
        <v/>
      </c>
      <c r="EG1" s="315" t="str">
        <v/>
      </c>
      <c r="EH1" s="315" t="str">
        <v/>
      </c>
      <c r="EI1" s="315" t="str">
        <v/>
      </c>
      <c r="EJ1" s="315" t="str">
        <v/>
      </c>
      <c r="EK1" s="315" t="str">
        <v/>
      </c>
      <c r="EL1" s="315" t="str">
        <v/>
      </c>
      <c r="EM1" s="315" t="str">
        <v/>
      </c>
      <c r="EN1" s="315" t="str">
        <v/>
      </c>
      <c r="EO1" s="315" t="str">
        <v/>
      </c>
      <c r="EP1" s="315" t="str">
        <v/>
      </c>
      <c r="EQ1" s="315" t="str">
        <v/>
      </c>
      <c r="ER1" s="315" t="str">
        <v/>
      </c>
      <c r="ES1" s="315" t="str">
        <v/>
      </c>
      <c r="ET1" s="315" t="str">
        <v/>
      </c>
      <c r="EU1" s="315" t="str">
        <v/>
      </c>
      <c r="EV1" s="315" t="str">
        <v/>
      </c>
      <c r="EW1" s="315" t="str">
        <v/>
      </c>
      <c r="EX1" s="315" t="str">
        <v/>
      </c>
      <c r="EY1" s="315" t="str">
        <v/>
      </c>
      <c r="EZ1" s="315" t="str">
        <v/>
      </c>
      <c r="FA1" s="315" t="str">
        <v/>
      </c>
    </row>
    <row r="2" spans="2:157" x14ac:dyDescent="0.35">
      <c r="B2" t="s">
        <v>20</v>
      </c>
      <c r="H2" s="316" cm="1">
        <f t="array" ref="H2:FA2">_xlfn.LET(_xlpm.x,TRANSPOSE(Rohmaterial!I4:I153),IF(_xlpm.x=0,"",_xlpm.x))</f>
        <v>0.55000000000000004</v>
      </c>
      <c r="I2" s="316">
        <v>0.56000000000000005</v>
      </c>
      <c r="J2" s="316">
        <v>0.56999999999999995</v>
      </c>
      <c r="K2" s="316">
        <v>0.57999999999999996</v>
      </c>
      <c r="L2" s="316">
        <v>0.59</v>
      </c>
      <c r="M2" s="316">
        <v>0.6</v>
      </c>
      <c r="N2" s="316">
        <v>0.61</v>
      </c>
      <c r="O2" s="316">
        <v>0.62</v>
      </c>
      <c r="P2" s="316">
        <v>0.63</v>
      </c>
      <c r="Q2" s="316">
        <v>0.64</v>
      </c>
      <c r="R2" s="316">
        <v>0.65</v>
      </c>
      <c r="S2" s="316">
        <v>0.66</v>
      </c>
      <c r="T2" s="316">
        <v>0.67</v>
      </c>
      <c r="U2" s="316">
        <v>0.68</v>
      </c>
      <c r="V2" s="316">
        <v>0.69</v>
      </c>
      <c r="W2" s="316">
        <v>0.7</v>
      </c>
      <c r="X2" s="316">
        <v>0.71</v>
      </c>
      <c r="Y2" s="316">
        <v>0.72</v>
      </c>
      <c r="Z2" s="316">
        <v>0.73</v>
      </c>
      <c r="AA2" s="316">
        <v>0.74</v>
      </c>
      <c r="AB2" s="316">
        <v>0.75</v>
      </c>
      <c r="AC2" s="316">
        <v>0.76</v>
      </c>
      <c r="AD2" s="316">
        <v>0.77</v>
      </c>
      <c r="AE2" s="316">
        <v>0.78</v>
      </c>
      <c r="AF2" s="316">
        <v>0.79</v>
      </c>
      <c r="AG2" s="316">
        <v>0.8</v>
      </c>
      <c r="AH2" s="316">
        <v>0.81</v>
      </c>
      <c r="AI2" s="316">
        <v>0.82</v>
      </c>
      <c r="AJ2" s="316">
        <v>0.83</v>
      </c>
      <c r="AK2" s="316">
        <v>0.84</v>
      </c>
      <c r="AL2" s="316">
        <v>0.85</v>
      </c>
      <c r="AM2" s="316">
        <v>0.86</v>
      </c>
      <c r="AN2" s="316">
        <v>0.87</v>
      </c>
      <c r="AO2" s="316">
        <v>0.88</v>
      </c>
      <c r="AP2" s="316">
        <v>0.89</v>
      </c>
      <c r="AQ2" s="316">
        <v>0.9</v>
      </c>
      <c r="AR2" s="316">
        <v>0.91</v>
      </c>
      <c r="AS2" s="316">
        <v>0.92</v>
      </c>
      <c r="AT2" s="316">
        <v>0.93</v>
      </c>
      <c r="AU2" s="316">
        <v>0.94</v>
      </c>
      <c r="AV2" s="316">
        <v>0.95</v>
      </c>
      <c r="AW2" s="316">
        <v>0.96</v>
      </c>
      <c r="AX2" s="316">
        <v>0.97</v>
      </c>
      <c r="AY2" s="316">
        <v>0.98</v>
      </c>
      <c r="AZ2" s="316">
        <v>0.99</v>
      </c>
      <c r="BA2" s="316">
        <v>1</v>
      </c>
      <c r="BB2" s="316">
        <v>1.01</v>
      </c>
      <c r="BC2" s="316">
        <v>1.02</v>
      </c>
      <c r="BD2" s="316">
        <v>1.03</v>
      </c>
      <c r="BE2" s="316">
        <v>1.04</v>
      </c>
      <c r="BF2" s="316">
        <v>1.05</v>
      </c>
      <c r="BG2" s="316">
        <v>1.06</v>
      </c>
      <c r="BH2" s="316">
        <v>1.07</v>
      </c>
      <c r="BI2" s="316">
        <v>1.08</v>
      </c>
      <c r="BJ2" s="316" t="str">
        <v/>
      </c>
      <c r="BK2" s="316" t="str">
        <v/>
      </c>
      <c r="BL2" s="316" t="str">
        <v/>
      </c>
      <c r="BM2" s="316" t="str">
        <v/>
      </c>
      <c r="BN2" s="316" t="str">
        <v/>
      </c>
      <c r="BO2" s="316" t="str">
        <v/>
      </c>
      <c r="BP2" s="316" t="str">
        <v/>
      </c>
      <c r="BQ2" s="316" t="str">
        <v/>
      </c>
      <c r="BR2" s="316" t="str">
        <v/>
      </c>
      <c r="BS2" s="316" t="str">
        <v/>
      </c>
      <c r="BT2" s="316" t="str">
        <v/>
      </c>
      <c r="BU2" s="316" t="str">
        <v/>
      </c>
      <c r="BV2" s="316" t="str">
        <v/>
      </c>
      <c r="BW2" s="316" t="str">
        <v/>
      </c>
      <c r="BX2" s="316" t="str">
        <v/>
      </c>
      <c r="BY2" s="316" t="str">
        <v/>
      </c>
      <c r="BZ2" s="316" t="str">
        <v/>
      </c>
      <c r="CA2" s="316" t="str">
        <v/>
      </c>
      <c r="CB2" s="316" t="str">
        <v/>
      </c>
      <c r="CC2" s="316" t="str">
        <v/>
      </c>
      <c r="CD2" s="316" t="str">
        <v/>
      </c>
      <c r="CE2" s="316" t="str">
        <v/>
      </c>
      <c r="CF2" s="316" t="str">
        <v/>
      </c>
      <c r="CG2" s="316" t="str">
        <v/>
      </c>
      <c r="CH2" s="316" t="str">
        <v/>
      </c>
      <c r="CI2" s="316" t="str">
        <v/>
      </c>
      <c r="CJ2" s="316" t="str">
        <v/>
      </c>
      <c r="CK2" s="316" t="str">
        <v/>
      </c>
      <c r="CL2" s="316" t="str">
        <v/>
      </c>
      <c r="CM2" s="316" t="str">
        <v/>
      </c>
      <c r="CN2" s="316" t="str">
        <v/>
      </c>
      <c r="CO2" s="316" t="str">
        <v/>
      </c>
      <c r="CP2" s="316" t="str">
        <v/>
      </c>
      <c r="CQ2" s="316" t="str">
        <v/>
      </c>
      <c r="CR2" s="316" t="str">
        <v/>
      </c>
      <c r="CS2" s="316" t="str">
        <v/>
      </c>
      <c r="CT2" s="316" t="str">
        <v/>
      </c>
      <c r="CU2" s="316" t="str">
        <v/>
      </c>
      <c r="CV2" s="316" t="str">
        <v/>
      </c>
      <c r="CW2" s="316" t="str">
        <v/>
      </c>
      <c r="CX2" s="316" t="str">
        <v/>
      </c>
      <c r="CY2" s="316" t="str">
        <v/>
      </c>
      <c r="CZ2" s="316" t="str">
        <v/>
      </c>
      <c r="DA2" s="316" t="str">
        <v/>
      </c>
      <c r="DB2" s="316" t="str">
        <v/>
      </c>
      <c r="DC2" s="316" t="str">
        <v/>
      </c>
      <c r="DD2" s="316" t="str">
        <v/>
      </c>
      <c r="DE2" s="316" t="str">
        <v/>
      </c>
      <c r="DF2" s="316" t="str">
        <v/>
      </c>
      <c r="DG2" s="316" t="str">
        <v/>
      </c>
      <c r="DH2" s="316" t="str">
        <v/>
      </c>
      <c r="DI2" s="316" t="str">
        <v/>
      </c>
      <c r="DJ2" s="316" t="str">
        <v/>
      </c>
      <c r="DK2" s="316" t="str">
        <v/>
      </c>
      <c r="DL2" s="316" t="str">
        <v/>
      </c>
      <c r="DM2" s="316" t="str">
        <v/>
      </c>
      <c r="DN2" s="316" t="str">
        <v/>
      </c>
      <c r="DO2" s="316" t="str">
        <v/>
      </c>
      <c r="DP2" s="316" t="str">
        <v/>
      </c>
      <c r="DQ2" s="316" t="str">
        <v/>
      </c>
      <c r="DR2" s="316" t="str">
        <v/>
      </c>
      <c r="DS2" s="316" t="str">
        <v/>
      </c>
      <c r="DT2" s="316" t="str">
        <v/>
      </c>
      <c r="DU2" s="316" t="str">
        <v/>
      </c>
      <c r="DV2" s="316" t="str">
        <v/>
      </c>
      <c r="DW2" s="316" t="str">
        <v/>
      </c>
      <c r="DX2" s="316" t="str">
        <v/>
      </c>
      <c r="DY2" s="316" t="str">
        <v/>
      </c>
      <c r="DZ2" s="316" t="str">
        <v/>
      </c>
      <c r="EA2" s="316" t="str">
        <v/>
      </c>
      <c r="EB2" s="316" t="str">
        <v/>
      </c>
      <c r="EC2" s="316" t="str">
        <v/>
      </c>
      <c r="ED2" s="316" t="str">
        <v/>
      </c>
      <c r="EE2" s="316" t="str">
        <v/>
      </c>
      <c r="EF2" s="316" t="str">
        <v/>
      </c>
      <c r="EG2" s="316" t="str">
        <v/>
      </c>
      <c r="EH2" s="316" t="str">
        <v/>
      </c>
      <c r="EI2" s="316" t="str">
        <v/>
      </c>
      <c r="EJ2" s="316" t="str">
        <v/>
      </c>
      <c r="EK2" s="316" t="str">
        <v/>
      </c>
      <c r="EL2" s="316" t="str">
        <v/>
      </c>
      <c r="EM2" s="316" t="str">
        <v/>
      </c>
      <c r="EN2" s="316" t="str">
        <v/>
      </c>
      <c r="EO2" s="316" t="str">
        <v/>
      </c>
      <c r="EP2" s="316" t="str">
        <v/>
      </c>
      <c r="EQ2" s="316" t="str">
        <v/>
      </c>
      <c r="ER2" s="316" t="str">
        <v/>
      </c>
      <c r="ES2" s="316" t="str">
        <v/>
      </c>
      <c r="ET2" s="316" t="str">
        <v/>
      </c>
      <c r="EU2" s="316" t="str">
        <v/>
      </c>
      <c r="EV2" s="316" t="str">
        <v/>
      </c>
      <c r="EW2" s="316" t="str">
        <v/>
      </c>
      <c r="EX2" s="316" t="str">
        <v/>
      </c>
      <c r="EY2" s="316" t="str">
        <v/>
      </c>
      <c r="EZ2" s="316" t="str">
        <v/>
      </c>
      <c r="FA2" s="316" t="str">
        <v/>
      </c>
    </row>
    <row r="3" spans="2:157" x14ac:dyDescent="0.35">
      <c r="B3" t="s">
        <v>0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2"/>
  <dimension ref="B1:P1000"/>
  <sheetViews>
    <sheetView showZeros="0" showRuler="0" zoomScale="130" zoomScaleNormal="130" workbookViewId="0">
      <selection activeCell="M9" sqref="M9"/>
    </sheetView>
  </sheetViews>
  <sheetFormatPr baseColWidth="10" defaultColWidth="11.453125" defaultRowHeight="14.5" x14ac:dyDescent="0.35"/>
  <cols>
    <col min="1" max="1" width="1" style="185" customWidth="1"/>
    <col min="2" max="2" width="10.7265625" style="182" customWidth="1"/>
    <col min="3" max="3" width="10.1796875" style="212" customWidth="1"/>
    <col min="4" max="4" width="13" style="184" customWidth="1"/>
    <col min="5" max="5" width="10.1796875" style="185" customWidth="1"/>
    <col min="6" max="6" width="33.1796875" style="185" customWidth="1"/>
    <col min="7" max="7" width="1.453125" style="216" hidden="1" customWidth="1"/>
    <col min="8" max="8" width="12.1796875" style="185" customWidth="1"/>
    <col min="9" max="10" width="1.453125" style="216" hidden="1" customWidth="1"/>
    <col min="11" max="11" width="3.1796875" style="185" hidden="1" customWidth="1"/>
    <col min="12" max="12" width="2.453125" style="185" customWidth="1"/>
    <col min="13" max="13" width="30" style="185" customWidth="1"/>
    <col min="14" max="16384" width="11.453125" style="185"/>
  </cols>
  <sheetData>
    <row r="1" spans="2:16" x14ac:dyDescent="0.35">
      <c r="C1" s="183"/>
    </row>
    <row r="2" spans="2:16" ht="36" customHeight="1" thickBot="1" x14ac:dyDescent="0.4">
      <c r="B2" s="295" t="s">
        <v>752</v>
      </c>
      <c r="C2" s="296"/>
      <c r="D2" s="296"/>
      <c r="E2" s="296"/>
      <c r="F2" s="296"/>
      <c r="G2" s="296"/>
      <c r="H2" s="296"/>
      <c r="I2" s="296"/>
      <c r="J2" s="296"/>
      <c r="K2" s="186"/>
      <c r="L2" s="186"/>
      <c r="M2" s="186"/>
      <c r="N2" s="186"/>
      <c r="O2" s="186"/>
      <c r="P2" s="186"/>
    </row>
    <row r="3" spans="2:16" s="188" customFormat="1" ht="29.15" customHeight="1" x14ac:dyDescent="0.35">
      <c r="B3" s="265" t="s">
        <v>4</v>
      </c>
      <c r="C3" s="265" t="s">
        <v>47</v>
      </c>
      <c r="D3" s="266" t="s">
        <v>21</v>
      </c>
      <c r="E3" s="267" t="s">
        <v>6</v>
      </c>
      <c r="F3" s="187" t="s">
        <v>0</v>
      </c>
      <c r="G3" s="217"/>
      <c r="H3" s="268" t="s">
        <v>3</v>
      </c>
      <c r="I3" s="220"/>
      <c r="J3" s="222"/>
      <c r="K3" s="214" t="s">
        <v>761</v>
      </c>
      <c r="L3" s="185"/>
      <c r="M3" s="297" t="s">
        <v>49</v>
      </c>
      <c r="N3" s="298"/>
      <c r="O3" s="185"/>
      <c r="P3" s="185"/>
    </row>
    <row r="4" spans="2:16" ht="15" thickBot="1" x14ac:dyDescent="0.4">
      <c r="B4" s="189">
        <v>45658</v>
      </c>
      <c r="C4" s="190">
        <v>2</v>
      </c>
      <c r="D4" s="191">
        <v>1</v>
      </c>
      <c r="E4" s="192" t="s">
        <v>25</v>
      </c>
      <c r="F4" s="192" t="str">
        <f>IFERROR(VLOOKUP(Verkauf!E4,Fertigwaren!$B$4:$C$67,2,0),0)</f>
        <v>Brennnessel Tee</v>
      </c>
      <c r="G4" s="218"/>
      <c r="H4" s="121">
        <v>5</v>
      </c>
      <c r="I4" s="221"/>
      <c r="J4" s="219"/>
      <c r="K4" s="215">
        <f>C4</f>
        <v>2</v>
      </c>
      <c r="L4" s="188"/>
      <c r="M4" s="193" t="s">
        <v>56</v>
      </c>
      <c r="N4" s="194" t="str">
        <f>VLOOKUP(Verkauf!M4,Fertigwaren!C4:D515,2,0)</f>
        <v>G2</v>
      </c>
      <c r="O4" s="188"/>
      <c r="P4" s="188"/>
    </row>
    <row r="5" spans="2:16" ht="15" thickBot="1" x14ac:dyDescent="0.4">
      <c r="B5" s="195"/>
      <c r="C5" s="196"/>
      <c r="D5" s="197"/>
      <c r="E5" s="198"/>
      <c r="F5" s="192">
        <f>IFERROR(VLOOKUP(Verkauf!E5,Fertigwaren!$B$4:$C$67,2,0),0)</f>
        <v>0</v>
      </c>
      <c r="G5" s="219"/>
      <c r="H5" s="123"/>
      <c r="I5" s="221"/>
      <c r="J5" s="219"/>
      <c r="K5" s="215">
        <f t="shared" ref="K5:K68" si="0">C5</f>
        <v>0</v>
      </c>
      <c r="M5" s="199"/>
      <c r="N5" s="199"/>
      <c r="O5" s="199"/>
      <c r="P5" s="199"/>
    </row>
    <row r="6" spans="2:16" ht="15.5" x14ac:dyDescent="0.35">
      <c r="B6" s="195"/>
      <c r="C6" s="196"/>
      <c r="D6" s="197"/>
      <c r="E6" s="198"/>
      <c r="F6" s="192">
        <f>IFERROR(VLOOKUP(Verkauf!E6,Fertigwaren!$B$4:$C$67,2,0),0)</f>
        <v>0</v>
      </c>
      <c r="G6" s="219"/>
      <c r="H6" s="123"/>
      <c r="I6" s="221"/>
      <c r="J6" s="219"/>
      <c r="K6" s="215">
        <f t="shared" si="0"/>
        <v>0</v>
      </c>
      <c r="M6" s="299" t="s">
        <v>46</v>
      </c>
      <c r="N6" s="300"/>
      <c r="O6" s="301"/>
      <c r="P6" s="186"/>
    </row>
    <row r="7" spans="2:16" x14ac:dyDescent="0.35">
      <c r="B7" s="195"/>
      <c r="C7" s="196"/>
      <c r="D7" s="197"/>
      <c r="E7" s="198"/>
      <c r="F7" s="192">
        <f>IFERROR(VLOOKUP(Verkauf!E7,Fertigwaren!$B$4:$C$67,2,0),0)</f>
        <v>0</v>
      </c>
      <c r="G7" s="219"/>
      <c r="H7" s="123"/>
      <c r="I7" s="221"/>
      <c r="J7" s="219"/>
      <c r="K7" s="215">
        <f t="shared" si="0"/>
        <v>0</v>
      </c>
      <c r="M7" s="124" t="s">
        <v>41</v>
      </c>
      <c r="N7" s="125" t="s">
        <v>42</v>
      </c>
      <c r="O7" s="126" t="s">
        <v>47</v>
      </c>
    </row>
    <row r="8" spans="2:16" ht="15" thickBot="1" x14ac:dyDescent="0.4">
      <c r="B8" s="195"/>
      <c r="C8" s="196"/>
      <c r="D8" s="197"/>
      <c r="E8" s="198"/>
      <c r="F8" s="192">
        <f>IFERROR(VLOOKUP(Verkauf!E8,Fertigwaren!$B$4:$C$67,2,0),0)</f>
        <v>0</v>
      </c>
      <c r="G8" s="219"/>
      <c r="H8" s="123"/>
      <c r="I8" s="221"/>
      <c r="J8" s="219"/>
      <c r="K8" s="215">
        <f t="shared" si="0"/>
        <v>0</v>
      </c>
      <c r="M8" s="127" t="s">
        <v>1073</v>
      </c>
      <c r="N8" s="128" t="str">
        <f>VLOOKUP(Verkauf!M8,Kunden!B4:C506,2,0)</f>
        <v>Max</v>
      </c>
      <c r="O8" s="129">
        <f>VLOOKUP(Verkauf!M8,Kunden!B4:G506,6,0)</f>
        <v>2</v>
      </c>
    </row>
    <row r="9" spans="2:16" x14ac:dyDescent="0.35">
      <c r="B9" s="195"/>
      <c r="C9" s="196"/>
      <c r="D9" s="197"/>
      <c r="E9" s="198"/>
      <c r="F9" s="192">
        <f>IFERROR(VLOOKUP(Verkauf!E9,Fertigwaren!$B$4:$C$67,2,0),0)</f>
        <v>0</v>
      </c>
      <c r="G9" s="219"/>
      <c r="H9" s="123"/>
      <c r="I9" s="221"/>
      <c r="J9" s="219"/>
      <c r="K9" s="215">
        <f t="shared" si="0"/>
        <v>0</v>
      </c>
      <c r="L9" s="200"/>
      <c r="M9" s="201"/>
      <c r="N9" s="201"/>
      <c r="O9" s="201"/>
      <c r="P9" s="202"/>
    </row>
    <row r="10" spans="2:16" ht="15.5" x14ac:dyDescent="0.35">
      <c r="B10" s="195"/>
      <c r="C10" s="196"/>
      <c r="D10" s="197"/>
      <c r="E10" s="198"/>
      <c r="F10" s="192">
        <f>IFERROR(VLOOKUP(Verkauf!E10,Fertigwaren!$B$4:$C$67,2,0),0)</f>
        <v>0</v>
      </c>
      <c r="G10" s="219"/>
      <c r="H10" s="123"/>
      <c r="I10" s="221"/>
      <c r="J10" s="219"/>
      <c r="K10" s="215">
        <f t="shared" si="0"/>
        <v>0</v>
      </c>
      <c r="L10" s="203"/>
      <c r="M10" s="204"/>
      <c r="N10" s="205"/>
      <c r="O10" s="205"/>
      <c r="P10" s="206"/>
    </row>
    <row r="11" spans="2:16" ht="15.75" customHeight="1" x14ac:dyDescent="0.35">
      <c r="B11" s="195"/>
      <c r="C11" s="196"/>
      <c r="D11" s="197"/>
      <c r="E11" s="198"/>
      <c r="F11" s="192">
        <f>IFERROR(VLOOKUP(Verkauf!E11,Fertigwaren!$B$4:$C$67,2,0),0)</f>
        <v>0</v>
      </c>
      <c r="G11" s="219"/>
      <c r="H11" s="123"/>
      <c r="I11" s="221"/>
      <c r="J11" s="219"/>
      <c r="K11" s="215">
        <f t="shared" si="0"/>
        <v>0</v>
      </c>
      <c r="L11" s="207"/>
      <c r="M11" s="292"/>
      <c r="N11" s="292"/>
      <c r="O11" s="292"/>
      <c r="P11" s="293"/>
    </row>
    <row r="12" spans="2:16" x14ac:dyDescent="0.35">
      <c r="B12" s="195"/>
      <c r="C12" s="196"/>
      <c r="D12" s="197"/>
      <c r="E12" s="198"/>
      <c r="F12" s="192">
        <f>IFERROR(VLOOKUP(Verkauf!E12,Fertigwaren!$B$4:$C$67,2,0),0)</f>
        <v>0</v>
      </c>
      <c r="G12" s="219"/>
      <c r="H12" s="123"/>
      <c r="I12" s="221"/>
      <c r="J12" s="219"/>
      <c r="K12" s="215">
        <f t="shared" si="0"/>
        <v>0</v>
      </c>
      <c r="L12" s="207"/>
      <c r="M12" s="205"/>
      <c r="N12" s="205"/>
      <c r="O12" s="205"/>
      <c r="P12" s="206"/>
    </row>
    <row r="13" spans="2:16" ht="15.5" x14ac:dyDescent="0.35">
      <c r="B13" s="195"/>
      <c r="C13" s="196"/>
      <c r="D13" s="197"/>
      <c r="E13" s="198"/>
      <c r="F13" s="192">
        <f>IFERROR(VLOOKUP(Verkauf!E13,Fertigwaren!$B$4:$C$67,2,0),0)</f>
        <v>0</v>
      </c>
      <c r="G13" s="219"/>
      <c r="H13" s="123"/>
      <c r="I13" s="221"/>
      <c r="J13" s="219"/>
      <c r="K13" s="215">
        <f t="shared" si="0"/>
        <v>0</v>
      </c>
      <c r="L13" s="203"/>
      <c r="M13" s="204"/>
      <c r="N13" s="205"/>
      <c r="O13" s="205"/>
      <c r="P13" s="206"/>
    </row>
    <row r="14" spans="2:16" ht="15.5" x14ac:dyDescent="0.35">
      <c r="B14" s="195"/>
      <c r="C14" s="196"/>
      <c r="D14" s="197"/>
      <c r="E14" s="198"/>
      <c r="F14" s="192">
        <f>IFERROR(VLOOKUP(Verkauf!E14,Fertigwaren!$B$4:$C$67,2,0),0)</f>
        <v>0</v>
      </c>
      <c r="G14" s="219"/>
      <c r="H14" s="123"/>
      <c r="I14" s="221"/>
      <c r="J14" s="219"/>
      <c r="K14" s="215">
        <f t="shared" si="0"/>
        <v>0</v>
      </c>
      <c r="L14" s="208"/>
      <c r="M14" s="294"/>
      <c r="N14" s="294"/>
      <c r="O14" s="205"/>
      <c r="P14" s="206"/>
    </row>
    <row r="15" spans="2:16" ht="15.5" x14ac:dyDescent="0.35">
      <c r="B15" s="195"/>
      <c r="C15" s="196"/>
      <c r="D15" s="197"/>
      <c r="E15" s="198"/>
      <c r="F15" s="192">
        <f>IFERROR(VLOOKUP(Verkauf!E15,Fertigwaren!$B$4:$C$67,2,0),0)</f>
        <v>0</v>
      </c>
      <c r="G15" s="219"/>
      <c r="H15" s="123"/>
      <c r="I15" s="221"/>
      <c r="J15" s="219"/>
      <c r="K15" s="215">
        <f t="shared" si="0"/>
        <v>0</v>
      </c>
      <c r="L15" s="208"/>
      <c r="M15" s="294"/>
      <c r="N15" s="294"/>
      <c r="O15" s="205"/>
      <c r="P15" s="206"/>
    </row>
    <row r="16" spans="2:16" x14ac:dyDescent="0.35">
      <c r="B16" s="195"/>
      <c r="C16" s="196"/>
      <c r="D16" s="197"/>
      <c r="E16" s="198"/>
      <c r="F16" s="192">
        <f>IFERROR(VLOOKUP(Verkauf!E16,Fertigwaren!$B$4:$C$67,2,0),0)</f>
        <v>0</v>
      </c>
      <c r="G16" s="219"/>
      <c r="H16" s="123"/>
      <c r="I16" s="221"/>
      <c r="J16" s="219"/>
      <c r="K16" s="215">
        <f t="shared" si="0"/>
        <v>0</v>
      </c>
      <c r="L16" s="209"/>
      <c r="M16" s="210"/>
      <c r="N16" s="210"/>
      <c r="O16" s="210"/>
      <c r="P16" s="211"/>
    </row>
    <row r="17" spans="2:11" x14ac:dyDescent="0.35">
      <c r="B17" s="195"/>
      <c r="C17" s="196"/>
      <c r="D17" s="197"/>
      <c r="E17" s="198"/>
      <c r="F17" s="192">
        <f>IFERROR(VLOOKUP(Verkauf!E17,Fertigwaren!$B$4:$C$67,2,0),0)</f>
        <v>0</v>
      </c>
      <c r="G17" s="219"/>
      <c r="H17" s="123"/>
      <c r="I17" s="221"/>
      <c r="J17" s="219"/>
      <c r="K17" s="215">
        <f t="shared" si="0"/>
        <v>0</v>
      </c>
    </row>
    <row r="18" spans="2:11" x14ac:dyDescent="0.35">
      <c r="B18" s="195"/>
      <c r="C18" s="196"/>
      <c r="D18" s="197"/>
      <c r="E18" s="198"/>
      <c r="F18" s="192">
        <f>IFERROR(VLOOKUP(Verkauf!E18,Fertigwaren!$B$4:$C$67,2,0),0)</f>
        <v>0</v>
      </c>
      <c r="G18" s="219"/>
      <c r="H18" s="123"/>
      <c r="I18" s="221"/>
      <c r="J18" s="219"/>
      <c r="K18" s="215">
        <f t="shared" si="0"/>
        <v>0</v>
      </c>
    </row>
    <row r="19" spans="2:11" x14ac:dyDescent="0.35">
      <c r="B19" s="195"/>
      <c r="C19" s="196"/>
      <c r="D19" s="197"/>
      <c r="E19" s="198"/>
      <c r="F19" s="192">
        <f>IFERROR(VLOOKUP(Verkauf!E19,Fertigwaren!$B$4:$C$67,2,0),0)</f>
        <v>0</v>
      </c>
      <c r="G19" s="219"/>
      <c r="H19" s="123"/>
      <c r="I19" s="221"/>
      <c r="J19" s="219"/>
      <c r="K19" s="215">
        <f t="shared" si="0"/>
        <v>0</v>
      </c>
    </row>
    <row r="20" spans="2:11" x14ac:dyDescent="0.35">
      <c r="B20" s="195"/>
      <c r="C20" s="196"/>
      <c r="D20" s="197"/>
      <c r="E20" s="198"/>
      <c r="F20" s="192">
        <f>IFERROR(VLOOKUP(Verkauf!E20,Fertigwaren!$B$4:$C$67,2,0),0)</f>
        <v>0</v>
      </c>
      <c r="G20" s="219"/>
      <c r="H20" s="123"/>
      <c r="I20" s="221"/>
      <c r="J20" s="219"/>
      <c r="K20" s="215">
        <f t="shared" si="0"/>
        <v>0</v>
      </c>
    </row>
    <row r="21" spans="2:11" x14ac:dyDescent="0.35">
      <c r="B21" s="195"/>
      <c r="C21" s="196"/>
      <c r="D21" s="197"/>
      <c r="E21" s="198"/>
      <c r="F21" s="192">
        <f>IFERROR(VLOOKUP(Verkauf!E21,Fertigwaren!$B$4:$C$67,2,0),0)</f>
        <v>0</v>
      </c>
      <c r="G21" s="219"/>
      <c r="H21" s="123"/>
      <c r="I21" s="221"/>
      <c r="J21" s="219"/>
      <c r="K21" s="215">
        <f t="shared" si="0"/>
        <v>0</v>
      </c>
    </row>
    <row r="22" spans="2:11" x14ac:dyDescent="0.35">
      <c r="B22" s="195"/>
      <c r="C22" s="196"/>
      <c r="D22" s="197"/>
      <c r="E22" s="198"/>
      <c r="F22" s="192">
        <f>IFERROR(VLOOKUP(Verkauf!E22,Fertigwaren!$B$4:$C$67,2,0),0)</f>
        <v>0</v>
      </c>
      <c r="G22" s="219"/>
      <c r="H22" s="123"/>
      <c r="I22" s="221"/>
      <c r="J22" s="219"/>
      <c r="K22" s="215">
        <f t="shared" si="0"/>
        <v>0</v>
      </c>
    </row>
    <row r="23" spans="2:11" x14ac:dyDescent="0.35">
      <c r="B23" s="195"/>
      <c r="C23" s="196"/>
      <c r="D23" s="197"/>
      <c r="E23" s="198"/>
      <c r="F23" s="192">
        <f>IFERROR(VLOOKUP(Verkauf!E23,Fertigwaren!$B$4:$C$67,2,0),0)</f>
        <v>0</v>
      </c>
      <c r="G23" s="219"/>
      <c r="H23" s="123"/>
      <c r="I23" s="221"/>
      <c r="J23" s="219"/>
      <c r="K23" s="215">
        <f t="shared" si="0"/>
        <v>0</v>
      </c>
    </row>
    <row r="24" spans="2:11" x14ac:dyDescent="0.35">
      <c r="B24" s="195"/>
      <c r="C24" s="196"/>
      <c r="D24" s="197"/>
      <c r="E24" s="198"/>
      <c r="F24" s="192">
        <f>IFERROR(VLOOKUP(Verkauf!E24,Fertigwaren!$B$4:$C$67,2,0),0)</f>
        <v>0</v>
      </c>
      <c r="G24" s="219"/>
      <c r="H24" s="123"/>
      <c r="I24" s="221"/>
      <c r="J24" s="219"/>
      <c r="K24" s="215">
        <f t="shared" si="0"/>
        <v>0</v>
      </c>
    </row>
    <row r="25" spans="2:11" x14ac:dyDescent="0.35">
      <c r="B25" s="195"/>
      <c r="C25" s="196"/>
      <c r="D25" s="197"/>
      <c r="E25" s="198"/>
      <c r="F25" s="192">
        <f>IFERROR(VLOOKUP(Verkauf!E25,Fertigwaren!$B$4:$C$67,2,0),0)</f>
        <v>0</v>
      </c>
      <c r="G25" s="219"/>
      <c r="H25" s="123"/>
      <c r="I25" s="221"/>
      <c r="J25" s="219"/>
      <c r="K25" s="215">
        <f t="shared" si="0"/>
        <v>0</v>
      </c>
    </row>
    <row r="26" spans="2:11" x14ac:dyDescent="0.35">
      <c r="B26" s="195"/>
      <c r="C26" s="196"/>
      <c r="D26" s="197"/>
      <c r="E26" s="198"/>
      <c r="F26" s="192">
        <f>IFERROR(VLOOKUP(Verkauf!E26,Fertigwaren!$B$4:$C$67,2,0),0)</f>
        <v>0</v>
      </c>
      <c r="G26" s="219"/>
      <c r="H26" s="123"/>
      <c r="I26" s="221"/>
      <c r="J26" s="219"/>
      <c r="K26" s="215">
        <f t="shared" si="0"/>
        <v>0</v>
      </c>
    </row>
    <row r="27" spans="2:11" x14ac:dyDescent="0.35">
      <c r="B27" s="195"/>
      <c r="C27" s="196"/>
      <c r="D27" s="197"/>
      <c r="E27" s="198"/>
      <c r="F27" s="192">
        <f>IFERROR(VLOOKUP(Verkauf!E27,Fertigwaren!$B$4:$C$67,2,0),0)</f>
        <v>0</v>
      </c>
      <c r="G27" s="219"/>
      <c r="H27" s="123"/>
      <c r="I27" s="221"/>
      <c r="J27" s="219"/>
      <c r="K27" s="215">
        <f t="shared" si="0"/>
        <v>0</v>
      </c>
    </row>
    <row r="28" spans="2:11" x14ac:dyDescent="0.35">
      <c r="B28" s="195"/>
      <c r="C28" s="196"/>
      <c r="D28" s="197"/>
      <c r="E28" s="198"/>
      <c r="F28" s="192">
        <f>IFERROR(VLOOKUP(Verkauf!E28,Fertigwaren!$B$4:$C$67,2,0),0)</f>
        <v>0</v>
      </c>
      <c r="G28" s="219"/>
      <c r="H28" s="123"/>
      <c r="I28" s="221"/>
      <c r="J28" s="219"/>
      <c r="K28" s="215">
        <f t="shared" si="0"/>
        <v>0</v>
      </c>
    </row>
    <row r="29" spans="2:11" x14ac:dyDescent="0.35">
      <c r="B29" s="195"/>
      <c r="C29" s="196"/>
      <c r="D29" s="197"/>
      <c r="E29" s="198"/>
      <c r="F29" s="192">
        <f>IFERROR(VLOOKUP(Verkauf!E29,Fertigwaren!$B$4:$C$67,2,0),0)</f>
        <v>0</v>
      </c>
      <c r="G29" s="219"/>
      <c r="H29" s="123"/>
      <c r="I29" s="221"/>
      <c r="J29" s="219"/>
      <c r="K29" s="215">
        <f t="shared" si="0"/>
        <v>0</v>
      </c>
    </row>
    <row r="30" spans="2:11" x14ac:dyDescent="0.35">
      <c r="B30" s="195"/>
      <c r="C30" s="196"/>
      <c r="D30" s="197"/>
      <c r="E30" s="198"/>
      <c r="F30" s="192">
        <f>IFERROR(VLOOKUP(Verkauf!E30,Fertigwaren!$B$4:$C$67,2,0),0)</f>
        <v>0</v>
      </c>
      <c r="G30" s="219"/>
      <c r="H30" s="123"/>
      <c r="I30" s="221"/>
      <c r="J30" s="219"/>
      <c r="K30" s="215">
        <f t="shared" si="0"/>
        <v>0</v>
      </c>
    </row>
    <row r="31" spans="2:11" x14ac:dyDescent="0.35">
      <c r="B31" s="195"/>
      <c r="C31" s="196"/>
      <c r="D31" s="197"/>
      <c r="E31" s="198"/>
      <c r="F31" s="192">
        <f>IFERROR(VLOOKUP(Verkauf!E31,Fertigwaren!$B$4:$C$67,2,0),0)</f>
        <v>0</v>
      </c>
      <c r="G31" s="219"/>
      <c r="H31" s="123"/>
      <c r="I31" s="221"/>
      <c r="J31" s="219"/>
      <c r="K31" s="215">
        <f t="shared" si="0"/>
        <v>0</v>
      </c>
    </row>
    <row r="32" spans="2:11" x14ac:dyDescent="0.35">
      <c r="B32" s="195"/>
      <c r="C32" s="196"/>
      <c r="D32" s="197"/>
      <c r="E32" s="198"/>
      <c r="F32" s="192">
        <f>IFERROR(VLOOKUP(Verkauf!E32,Fertigwaren!$B$4:$C$67,2,0),0)</f>
        <v>0</v>
      </c>
      <c r="G32" s="219"/>
      <c r="H32" s="123"/>
      <c r="I32" s="221"/>
      <c r="J32" s="219"/>
      <c r="K32" s="215">
        <f t="shared" si="0"/>
        <v>0</v>
      </c>
    </row>
    <row r="33" spans="2:11" x14ac:dyDescent="0.35">
      <c r="B33" s="195"/>
      <c r="C33" s="196"/>
      <c r="D33" s="197"/>
      <c r="E33" s="198"/>
      <c r="F33" s="192">
        <f>IFERROR(VLOOKUP(Verkauf!E33,Fertigwaren!$B$4:$C$67,2,0),0)</f>
        <v>0</v>
      </c>
      <c r="G33" s="219"/>
      <c r="H33" s="123"/>
      <c r="I33" s="221"/>
      <c r="J33" s="219"/>
      <c r="K33" s="215">
        <f t="shared" si="0"/>
        <v>0</v>
      </c>
    </row>
    <row r="34" spans="2:11" x14ac:dyDescent="0.35">
      <c r="B34" s="195"/>
      <c r="C34" s="196"/>
      <c r="D34" s="197"/>
      <c r="E34" s="198"/>
      <c r="F34" s="192">
        <f>IFERROR(VLOOKUP(Verkauf!E34,Fertigwaren!$B$4:$C$67,2,0),0)</f>
        <v>0</v>
      </c>
      <c r="G34" s="219"/>
      <c r="H34" s="123"/>
      <c r="I34" s="221"/>
      <c r="J34" s="219"/>
      <c r="K34" s="215">
        <f t="shared" si="0"/>
        <v>0</v>
      </c>
    </row>
    <row r="35" spans="2:11" x14ac:dyDescent="0.35">
      <c r="B35" s="195"/>
      <c r="C35" s="196"/>
      <c r="D35" s="197"/>
      <c r="E35" s="198"/>
      <c r="F35" s="192">
        <f>IFERROR(VLOOKUP(Verkauf!E35,Fertigwaren!$B$4:$C$67,2,0),0)</f>
        <v>0</v>
      </c>
      <c r="G35" s="219"/>
      <c r="H35" s="123"/>
      <c r="I35" s="221"/>
      <c r="J35" s="219"/>
      <c r="K35" s="215">
        <f t="shared" si="0"/>
        <v>0</v>
      </c>
    </row>
    <row r="36" spans="2:11" x14ac:dyDescent="0.35">
      <c r="B36" s="195"/>
      <c r="C36" s="196"/>
      <c r="D36" s="197"/>
      <c r="E36" s="198"/>
      <c r="F36" s="192">
        <f>IFERROR(VLOOKUP(Verkauf!E36,Fertigwaren!$B$4:$C$67,2,0),0)</f>
        <v>0</v>
      </c>
      <c r="G36" s="219"/>
      <c r="H36" s="123"/>
      <c r="I36" s="221"/>
      <c r="J36" s="219"/>
      <c r="K36" s="215">
        <f t="shared" si="0"/>
        <v>0</v>
      </c>
    </row>
    <row r="37" spans="2:11" x14ac:dyDescent="0.35">
      <c r="B37" s="195"/>
      <c r="C37" s="196"/>
      <c r="D37" s="197"/>
      <c r="E37" s="198"/>
      <c r="F37" s="192">
        <f>IFERROR(VLOOKUP(Verkauf!E37,Fertigwaren!$B$4:$C$67,2,0),0)</f>
        <v>0</v>
      </c>
      <c r="G37" s="219"/>
      <c r="H37" s="123"/>
      <c r="I37" s="221"/>
      <c r="J37" s="219"/>
      <c r="K37" s="215">
        <f t="shared" si="0"/>
        <v>0</v>
      </c>
    </row>
    <row r="38" spans="2:11" x14ac:dyDescent="0.35">
      <c r="B38" s="195"/>
      <c r="C38" s="196"/>
      <c r="D38" s="197"/>
      <c r="E38" s="198"/>
      <c r="F38" s="192">
        <f>IFERROR(VLOOKUP(Verkauf!E38,Fertigwaren!$B$4:$C$67,2,0),0)</f>
        <v>0</v>
      </c>
      <c r="G38" s="219"/>
      <c r="H38" s="123"/>
      <c r="I38" s="221"/>
      <c r="J38" s="219"/>
      <c r="K38" s="215">
        <f t="shared" si="0"/>
        <v>0</v>
      </c>
    </row>
    <row r="39" spans="2:11" x14ac:dyDescent="0.35">
      <c r="B39" s="195"/>
      <c r="C39" s="196"/>
      <c r="D39" s="197"/>
      <c r="E39" s="198"/>
      <c r="F39" s="192">
        <f>IFERROR(VLOOKUP(Verkauf!E39,Fertigwaren!$B$4:$C$67,2,0),0)</f>
        <v>0</v>
      </c>
      <c r="G39" s="219"/>
      <c r="H39" s="123"/>
      <c r="I39" s="221"/>
      <c r="J39" s="219"/>
      <c r="K39" s="215">
        <f t="shared" si="0"/>
        <v>0</v>
      </c>
    </row>
    <row r="40" spans="2:11" x14ac:dyDescent="0.35">
      <c r="B40" s="195"/>
      <c r="C40" s="196"/>
      <c r="D40" s="197"/>
      <c r="E40" s="198"/>
      <c r="F40" s="192">
        <f>IFERROR(VLOOKUP(Verkauf!E40,Fertigwaren!$B$4:$C$67,2,0),0)</f>
        <v>0</v>
      </c>
      <c r="G40" s="219"/>
      <c r="H40" s="123"/>
      <c r="I40" s="221"/>
      <c r="J40" s="219"/>
      <c r="K40" s="215">
        <f t="shared" si="0"/>
        <v>0</v>
      </c>
    </row>
    <row r="41" spans="2:11" x14ac:dyDescent="0.35">
      <c r="B41" s="195"/>
      <c r="C41" s="196"/>
      <c r="D41" s="197"/>
      <c r="E41" s="198"/>
      <c r="F41" s="192">
        <f>IFERROR(VLOOKUP(Verkauf!E41,Fertigwaren!$B$4:$C$67,2,0),0)</f>
        <v>0</v>
      </c>
      <c r="G41" s="219"/>
      <c r="H41" s="123"/>
      <c r="I41" s="221"/>
      <c r="J41" s="219"/>
      <c r="K41" s="215">
        <f t="shared" si="0"/>
        <v>0</v>
      </c>
    </row>
    <row r="42" spans="2:11" x14ac:dyDescent="0.35">
      <c r="B42" s="195"/>
      <c r="C42" s="196"/>
      <c r="D42" s="197"/>
      <c r="E42" s="198"/>
      <c r="F42" s="192">
        <f>IFERROR(VLOOKUP(Verkauf!E42,Fertigwaren!$B$4:$C$67,2,0),0)</f>
        <v>0</v>
      </c>
      <c r="G42" s="219"/>
      <c r="H42" s="123"/>
      <c r="I42" s="221"/>
      <c r="J42" s="219"/>
      <c r="K42" s="215">
        <f t="shared" si="0"/>
        <v>0</v>
      </c>
    </row>
    <row r="43" spans="2:11" x14ac:dyDescent="0.35">
      <c r="B43" s="195"/>
      <c r="C43" s="196"/>
      <c r="D43" s="197"/>
      <c r="E43" s="198"/>
      <c r="F43" s="192">
        <f>IFERROR(VLOOKUP(Verkauf!E43,Fertigwaren!$B$4:$C$67,2,0),0)</f>
        <v>0</v>
      </c>
      <c r="G43" s="219"/>
      <c r="H43" s="123"/>
      <c r="I43" s="221"/>
      <c r="J43" s="219"/>
      <c r="K43" s="215">
        <f t="shared" si="0"/>
        <v>0</v>
      </c>
    </row>
    <row r="44" spans="2:11" x14ac:dyDescent="0.35">
      <c r="B44" s="195"/>
      <c r="C44" s="196"/>
      <c r="D44" s="197"/>
      <c r="E44" s="198"/>
      <c r="F44" s="192">
        <f>IFERROR(VLOOKUP(Verkauf!E44,Fertigwaren!$B$4:$C$67,2,0),0)</f>
        <v>0</v>
      </c>
      <c r="G44" s="219"/>
      <c r="H44" s="123"/>
      <c r="I44" s="221"/>
      <c r="J44" s="219"/>
      <c r="K44" s="215">
        <f t="shared" si="0"/>
        <v>0</v>
      </c>
    </row>
    <row r="45" spans="2:11" x14ac:dyDescent="0.35">
      <c r="B45" s="195"/>
      <c r="C45" s="196"/>
      <c r="D45" s="197"/>
      <c r="E45" s="198"/>
      <c r="F45" s="192">
        <f>IFERROR(VLOOKUP(Verkauf!E45,Fertigwaren!$B$4:$C$67,2,0),0)</f>
        <v>0</v>
      </c>
      <c r="G45" s="219"/>
      <c r="H45" s="123"/>
      <c r="I45" s="221"/>
      <c r="J45" s="219"/>
      <c r="K45" s="215">
        <f t="shared" si="0"/>
        <v>0</v>
      </c>
    </row>
    <row r="46" spans="2:11" x14ac:dyDescent="0.35">
      <c r="B46" s="195"/>
      <c r="C46" s="196"/>
      <c r="D46" s="197"/>
      <c r="E46" s="198"/>
      <c r="F46" s="192">
        <f>IFERROR(VLOOKUP(Verkauf!E46,Fertigwaren!$B$4:$C$67,2,0),0)</f>
        <v>0</v>
      </c>
      <c r="G46" s="219"/>
      <c r="H46" s="123"/>
      <c r="I46" s="221"/>
      <c r="J46" s="219"/>
      <c r="K46" s="215">
        <f t="shared" si="0"/>
        <v>0</v>
      </c>
    </row>
    <row r="47" spans="2:11" x14ac:dyDescent="0.35">
      <c r="B47" s="195"/>
      <c r="C47" s="196"/>
      <c r="D47" s="197"/>
      <c r="E47" s="198"/>
      <c r="F47" s="192">
        <f>IFERROR(VLOOKUP(Verkauf!E47,Fertigwaren!$B$4:$C$67,2,0),0)</f>
        <v>0</v>
      </c>
      <c r="G47" s="219"/>
      <c r="H47" s="123"/>
      <c r="I47" s="221"/>
      <c r="J47" s="219"/>
      <c r="K47" s="215">
        <f t="shared" si="0"/>
        <v>0</v>
      </c>
    </row>
    <row r="48" spans="2:11" x14ac:dyDescent="0.35">
      <c r="B48" s="195"/>
      <c r="C48" s="196"/>
      <c r="D48" s="197"/>
      <c r="E48" s="198"/>
      <c r="F48" s="192">
        <f>IFERROR(VLOOKUP(Verkauf!E48,Fertigwaren!$B$4:$C$67,2,0),0)</f>
        <v>0</v>
      </c>
      <c r="G48" s="219"/>
      <c r="H48" s="123"/>
      <c r="I48" s="221"/>
      <c r="J48" s="219"/>
      <c r="K48" s="215">
        <f t="shared" si="0"/>
        <v>0</v>
      </c>
    </row>
    <row r="49" spans="2:11" x14ac:dyDescent="0.35">
      <c r="B49" s="195"/>
      <c r="C49" s="196"/>
      <c r="D49" s="197"/>
      <c r="E49" s="198"/>
      <c r="F49" s="192">
        <f>IFERROR(VLOOKUP(Verkauf!E49,Fertigwaren!$B$4:$C$67,2,0),0)</f>
        <v>0</v>
      </c>
      <c r="G49" s="219"/>
      <c r="H49" s="123"/>
      <c r="I49" s="221"/>
      <c r="J49" s="219"/>
      <c r="K49" s="215">
        <f t="shared" si="0"/>
        <v>0</v>
      </c>
    </row>
    <row r="50" spans="2:11" x14ac:dyDescent="0.35">
      <c r="B50" s="195"/>
      <c r="C50" s="196"/>
      <c r="D50" s="197"/>
      <c r="E50" s="198"/>
      <c r="F50" s="192">
        <f>IFERROR(VLOOKUP(Verkauf!E50,Fertigwaren!$B$4:$C$67,2,0),0)</f>
        <v>0</v>
      </c>
      <c r="G50" s="219"/>
      <c r="H50" s="123"/>
      <c r="I50" s="221"/>
      <c r="J50" s="219"/>
      <c r="K50" s="215">
        <f t="shared" si="0"/>
        <v>0</v>
      </c>
    </row>
    <row r="51" spans="2:11" x14ac:dyDescent="0.35">
      <c r="B51" s="195"/>
      <c r="C51" s="196"/>
      <c r="D51" s="197"/>
      <c r="E51" s="198"/>
      <c r="F51" s="192">
        <f>IFERROR(VLOOKUP(Verkauf!E51,Fertigwaren!$B$4:$C$67,2,0),0)</f>
        <v>0</v>
      </c>
      <c r="G51" s="219"/>
      <c r="H51" s="123"/>
      <c r="I51" s="221"/>
      <c r="J51" s="219"/>
      <c r="K51" s="215">
        <f t="shared" si="0"/>
        <v>0</v>
      </c>
    </row>
    <row r="52" spans="2:11" x14ac:dyDescent="0.35">
      <c r="B52" s="195"/>
      <c r="C52" s="196"/>
      <c r="D52" s="197"/>
      <c r="E52" s="198"/>
      <c r="F52" s="192">
        <f>IFERROR(VLOOKUP(Verkauf!E52,Fertigwaren!$B$4:$C$67,2,0),0)</f>
        <v>0</v>
      </c>
      <c r="G52" s="219"/>
      <c r="H52" s="123"/>
      <c r="I52" s="221"/>
      <c r="J52" s="219"/>
      <c r="K52" s="215">
        <f t="shared" si="0"/>
        <v>0</v>
      </c>
    </row>
    <row r="53" spans="2:11" x14ac:dyDescent="0.35">
      <c r="B53" s="195"/>
      <c r="C53" s="196"/>
      <c r="D53" s="197"/>
      <c r="E53" s="198"/>
      <c r="F53" s="192">
        <f>IFERROR(VLOOKUP(Verkauf!E53,Fertigwaren!$B$4:$C$67,2,0),0)</f>
        <v>0</v>
      </c>
      <c r="G53" s="219"/>
      <c r="H53" s="123"/>
      <c r="I53" s="221"/>
      <c r="J53" s="219"/>
      <c r="K53" s="215">
        <f t="shared" si="0"/>
        <v>0</v>
      </c>
    </row>
    <row r="54" spans="2:11" x14ac:dyDescent="0.35">
      <c r="B54" s="195"/>
      <c r="C54" s="196"/>
      <c r="D54" s="197"/>
      <c r="E54" s="198"/>
      <c r="F54" s="192">
        <f>IFERROR(VLOOKUP(Verkauf!E54,Fertigwaren!$B$4:$C$67,2,0),0)</f>
        <v>0</v>
      </c>
      <c r="G54" s="219"/>
      <c r="H54" s="123"/>
      <c r="I54" s="221"/>
      <c r="J54" s="219"/>
      <c r="K54" s="215">
        <f t="shared" si="0"/>
        <v>0</v>
      </c>
    </row>
    <row r="55" spans="2:11" x14ac:dyDescent="0.35">
      <c r="B55" s="195"/>
      <c r="C55" s="196"/>
      <c r="D55" s="197"/>
      <c r="E55" s="198"/>
      <c r="F55" s="192">
        <f>IFERROR(VLOOKUP(Verkauf!E55,Fertigwaren!$B$4:$C$67,2,0),0)</f>
        <v>0</v>
      </c>
      <c r="G55" s="219"/>
      <c r="H55" s="123"/>
      <c r="I55" s="221"/>
      <c r="J55" s="219"/>
      <c r="K55" s="215">
        <f t="shared" si="0"/>
        <v>0</v>
      </c>
    </row>
    <row r="56" spans="2:11" x14ac:dyDescent="0.35">
      <c r="B56" s="195"/>
      <c r="C56" s="196"/>
      <c r="D56" s="197"/>
      <c r="E56" s="198"/>
      <c r="F56" s="192">
        <f>IFERROR(VLOOKUP(Verkauf!E56,Fertigwaren!$B$4:$C$67,2,0),0)</f>
        <v>0</v>
      </c>
      <c r="G56" s="219"/>
      <c r="H56" s="123"/>
      <c r="I56" s="221"/>
      <c r="J56" s="219"/>
      <c r="K56" s="215">
        <f t="shared" si="0"/>
        <v>0</v>
      </c>
    </row>
    <row r="57" spans="2:11" x14ac:dyDescent="0.35">
      <c r="B57" s="195"/>
      <c r="C57" s="196"/>
      <c r="D57" s="197"/>
      <c r="E57" s="198"/>
      <c r="F57" s="192">
        <f>IFERROR(VLOOKUP(Verkauf!E57,Fertigwaren!$B$4:$C$67,2,0),0)</f>
        <v>0</v>
      </c>
      <c r="G57" s="219"/>
      <c r="H57" s="123"/>
      <c r="I57" s="221"/>
      <c r="J57" s="219"/>
      <c r="K57" s="215">
        <f t="shared" si="0"/>
        <v>0</v>
      </c>
    </row>
    <row r="58" spans="2:11" x14ac:dyDescent="0.35">
      <c r="B58" s="195"/>
      <c r="C58" s="196"/>
      <c r="D58" s="197"/>
      <c r="E58" s="198"/>
      <c r="F58" s="192">
        <f>IFERROR(VLOOKUP(Verkauf!E58,Fertigwaren!$B$4:$C$67,2,0),0)</f>
        <v>0</v>
      </c>
      <c r="G58" s="219"/>
      <c r="H58" s="123"/>
      <c r="I58" s="221"/>
      <c r="J58" s="219"/>
      <c r="K58" s="215">
        <f t="shared" si="0"/>
        <v>0</v>
      </c>
    </row>
    <row r="59" spans="2:11" x14ac:dyDescent="0.35">
      <c r="B59" s="195"/>
      <c r="C59" s="196"/>
      <c r="D59" s="197"/>
      <c r="E59" s="198"/>
      <c r="F59" s="192">
        <f>IFERROR(VLOOKUP(Verkauf!E59,Fertigwaren!$B$4:$C$67,2,0),0)</f>
        <v>0</v>
      </c>
      <c r="G59" s="219"/>
      <c r="H59" s="123"/>
      <c r="I59" s="221"/>
      <c r="J59" s="219"/>
      <c r="K59" s="215">
        <f t="shared" si="0"/>
        <v>0</v>
      </c>
    </row>
    <row r="60" spans="2:11" x14ac:dyDescent="0.35">
      <c r="B60" s="195"/>
      <c r="C60" s="196"/>
      <c r="D60" s="197"/>
      <c r="E60" s="198"/>
      <c r="F60" s="192">
        <f>IFERROR(VLOOKUP(Verkauf!E60,Fertigwaren!$B$4:$C$67,2,0),0)</f>
        <v>0</v>
      </c>
      <c r="G60" s="219"/>
      <c r="H60" s="123"/>
      <c r="I60" s="221"/>
      <c r="J60" s="219"/>
      <c r="K60" s="215">
        <f t="shared" si="0"/>
        <v>0</v>
      </c>
    </row>
    <row r="61" spans="2:11" x14ac:dyDescent="0.35">
      <c r="B61" s="195"/>
      <c r="C61" s="196"/>
      <c r="D61" s="197"/>
      <c r="E61" s="198"/>
      <c r="F61" s="192">
        <f>IFERROR(VLOOKUP(Verkauf!E61,Fertigwaren!$B$4:$C$67,2,0),0)</f>
        <v>0</v>
      </c>
      <c r="G61" s="219"/>
      <c r="H61" s="123"/>
      <c r="I61" s="221"/>
      <c r="J61" s="219"/>
      <c r="K61" s="215">
        <f t="shared" si="0"/>
        <v>0</v>
      </c>
    </row>
    <row r="62" spans="2:11" x14ac:dyDescent="0.35">
      <c r="B62" s="195"/>
      <c r="C62" s="196"/>
      <c r="D62" s="197"/>
      <c r="E62" s="198"/>
      <c r="F62" s="192">
        <f>IFERROR(VLOOKUP(Verkauf!E62,Fertigwaren!$B$4:$C$67,2,0),0)</f>
        <v>0</v>
      </c>
      <c r="G62" s="219"/>
      <c r="H62" s="123"/>
      <c r="I62" s="221"/>
      <c r="J62" s="219"/>
      <c r="K62" s="215">
        <f t="shared" si="0"/>
        <v>0</v>
      </c>
    </row>
    <row r="63" spans="2:11" x14ac:dyDescent="0.35">
      <c r="B63" s="195"/>
      <c r="C63" s="196"/>
      <c r="D63" s="197"/>
      <c r="E63" s="198"/>
      <c r="F63" s="192">
        <f>IFERROR(VLOOKUP(Verkauf!E63,Fertigwaren!$B$4:$C$67,2,0),0)</f>
        <v>0</v>
      </c>
      <c r="G63" s="219"/>
      <c r="H63" s="123"/>
      <c r="I63" s="221"/>
      <c r="J63" s="219"/>
      <c r="K63" s="215">
        <f t="shared" si="0"/>
        <v>0</v>
      </c>
    </row>
    <row r="64" spans="2:11" x14ac:dyDescent="0.35">
      <c r="B64" s="195"/>
      <c r="C64" s="196"/>
      <c r="D64" s="197"/>
      <c r="E64" s="198"/>
      <c r="F64" s="192">
        <f>IFERROR(VLOOKUP(Verkauf!E64,Fertigwaren!$B$4:$C$67,2,0),0)</f>
        <v>0</v>
      </c>
      <c r="G64" s="219"/>
      <c r="H64" s="123"/>
      <c r="I64" s="221"/>
      <c r="J64" s="219"/>
      <c r="K64" s="215">
        <f t="shared" si="0"/>
        <v>0</v>
      </c>
    </row>
    <row r="65" spans="2:11" x14ac:dyDescent="0.35">
      <c r="B65" s="195"/>
      <c r="C65" s="196"/>
      <c r="D65" s="197"/>
      <c r="E65" s="198"/>
      <c r="F65" s="192">
        <f>IFERROR(VLOOKUP(Verkauf!E65,Fertigwaren!$B$4:$C$67,2,0),0)</f>
        <v>0</v>
      </c>
      <c r="G65" s="219"/>
      <c r="H65" s="123"/>
      <c r="I65" s="221"/>
      <c r="J65" s="219"/>
      <c r="K65" s="215">
        <f t="shared" si="0"/>
        <v>0</v>
      </c>
    </row>
    <row r="66" spans="2:11" x14ac:dyDescent="0.35">
      <c r="B66" s="195"/>
      <c r="C66" s="196"/>
      <c r="D66" s="197"/>
      <c r="E66" s="198"/>
      <c r="F66" s="192">
        <f>IFERROR(VLOOKUP(Verkauf!E66,Fertigwaren!$B$4:$C$67,2,0),0)</f>
        <v>0</v>
      </c>
      <c r="G66" s="219"/>
      <c r="H66" s="123"/>
      <c r="I66" s="221"/>
      <c r="J66" s="219"/>
      <c r="K66" s="215">
        <f t="shared" si="0"/>
        <v>0</v>
      </c>
    </row>
    <row r="67" spans="2:11" x14ac:dyDescent="0.35">
      <c r="B67" s="195"/>
      <c r="C67" s="196"/>
      <c r="D67" s="197"/>
      <c r="E67" s="198"/>
      <c r="F67" s="192">
        <f>IFERROR(VLOOKUP(Verkauf!E67,Fertigwaren!$B$4:$C$67,2,0),0)</f>
        <v>0</v>
      </c>
      <c r="G67" s="219"/>
      <c r="H67" s="123"/>
      <c r="I67" s="221"/>
      <c r="J67" s="219"/>
      <c r="K67" s="215">
        <f t="shared" si="0"/>
        <v>0</v>
      </c>
    </row>
    <row r="68" spans="2:11" x14ac:dyDescent="0.35">
      <c r="B68" s="195"/>
      <c r="C68" s="196"/>
      <c r="D68" s="197"/>
      <c r="E68" s="198"/>
      <c r="F68" s="192">
        <f>IFERROR(VLOOKUP(Verkauf!E68,Fertigwaren!$B$4:$C$67,2,0),0)</f>
        <v>0</v>
      </c>
      <c r="G68" s="219"/>
      <c r="H68" s="123"/>
      <c r="I68" s="221"/>
      <c r="J68" s="219"/>
      <c r="K68" s="215">
        <f t="shared" si="0"/>
        <v>0</v>
      </c>
    </row>
    <row r="69" spans="2:11" x14ac:dyDescent="0.35">
      <c r="B69" s="195"/>
      <c r="C69" s="196"/>
      <c r="D69" s="197"/>
      <c r="E69" s="198"/>
      <c r="F69" s="192">
        <f>IFERROR(VLOOKUP(Verkauf!E69,Fertigwaren!$B$4:$C$67,2,0),0)</f>
        <v>0</v>
      </c>
      <c r="G69" s="219"/>
      <c r="H69" s="123"/>
      <c r="I69" s="221"/>
      <c r="J69" s="219"/>
      <c r="K69" s="215">
        <f t="shared" ref="K69:K132" si="1">C69</f>
        <v>0</v>
      </c>
    </row>
    <row r="70" spans="2:11" x14ac:dyDescent="0.35">
      <c r="B70" s="195"/>
      <c r="C70" s="196"/>
      <c r="D70" s="197"/>
      <c r="E70" s="198"/>
      <c r="F70" s="192">
        <f>IFERROR(VLOOKUP(Verkauf!E70,Fertigwaren!$B$4:$C$67,2,0),0)</f>
        <v>0</v>
      </c>
      <c r="G70" s="219"/>
      <c r="H70" s="123"/>
      <c r="I70" s="221"/>
      <c r="J70" s="219"/>
      <c r="K70" s="215">
        <f t="shared" si="1"/>
        <v>0</v>
      </c>
    </row>
    <row r="71" spans="2:11" x14ac:dyDescent="0.35">
      <c r="B71" s="195"/>
      <c r="C71" s="196"/>
      <c r="D71" s="197"/>
      <c r="E71" s="198"/>
      <c r="F71" s="192">
        <f>IFERROR(VLOOKUP(Verkauf!E71,Fertigwaren!$B$4:$C$67,2,0),0)</f>
        <v>0</v>
      </c>
      <c r="G71" s="219"/>
      <c r="H71" s="123"/>
      <c r="I71" s="221"/>
      <c r="J71" s="219"/>
      <c r="K71" s="215">
        <f t="shared" si="1"/>
        <v>0</v>
      </c>
    </row>
    <row r="72" spans="2:11" x14ac:dyDescent="0.35">
      <c r="B72" s="195"/>
      <c r="C72" s="196"/>
      <c r="D72" s="197"/>
      <c r="E72" s="198"/>
      <c r="F72" s="192">
        <f>IFERROR(VLOOKUP(Verkauf!E72,Fertigwaren!$B$4:$C$67,2,0),0)</f>
        <v>0</v>
      </c>
      <c r="G72" s="219"/>
      <c r="H72" s="123"/>
      <c r="I72" s="221"/>
      <c r="J72" s="219"/>
      <c r="K72" s="215">
        <f t="shared" si="1"/>
        <v>0</v>
      </c>
    </row>
    <row r="73" spans="2:11" x14ac:dyDescent="0.35">
      <c r="B73" s="195"/>
      <c r="C73" s="196"/>
      <c r="D73" s="197"/>
      <c r="E73" s="198"/>
      <c r="F73" s="192">
        <f>IFERROR(VLOOKUP(Verkauf!E73,Fertigwaren!$B$4:$C$67,2,0),0)</f>
        <v>0</v>
      </c>
      <c r="G73" s="219"/>
      <c r="H73" s="123"/>
      <c r="I73" s="221"/>
      <c r="J73" s="219"/>
      <c r="K73" s="215">
        <f t="shared" si="1"/>
        <v>0</v>
      </c>
    </row>
    <row r="74" spans="2:11" x14ac:dyDescent="0.35">
      <c r="B74" s="195"/>
      <c r="C74" s="196"/>
      <c r="D74" s="197"/>
      <c r="E74" s="198"/>
      <c r="F74" s="192">
        <f>IFERROR(VLOOKUP(Verkauf!E74,Fertigwaren!$B$4:$C$67,2,0),0)</f>
        <v>0</v>
      </c>
      <c r="G74" s="219"/>
      <c r="H74" s="123"/>
      <c r="I74" s="221"/>
      <c r="J74" s="219"/>
      <c r="K74" s="215">
        <f t="shared" si="1"/>
        <v>0</v>
      </c>
    </row>
    <row r="75" spans="2:11" x14ac:dyDescent="0.35">
      <c r="B75" s="195"/>
      <c r="C75" s="196"/>
      <c r="D75" s="197"/>
      <c r="E75" s="198"/>
      <c r="F75" s="192">
        <f>IFERROR(VLOOKUP(Verkauf!E75,Fertigwaren!$B$4:$C$67,2,0),0)</f>
        <v>0</v>
      </c>
      <c r="G75" s="219"/>
      <c r="H75" s="123"/>
      <c r="I75" s="221"/>
      <c r="J75" s="219"/>
      <c r="K75" s="215">
        <f t="shared" si="1"/>
        <v>0</v>
      </c>
    </row>
    <row r="76" spans="2:11" x14ac:dyDescent="0.35">
      <c r="B76" s="195"/>
      <c r="C76" s="196"/>
      <c r="D76" s="197"/>
      <c r="E76" s="198"/>
      <c r="F76" s="192">
        <f>IFERROR(VLOOKUP(Verkauf!E76,Fertigwaren!$B$4:$C$67,2,0),0)</f>
        <v>0</v>
      </c>
      <c r="G76" s="219"/>
      <c r="H76" s="123"/>
      <c r="I76" s="221"/>
      <c r="J76" s="219"/>
      <c r="K76" s="215">
        <f t="shared" si="1"/>
        <v>0</v>
      </c>
    </row>
    <row r="77" spans="2:11" x14ac:dyDescent="0.35">
      <c r="B77" s="195"/>
      <c r="C77" s="196"/>
      <c r="D77" s="197"/>
      <c r="E77" s="198"/>
      <c r="F77" s="192">
        <f>IFERROR(VLOOKUP(Verkauf!E77,Fertigwaren!$B$4:$C$67,2,0),0)</f>
        <v>0</v>
      </c>
      <c r="G77" s="219"/>
      <c r="H77" s="123"/>
      <c r="I77" s="221"/>
      <c r="J77" s="219"/>
      <c r="K77" s="215">
        <f t="shared" si="1"/>
        <v>0</v>
      </c>
    </row>
    <row r="78" spans="2:11" x14ac:dyDescent="0.35">
      <c r="B78" s="195"/>
      <c r="C78" s="196"/>
      <c r="D78" s="197"/>
      <c r="E78" s="198"/>
      <c r="F78" s="192">
        <f>IFERROR(VLOOKUP(Verkauf!E78,Fertigwaren!$B$4:$C$67,2,0),0)</f>
        <v>0</v>
      </c>
      <c r="G78" s="219"/>
      <c r="H78" s="123"/>
      <c r="I78" s="221"/>
      <c r="J78" s="219"/>
      <c r="K78" s="215">
        <f t="shared" si="1"/>
        <v>0</v>
      </c>
    </row>
    <row r="79" spans="2:11" x14ac:dyDescent="0.35">
      <c r="B79" s="195"/>
      <c r="C79" s="196"/>
      <c r="D79" s="197"/>
      <c r="E79" s="198"/>
      <c r="F79" s="192">
        <f>IFERROR(VLOOKUP(Verkauf!E79,Fertigwaren!$B$4:$C$67,2,0),0)</f>
        <v>0</v>
      </c>
      <c r="G79" s="219"/>
      <c r="H79" s="123"/>
      <c r="I79" s="221"/>
      <c r="J79" s="219"/>
      <c r="K79" s="215">
        <f t="shared" si="1"/>
        <v>0</v>
      </c>
    </row>
    <row r="80" spans="2:11" x14ac:dyDescent="0.35">
      <c r="B80" s="195"/>
      <c r="C80" s="196"/>
      <c r="D80" s="197"/>
      <c r="E80" s="198"/>
      <c r="F80" s="192">
        <f>IFERROR(VLOOKUP(Verkauf!E80,Fertigwaren!$B$4:$C$67,2,0),0)</f>
        <v>0</v>
      </c>
      <c r="G80" s="219"/>
      <c r="H80" s="123"/>
      <c r="I80" s="221"/>
      <c r="J80" s="219"/>
      <c r="K80" s="215">
        <f t="shared" si="1"/>
        <v>0</v>
      </c>
    </row>
    <row r="81" spans="2:11" x14ac:dyDescent="0.35">
      <c r="B81" s="195"/>
      <c r="C81" s="196"/>
      <c r="D81" s="197"/>
      <c r="E81" s="198"/>
      <c r="F81" s="192">
        <f>IFERROR(VLOOKUP(Verkauf!E81,Fertigwaren!$B$4:$C$67,2,0),0)</f>
        <v>0</v>
      </c>
      <c r="G81" s="219"/>
      <c r="H81" s="123"/>
      <c r="I81" s="221"/>
      <c r="J81" s="219"/>
      <c r="K81" s="215">
        <f t="shared" si="1"/>
        <v>0</v>
      </c>
    </row>
    <row r="82" spans="2:11" x14ac:dyDescent="0.35">
      <c r="B82" s="195"/>
      <c r="C82" s="196"/>
      <c r="D82" s="197"/>
      <c r="E82" s="198"/>
      <c r="F82" s="192">
        <f>IFERROR(VLOOKUP(Verkauf!E82,Fertigwaren!$B$4:$C$67,2,0),0)</f>
        <v>0</v>
      </c>
      <c r="G82" s="219"/>
      <c r="H82" s="123"/>
      <c r="I82" s="221"/>
      <c r="J82" s="219"/>
      <c r="K82" s="215">
        <f t="shared" si="1"/>
        <v>0</v>
      </c>
    </row>
    <row r="83" spans="2:11" x14ac:dyDescent="0.35">
      <c r="B83" s="195"/>
      <c r="C83" s="196"/>
      <c r="D83" s="197"/>
      <c r="E83" s="198"/>
      <c r="F83" s="192">
        <f>IFERROR(VLOOKUP(Verkauf!E83,Fertigwaren!$B$4:$C$67,2,0),0)</f>
        <v>0</v>
      </c>
      <c r="G83" s="219"/>
      <c r="H83" s="123"/>
      <c r="I83" s="221"/>
      <c r="J83" s="219"/>
      <c r="K83" s="215">
        <f t="shared" si="1"/>
        <v>0</v>
      </c>
    </row>
    <row r="84" spans="2:11" x14ac:dyDescent="0.35">
      <c r="B84" s="195"/>
      <c r="C84" s="196"/>
      <c r="D84" s="197"/>
      <c r="E84" s="198"/>
      <c r="F84" s="192">
        <f>IFERROR(VLOOKUP(Verkauf!E84,Fertigwaren!$B$4:$C$67,2,0),0)</f>
        <v>0</v>
      </c>
      <c r="G84" s="219"/>
      <c r="H84" s="123"/>
      <c r="I84" s="221"/>
      <c r="J84" s="219"/>
      <c r="K84" s="215">
        <f t="shared" si="1"/>
        <v>0</v>
      </c>
    </row>
    <row r="85" spans="2:11" x14ac:dyDescent="0.35">
      <c r="B85" s="195"/>
      <c r="C85" s="196"/>
      <c r="D85" s="197"/>
      <c r="E85" s="198"/>
      <c r="F85" s="192">
        <f>IFERROR(VLOOKUP(Verkauf!E85,Fertigwaren!$B$4:$C$67,2,0),0)</f>
        <v>0</v>
      </c>
      <c r="G85" s="219"/>
      <c r="H85" s="123"/>
      <c r="I85" s="221"/>
      <c r="J85" s="219"/>
      <c r="K85" s="215">
        <f t="shared" si="1"/>
        <v>0</v>
      </c>
    </row>
    <row r="86" spans="2:11" x14ac:dyDescent="0.35">
      <c r="B86" s="195"/>
      <c r="C86" s="196"/>
      <c r="D86" s="197"/>
      <c r="E86" s="198"/>
      <c r="F86" s="192">
        <f>IFERROR(VLOOKUP(Verkauf!E86,Fertigwaren!$B$4:$C$67,2,0),0)</f>
        <v>0</v>
      </c>
      <c r="G86" s="219"/>
      <c r="H86" s="123"/>
      <c r="I86" s="221"/>
      <c r="J86" s="219"/>
      <c r="K86" s="215">
        <f t="shared" si="1"/>
        <v>0</v>
      </c>
    </row>
    <row r="87" spans="2:11" x14ac:dyDescent="0.35">
      <c r="B87" s="195"/>
      <c r="C87" s="196"/>
      <c r="D87" s="197"/>
      <c r="E87" s="198"/>
      <c r="F87" s="192">
        <f>IFERROR(VLOOKUP(Verkauf!E87,Fertigwaren!$B$4:$C$67,2,0),0)</f>
        <v>0</v>
      </c>
      <c r="G87" s="219"/>
      <c r="H87" s="123"/>
      <c r="I87" s="221"/>
      <c r="J87" s="219"/>
      <c r="K87" s="215">
        <f t="shared" si="1"/>
        <v>0</v>
      </c>
    </row>
    <row r="88" spans="2:11" x14ac:dyDescent="0.35">
      <c r="B88" s="195"/>
      <c r="C88" s="196"/>
      <c r="D88" s="197"/>
      <c r="E88" s="198"/>
      <c r="F88" s="192">
        <f>IFERROR(VLOOKUP(Verkauf!E88,Fertigwaren!$B$4:$C$67,2,0),0)</f>
        <v>0</v>
      </c>
      <c r="G88" s="219"/>
      <c r="H88" s="123"/>
      <c r="I88" s="221"/>
      <c r="J88" s="219"/>
      <c r="K88" s="215">
        <f t="shared" si="1"/>
        <v>0</v>
      </c>
    </row>
    <row r="89" spans="2:11" x14ac:dyDescent="0.35">
      <c r="B89" s="195"/>
      <c r="C89" s="196"/>
      <c r="D89" s="197"/>
      <c r="E89" s="198"/>
      <c r="F89" s="192">
        <f>IFERROR(VLOOKUP(Verkauf!E89,Fertigwaren!$B$4:$C$67,2,0),0)</f>
        <v>0</v>
      </c>
      <c r="G89" s="219"/>
      <c r="H89" s="123"/>
      <c r="I89" s="221"/>
      <c r="J89" s="219"/>
      <c r="K89" s="215">
        <f t="shared" si="1"/>
        <v>0</v>
      </c>
    </row>
    <row r="90" spans="2:11" x14ac:dyDescent="0.35">
      <c r="B90" s="195"/>
      <c r="C90" s="196"/>
      <c r="D90" s="197"/>
      <c r="E90" s="198"/>
      <c r="F90" s="192">
        <f>IFERROR(VLOOKUP(Verkauf!E90,Fertigwaren!$B$4:$C$67,2,0),0)</f>
        <v>0</v>
      </c>
      <c r="G90" s="219"/>
      <c r="H90" s="123"/>
      <c r="I90" s="221"/>
      <c r="J90" s="219"/>
      <c r="K90" s="215">
        <f t="shared" si="1"/>
        <v>0</v>
      </c>
    </row>
    <row r="91" spans="2:11" x14ac:dyDescent="0.35">
      <c r="B91" s="195"/>
      <c r="C91" s="196"/>
      <c r="D91" s="197"/>
      <c r="E91" s="198"/>
      <c r="F91" s="192">
        <f>IFERROR(VLOOKUP(Verkauf!E91,Fertigwaren!$B$4:$C$67,2,0),0)</f>
        <v>0</v>
      </c>
      <c r="G91" s="219"/>
      <c r="H91" s="123"/>
      <c r="I91" s="221"/>
      <c r="J91" s="219"/>
      <c r="K91" s="215">
        <f t="shared" si="1"/>
        <v>0</v>
      </c>
    </row>
    <row r="92" spans="2:11" x14ac:dyDescent="0.35">
      <c r="B92" s="195"/>
      <c r="C92" s="196"/>
      <c r="D92" s="197"/>
      <c r="E92" s="198"/>
      <c r="F92" s="192">
        <f>IFERROR(VLOOKUP(Verkauf!E92,Fertigwaren!$B$4:$C$67,2,0),0)</f>
        <v>0</v>
      </c>
      <c r="G92" s="219"/>
      <c r="H92" s="123"/>
      <c r="I92" s="221"/>
      <c r="J92" s="219"/>
      <c r="K92" s="215">
        <f t="shared" si="1"/>
        <v>0</v>
      </c>
    </row>
    <row r="93" spans="2:11" x14ac:dyDescent="0.35">
      <c r="B93" s="195"/>
      <c r="C93" s="196"/>
      <c r="D93" s="197"/>
      <c r="E93" s="198"/>
      <c r="F93" s="192">
        <f>IFERROR(VLOOKUP(Verkauf!E93,Fertigwaren!$B$4:$C$67,2,0),0)</f>
        <v>0</v>
      </c>
      <c r="G93" s="219"/>
      <c r="H93" s="123"/>
      <c r="I93" s="221"/>
      <c r="J93" s="219"/>
      <c r="K93" s="215">
        <f t="shared" si="1"/>
        <v>0</v>
      </c>
    </row>
    <row r="94" spans="2:11" x14ac:dyDescent="0.35">
      <c r="B94" s="195"/>
      <c r="C94" s="196"/>
      <c r="D94" s="197"/>
      <c r="E94" s="198"/>
      <c r="F94" s="192">
        <f>IFERROR(VLOOKUP(Verkauf!E94,Fertigwaren!$B$4:$C$67,2,0),0)</f>
        <v>0</v>
      </c>
      <c r="G94" s="219"/>
      <c r="H94" s="123"/>
      <c r="I94" s="221"/>
      <c r="J94" s="219"/>
      <c r="K94" s="215">
        <f t="shared" si="1"/>
        <v>0</v>
      </c>
    </row>
    <row r="95" spans="2:11" x14ac:dyDescent="0.35">
      <c r="B95" s="195"/>
      <c r="C95" s="196"/>
      <c r="D95" s="197"/>
      <c r="E95" s="198"/>
      <c r="F95" s="192">
        <f>IFERROR(VLOOKUP(Verkauf!E95,Fertigwaren!$B$4:$C$67,2,0),0)</f>
        <v>0</v>
      </c>
      <c r="G95" s="219"/>
      <c r="H95" s="123"/>
      <c r="I95" s="221"/>
      <c r="J95" s="219"/>
      <c r="K95" s="215">
        <f t="shared" si="1"/>
        <v>0</v>
      </c>
    </row>
    <row r="96" spans="2:11" x14ac:dyDescent="0.35">
      <c r="B96" s="195"/>
      <c r="C96" s="196"/>
      <c r="D96" s="197"/>
      <c r="E96" s="198"/>
      <c r="F96" s="192">
        <f>IFERROR(VLOOKUP(Verkauf!E96,Fertigwaren!$B$4:$C$67,2,0),0)</f>
        <v>0</v>
      </c>
      <c r="G96" s="219"/>
      <c r="H96" s="123"/>
      <c r="I96" s="221"/>
      <c r="J96" s="219"/>
      <c r="K96" s="215">
        <f t="shared" si="1"/>
        <v>0</v>
      </c>
    </row>
    <row r="97" spans="2:11" x14ac:dyDescent="0.35">
      <c r="B97" s="195"/>
      <c r="C97" s="196"/>
      <c r="D97" s="197"/>
      <c r="E97" s="198"/>
      <c r="F97" s="192">
        <f>IFERROR(VLOOKUP(Verkauf!E97,Fertigwaren!$B$4:$C$67,2,0),0)</f>
        <v>0</v>
      </c>
      <c r="G97" s="219"/>
      <c r="H97" s="123"/>
      <c r="I97" s="221"/>
      <c r="J97" s="219"/>
      <c r="K97" s="215">
        <f t="shared" si="1"/>
        <v>0</v>
      </c>
    </row>
    <row r="98" spans="2:11" x14ac:dyDescent="0.35">
      <c r="B98" s="195"/>
      <c r="C98" s="196"/>
      <c r="D98" s="197"/>
      <c r="E98" s="198"/>
      <c r="F98" s="192">
        <f>IFERROR(VLOOKUP(Verkauf!E98,Fertigwaren!$B$4:$C$67,2,0),0)</f>
        <v>0</v>
      </c>
      <c r="G98" s="219"/>
      <c r="H98" s="123"/>
      <c r="I98" s="221"/>
      <c r="J98" s="219"/>
      <c r="K98" s="215">
        <f t="shared" si="1"/>
        <v>0</v>
      </c>
    </row>
    <row r="99" spans="2:11" x14ac:dyDescent="0.35">
      <c r="B99" s="195"/>
      <c r="C99" s="196"/>
      <c r="D99" s="197"/>
      <c r="E99" s="198"/>
      <c r="F99" s="192">
        <f>IFERROR(VLOOKUP(Verkauf!E99,Fertigwaren!$B$4:$C$67,2,0),0)</f>
        <v>0</v>
      </c>
      <c r="G99" s="219"/>
      <c r="H99" s="123"/>
      <c r="I99" s="221"/>
      <c r="J99" s="219"/>
      <c r="K99" s="215">
        <f t="shared" si="1"/>
        <v>0</v>
      </c>
    </row>
    <row r="100" spans="2:11" x14ac:dyDescent="0.35">
      <c r="B100" s="195"/>
      <c r="C100" s="196"/>
      <c r="D100" s="197"/>
      <c r="E100" s="198"/>
      <c r="F100" s="192">
        <f>IFERROR(VLOOKUP(Verkauf!E100,Fertigwaren!$B$4:$C$67,2,0),0)</f>
        <v>0</v>
      </c>
      <c r="G100" s="219"/>
      <c r="H100" s="123"/>
      <c r="I100" s="221"/>
      <c r="J100" s="219"/>
      <c r="K100" s="215">
        <f t="shared" si="1"/>
        <v>0</v>
      </c>
    </row>
    <row r="101" spans="2:11" x14ac:dyDescent="0.35">
      <c r="B101" s="195"/>
      <c r="C101" s="196"/>
      <c r="D101" s="197"/>
      <c r="E101" s="198"/>
      <c r="F101" s="192">
        <f>IFERROR(VLOOKUP(Verkauf!E101,Fertigwaren!$B$4:$C$67,2,0),0)</f>
        <v>0</v>
      </c>
      <c r="G101" s="219"/>
      <c r="H101" s="123"/>
      <c r="I101" s="221"/>
      <c r="J101" s="219"/>
      <c r="K101" s="215">
        <f t="shared" si="1"/>
        <v>0</v>
      </c>
    </row>
    <row r="102" spans="2:11" x14ac:dyDescent="0.35">
      <c r="B102" s="195"/>
      <c r="C102" s="196"/>
      <c r="D102" s="197"/>
      <c r="E102" s="198"/>
      <c r="F102" s="192">
        <f>IFERROR(VLOOKUP(Verkauf!E102,Fertigwaren!$B$4:$C$67,2,0),0)</f>
        <v>0</v>
      </c>
      <c r="G102" s="219"/>
      <c r="H102" s="123"/>
      <c r="I102" s="221"/>
      <c r="J102" s="219"/>
      <c r="K102" s="215">
        <f t="shared" si="1"/>
        <v>0</v>
      </c>
    </row>
    <row r="103" spans="2:11" x14ac:dyDescent="0.35">
      <c r="B103" s="195"/>
      <c r="C103" s="196"/>
      <c r="D103" s="197"/>
      <c r="E103" s="198"/>
      <c r="F103" s="192">
        <f>IFERROR(VLOOKUP(Verkauf!E103,Fertigwaren!$B$4:$C$67,2,0),0)</f>
        <v>0</v>
      </c>
      <c r="G103" s="219"/>
      <c r="H103" s="123"/>
      <c r="I103" s="221"/>
      <c r="J103" s="219"/>
      <c r="K103" s="215">
        <f t="shared" si="1"/>
        <v>0</v>
      </c>
    </row>
    <row r="104" spans="2:11" x14ac:dyDescent="0.35">
      <c r="B104" s="195"/>
      <c r="C104" s="196"/>
      <c r="D104" s="197"/>
      <c r="E104" s="198"/>
      <c r="F104" s="192">
        <f>IFERROR(VLOOKUP(Verkauf!E104,Fertigwaren!$B$4:$C$67,2,0),0)</f>
        <v>0</v>
      </c>
      <c r="G104" s="219"/>
      <c r="H104" s="123"/>
      <c r="I104" s="221"/>
      <c r="J104" s="219"/>
      <c r="K104" s="215">
        <f t="shared" si="1"/>
        <v>0</v>
      </c>
    </row>
    <row r="105" spans="2:11" x14ac:dyDescent="0.35">
      <c r="B105" s="195"/>
      <c r="C105" s="196"/>
      <c r="D105" s="197"/>
      <c r="E105" s="198"/>
      <c r="F105" s="192">
        <f>IFERROR(VLOOKUP(Verkauf!E105,Fertigwaren!$B$4:$C$67,2,0),0)</f>
        <v>0</v>
      </c>
      <c r="G105" s="219"/>
      <c r="H105" s="123"/>
      <c r="I105" s="221"/>
      <c r="J105" s="219"/>
      <c r="K105" s="215">
        <f t="shared" si="1"/>
        <v>0</v>
      </c>
    </row>
    <row r="106" spans="2:11" x14ac:dyDescent="0.35">
      <c r="B106" s="195"/>
      <c r="C106" s="196"/>
      <c r="D106" s="197"/>
      <c r="E106" s="198"/>
      <c r="F106" s="192">
        <f>IFERROR(VLOOKUP(Verkauf!E106,Fertigwaren!$B$4:$C$67,2,0),0)</f>
        <v>0</v>
      </c>
      <c r="G106" s="219"/>
      <c r="H106" s="123"/>
      <c r="I106" s="221"/>
      <c r="J106" s="219"/>
      <c r="K106" s="215">
        <f t="shared" si="1"/>
        <v>0</v>
      </c>
    </row>
    <row r="107" spans="2:11" x14ac:dyDescent="0.35">
      <c r="B107" s="195"/>
      <c r="C107" s="196"/>
      <c r="D107" s="197"/>
      <c r="E107" s="198"/>
      <c r="F107" s="192">
        <f>IFERROR(VLOOKUP(Verkauf!E107,Fertigwaren!$B$4:$C$67,2,0),0)</f>
        <v>0</v>
      </c>
      <c r="G107" s="219"/>
      <c r="H107" s="123"/>
      <c r="I107" s="221"/>
      <c r="J107" s="219"/>
      <c r="K107" s="215">
        <f t="shared" si="1"/>
        <v>0</v>
      </c>
    </row>
    <row r="108" spans="2:11" x14ac:dyDescent="0.35">
      <c r="B108" s="195"/>
      <c r="C108" s="196"/>
      <c r="D108" s="197"/>
      <c r="E108" s="198"/>
      <c r="F108" s="192">
        <f>IFERROR(VLOOKUP(Verkauf!E108,Fertigwaren!$B$4:$C$67,2,0),0)</f>
        <v>0</v>
      </c>
      <c r="G108" s="219"/>
      <c r="H108" s="123"/>
      <c r="I108" s="221"/>
      <c r="J108" s="219"/>
      <c r="K108" s="215">
        <f t="shared" si="1"/>
        <v>0</v>
      </c>
    </row>
    <row r="109" spans="2:11" x14ac:dyDescent="0.35">
      <c r="B109" s="195"/>
      <c r="C109" s="196"/>
      <c r="D109" s="197"/>
      <c r="E109" s="198"/>
      <c r="F109" s="192">
        <f>IFERROR(VLOOKUP(Verkauf!E109,Fertigwaren!$B$4:$C$67,2,0),0)</f>
        <v>0</v>
      </c>
      <c r="G109" s="219"/>
      <c r="H109" s="123"/>
      <c r="I109" s="221"/>
      <c r="J109" s="219"/>
      <c r="K109" s="215">
        <f t="shared" si="1"/>
        <v>0</v>
      </c>
    </row>
    <row r="110" spans="2:11" x14ac:dyDescent="0.35">
      <c r="B110" s="195"/>
      <c r="C110" s="196"/>
      <c r="D110" s="197"/>
      <c r="E110" s="198"/>
      <c r="F110" s="192">
        <f>IFERROR(VLOOKUP(Verkauf!E110,Fertigwaren!$B$4:$C$67,2,0),0)</f>
        <v>0</v>
      </c>
      <c r="G110" s="219"/>
      <c r="H110" s="123"/>
      <c r="I110" s="221"/>
      <c r="J110" s="219"/>
      <c r="K110" s="215">
        <f t="shared" si="1"/>
        <v>0</v>
      </c>
    </row>
    <row r="111" spans="2:11" x14ac:dyDescent="0.35">
      <c r="B111" s="195"/>
      <c r="C111" s="196"/>
      <c r="D111" s="197"/>
      <c r="E111" s="198"/>
      <c r="F111" s="192">
        <f>IFERROR(VLOOKUP(Verkauf!E111,Fertigwaren!$B$4:$C$67,2,0),0)</f>
        <v>0</v>
      </c>
      <c r="G111" s="219"/>
      <c r="H111" s="123"/>
      <c r="I111" s="221"/>
      <c r="J111" s="219"/>
      <c r="K111" s="215">
        <f t="shared" si="1"/>
        <v>0</v>
      </c>
    </row>
    <row r="112" spans="2:11" x14ac:dyDescent="0.35">
      <c r="B112" s="195"/>
      <c r="C112" s="196"/>
      <c r="D112" s="197"/>
      <c r="E112" s="198"/>
      <c r="F112" s="192">
        <f>IFERROR(VLOOKUP(Verkauf!E112,Fertigwaren!$B$4:$C$67,2,0),0)</f>
        <v>0</v>
      </c>
      <c r="G112" s="219"/>
      <c r="H112" s="123"/>
      <c r="I112" s="221"/>
      <c r="J112" s="219"/>
      <c r="K112" s="215">
        <f t="shared" si="1"/>
        <v>0</v>
      </c>
    </row>
    <row r="113" spans="2:11" x14ac:dyDescent="0.35">
      <c r="B113" s="195"/>
      <c r="C113" s="196"/>
      <c r="D113" s="197"/>
      <c r="E113" s="198"/>
      <c r="F113" s="192">
        <f>IFERROR(VLOOKUP(Verkauf!E113,Fertigwaren!$B$4:$C$67,2,0),0)</f>
        <v>0</v>
      </c>
      <c r="G113" s="219"/>
      <c r="H113" s="123"/>
      <c r="I113" s="221"/>
      <c r="J113" s="219"/>
      <c r="K113" s="215">
        <f t="shared" si="1"/>
        <v>0</v>
      </c>
    </row>
    <row r="114" spans="2:11" x14ac:dyDescent="0.35">
      <c r="B114" s="195"/>
      <c r="C114" s="196"/>
      <c r="D114" s="197"/>
      <c r="E114" s="198"/>
      <c r="F114" s="192">
        <f>IFERROR(VLOOKUP(Verkauf!E114,Fertigwaren!$B$4:$C$67,2,0),0)</f>
        <v>0</v>
      </c>
      <c r="G114" s="219"/>
      <c r="H114" s="123"/>
      <c r="I114" s="221"/>
      <c r="J114" s="219"/>
      <c r="K114" s="215">
        <f t="shared" si="1"/>
        <v>0</v>
      </c>
    </row>
    <row r="115" spans="2:11" x14ac:dyDescent="0.35">
      <c r="B115" s="195"/>
      <c r="C115" s="196"/>
      <c r="D115" s="197"/>
      <c r="E115" s="198"/>
      <c r="F115" s="192">
        <f>IFERROR(VLOOKUP(Verkauf!E115,Fertigwaren!$B$4:$C$67,2,0),0)</f>
        <v>0</v>
      </c>
      <c r="G115" s="219"/>
      <c r="H115" s="123"/>
      <c r="I115" s="221"/>
      <c r="J115" s="219"/>
      <c r="K115" s="215">
        <f t="shared" si="1"/>
        <v>0</v>
      </c>
    </row>
    <row r="116" spans="2:11" x14ac:dyDescent="0.35">
      <c r="B116" s="195"/>
      <c r="C116" s="196"/>
      <c r="D116" s="197"/>
      <c r="E116" s="198"/>
      <c r="F116" s="192">
        <f>IFERROR(VLOOKUP(Verkauf!E116,Fertigwaren!$B$4:$C$67,2,0),0)</f>
        <v>0</v>
      </c>
      <c r="G116" s="219"/>
      <c r="H116" s="123"/>
      <c r="I116" s="221"/>
      <c r="J116" s="219"/>
      <c r="K116" s="215">
        <f t="shared" si="1"/>
        <v>0</v>
      </c>
    </row>
    <row r="117" spans="2:11" x14ac:dyDescent="0.35">
      <c r="B117" s="195"/>
      <c r="C117" s="196"/>
      <c r="D117" s="197"/>
      <c r="E117" s="198"/>
      <c r="F117" s="192">
        <f>IFERROR(VLOOKUP(Verkauf!E117,Fertigwaren!$B$4:$C$67,2,0),0)</f>
        <v>0</v>
      </c>
      <c r="G117" s="219"/>
      <c r="H117" s="123"/>
      <c r="I117" s="221"/>
      <c r="J117" s="219"/>
      <c r="K117" s="215">
        <f t="shared" si="1"/>
        <v>0</v>
      </c>
    </row>
    <row r="118" spans="2:11" x14ac:dyDescent="0.35">
      <c r="B118" s="195"/>
      <c r="C118" s="196"/>
      <c r="D118" s="197"/>
      <c r="E118" s="198"/>
      <c r="F118" s="192">
        <f>IFERROR(VLOOKUP(Verkauf!E118,Fertigwaren!$B$4:$C$67,2,0),0)</f>
        <v>0</v>
      </c>
      <c r="G118" s="219"/>
      <c r="H118" s="123"/>
      <c r="I118" s="221"/>
      <c r="J118" s="219"/>
      <c r="K118" s="215">
        <f t="shared" si="1"/>
        <v>0</v>
      </c>
    </row>
    <row r="119" spans="2:11" x14ac:dyDescent="0.35">
      <c r="B119" s="195"/>
      <c r="C119" s="196"/>
      <c r="D119" s="197"/>
      <c r="E119" s="198"/>
      <c r="F119" s="192">
        <f>IFERROR(VLOOKUP(Verkauf!E119,Fertigwaren!$B$4:$C$67,2,0),0)</f>
        <v>0</v>
      </c>
      <c r="G119" s="219"/>
      <c r="H119" s="123"/>
      <c r="I119" s="221"/>
      <c r="J119" s="219"/>
      <c r="K119" s="215">
        <f t="shared" si="1"/>
        <v>0</v>
      </c>
    </row>
    <row r="120" spans="2:11" x14ac:dyDescent="0.35">
      <c r="B120" s="195"/>
      <c r="C120" s="196"/>
      <c r="D120" s="197"/>
      <c r="E120" s="198"/>
      <c r="F120" s="192">
        <f>IFERROR(VLOOKUP(Verkauf!E120,Fertigwaren!$B$4:$C$67,2,0),0)</f>
        <v>0</v>
      </c>
      <c r="G120" s="219"/>
      <c r="H120" s="123"/>
      <c r="I120" s="221"/>
      <c r="J120" s="219"/>
      <c r="K120" s="215">
        <f t="shared" si="1"/>
        <v>0</v>
      </c>
    </row>
    <row r="121" spans="2:11" x14ac:dyDescent="0.35">
      <c r="B121" s="195"/>
      <c r="C121" s="196"/>
      <c r="D121" s="197"/>
      <c r="E121" s="198"/>
      <c r="F121" s="192">
        <f>IFERROR(VLOOKUP(Verkauf!E121,Fertigwaren!$B$4:$C$67,2,0),0)</f>
        <v>0</v>
      </c>
      <c r="G121" s="219"/>
      <c r="H121" s="123"/>
      <c r="I121" s="221"/>
      <c r="J121" s="219"/>
      <c r="K121" s="215">
        <f t="shared" si="1"/>
        <v>0</v>
      </c>
    </row>
    <row r="122" spans="2:11" x14ac:dyDescent="0.35">
      <c r="B122" s="195"/>
      <c r="C122" s="196"/>
      <c r="D122" s="197"/>
      <c r="E122" s="198"/>
      <c r="F122" s="192">
        <f>IFERROR(VLOOKUP(Verkauf!E122,Fertigwaren!$B$4:$C$67,2,0),0)</f>
        <v>0</v>
      </c>
      <c r="G122" s="219"/>
      <c r="H122" s="123"/>
      <c r="I122" s="221"/>
      <c r="J122" s="219"/>
      <c r="K122" s="215">
        <f t="shared" si="1"/>
        <v>0</v>
      </c>
    </row>
    <row r="123" spans="2:11" x14ac:dyDescent="0.35">
      <c r="B123" s="195"/>
      <c r="C123" s="196"/>
      <c r="D123" s="197"/>
      <c r="E123" s="198"/>
      <c r="F123" s="192">
        <f>IFERROR(VLOOKUP(Verkauf!E123,Fertigwaren!$B$4:$C$67,2,0),0)</f>
        <v>0</v>
      </c>
      <c r="G123" s="219"/>
      <c r="H123" s="123"/>
      <c r="I123" s="221"/>
      <c r="J123" s="219"/>
      <c r="K123" s="215">
        <f t="shared" si="1"/>
        <v>0</v>
      </c>
    </row>
    <row r="124" spans="2:11" x14ac:dyDescent="0.35">
      <c r="B124" s="195"/>
      <c r="C124" s="196"/>
      <c r="D124" s="197"/>
      <c r="E124" s="198"/>
      <c r="F124" s="192">
        <f>IFERROR(VLOOKUP(Verkauf!E124,Fertigwaren!$B$4:$C$67,2,0),0)</f>
        <v>0</v>
      </c>
      <c r="G124" s="219"/>
      <c r="H124" s="123"/>
      <c r="I124" s="221"/>
      <c r="J124" s="219"/>
      <c r="K124" s="215">
        <f t="shared" si="1"/>
        <v>0</v>
      </c>
    </row>
    <row r="125" spans="2:11" x14ac:dyDescent="0.35">
      <c r="B125" s="195"/>
      <c r="C125" s="196"/>
      <c r="D125" s="197"/>
      <c r="E125" s="198"/>
      <c r="F125" s="192">
        <f>IFERROR(VLOOKUP(Verkauf!E125,Fertigwaren!$B$4:$C$67,2,0),0)</f>
        <v>0</v>
      </c>
      <c r="G125" s="219"/>
      <c r="H125" s="123"/>
      <c r="I125" s="221"/>
      <c r="J125" s="219"/>
      <c r="K125" s="215">
        <f t="shared" si="1"/>
        <v>0</v>
      </c>
    </row>
    <row r="126" spans="2:11" x14ac:dyDescent="0.35">
      <c r="B126" s="195"/>
      <c r="C126" s="196"/>
      <c r="D126" s="197"/>
      <c r="E126" s="198"/>
      <c r="F126" s="192">
        <f>IFERROR(VLOOKUP(Verkauf!E126,Fertigwaren!$B$4:$C$67,2,0),0)</f>
        <v>0</v>
      </c>
      <c r="G126" s="219"/>
      <c r="H126" s="123"/>
      <c r="I126" s="221"/>
      <c r="J126" s="219"/>
      <c r="K126" s="215">
        <f t="shared" si="1"/>
        <v>0</v>
      </c>
    </row>
    <row r="127" spans="2:11" x14ac:dyDescent="0.35">
      <c r="B127" s="195"/>
      <c r="C127" s="196"/>
      <c r="D127" s="197"/>
      <c r="E127" s="198"/>
      <c r="F127" s="192">
        <f>IFERROR(VLOOKUP(Verkauf!E127,Fertigwaren!$B$4:$C$67,2,0),0)</f>
        <v>0</v>
      </c>
      <c r="G127" s="219"/>
      <c r="H127" s="123"/>
      <c r="I127" s="221"/>
      <c r="J127" s="219"/>
      <c r="K127" s="215">
        <f t="shared" si="1"/>
        <v>0</v>
      </c>
    </row>
    <row r="128" spans="2:11" x14ac:dyDescent="0.35">
      <c r="B128" s="195"/>
      <c r="C128" s="196"/>
      <c r="D128" s="197"/>
      <c r="E128" s="198"/>
      <c r="F128" s="192">
        <f>IFERROR(VLOOKUP(Verkauf!E128,Fertigwaren!$B$4:$C$67,2,0),0)</f>
        <v>0</v>
      </c>
      <c r="G128" s="219"/>
      <c r="H128" s="123"/>
      <c r="I128" s="221"/>
      <c r="J128" s="219"/>
      <c r="K128" s="215">
        <f t="shared" si="1"/>
        <v>0</v>
      </c>
    </row>
    <row r="129" spans="2:11" x14ac:dyDescent="0.35">
      <c r="B129" s="195"/>
      <c r="C129" s="196"/>
      <c r="D129" s="197"/>
      <c r="E129" s="198"/>
      <c r="F129" s="192">
        <f>IFERROR(VLOOKUP(Verkauf!E129,Fertigwaren!$B$4:$C$67,2,0),0)</f>
        <v>0</v>
      </c>
      <c r="G129" s="219"/>
      <c r="H129" s="123"/>
      <c r="I129" s="221"/>
      <c r="J129" s="219"/>
      <c r="K129" s="215">
        <f t="shared" si="1"/>
        <v>0</v>
      </c>
    </row>
    <row r="130" spans="2:11" x14ac:dyDescent="0.35">
      <c r="B130" s="195"/>
      <c r="C130" s="196"/>
      <c r="D130" s="197"/>
      <c r="E130" s="198"/>
      <c r="F130" s="192">
        <f>IFERROR(VLOOKUP(Verkauf!E130,Fertigwaren!$B$4:$C$67,2,0),0)</f>
        <v>0</v>
      </c>
      <c r="G130" s="219"/>
      <c r="H130" s="123"/>
      <c r="I130" s="221"/>
      <c r="J130" s="219"/>
      <c r="K130" s="215">
        <f t="shared" si="1"/>
        <v>0</v>
      </c>
    </row>
    <row r="131" spans="2:11" x14ac:dyDescent="0.35">
      <c r="B131" s="195"/>
      <c r="C131" s="196"/>
      <c r="D131" s="197"/>
      <c r="E131" s="198"/>
      <c r="F131" s="192">
        <f>IFERROR(VLOOKUP(Verkauf!E131,Fertigwaren!$B$4:$C$67,2,0),0)</f>
        <v>0</v>
      </c>
      <c r="G131" s="219"/>
      <c r="H131" s="123"/>
      <c r="I131" s="221"/>
      <c r="J131" s="219"/>
      <c r="K131" s="215">
        <f t="shared" si="1"/>
        <v>0</v>
      </c>
    </row>
    <row r="132" spans="2:11" x14ac:dyDescent="0.35">
      <c r="B132" s="195"/>
      <c r="C132" s="196"/>
      <c r="D132" s="197"/>
      <c r="E132" s="198"/>
      <c r="F132" s="192">
        <f>IFERROR(VLOOKUP(Verkauf!E132,Fertigwaren!$B$4:$C$67,2,0),0)</f>
        <v>0</v>
      </c>
      <c r="G132" s="219"/>
      <c r="H132" s="123"/>
      <c r="I132" s="221"/>
      <c r="J132" s="219"/>
      <c r="K132" s="215">
        <f t="shared" si="1"/>
        <v>0</v>
      </c>
    </row>
    <row r="133" spans="2:11" x14ac:dyDescent="0.35">
      <c r="B133" s="195"/>
      <c r="C133" s="196"/>
      <c r="D133" s="197"/>
      <c r="E133" s="198"/>
      <c r="F133" s="192">
        <f>IFERROR(VLOOKUP(Verkauf!E133,Fertigwaren!$B$4:$C$67,2,0),0)</f>
        <v>0</v>
      </c>
      <c r="G133" s="219"/>
      <c r="H133" s="123"/>
      <c r="I133" s="221"/>
      <c r="J133" s="219"/>
      <c r="K133" s="215">
        <f t="shared" ref="K133:K196" si="2">C133</f>
        <v>0</v>
      </c>
    </row>
    <row r="134" spans="2:11" x14ac:dyDescent="0.35">
      <c r="B134" s="195"/>
      <c r="C134" s="196"/>
      <c r="D134" s="197"/>
      <c r="E134" s="198"/>
      <c r="F134" s="192">
        <f>IFERROR(VLOOKUP(Verkauf!E134,Fertigwaren!$B$4:$C$67,2,0),0)</f>
        <v>0</v>
      </c>
      <c r="G134" s="219"/>
      <c r="H134" s="123"/>
      <c r="I134" s="221"/>
      <c r="J134" s="219"/>
      <c r="K134" s="215">
        <f t="shared" si="2"/>
        <v>0</v>
      </c>
    </row>
    <row r="135" spans="2:11" x14ac:dyDescent="0.35">
      <c r="B135" s="195"/>
      <c r="C135" s="196"/>
      <c r="D135" s="197"/>
      <c r="E135" s="198"/>
      <c r="F135" s="192">
        <f>IFERROR(VLOOKUP(Verkauf!E135,Fertigwaren!$B$4:$C$67,2,0),0)</f>
        <v>0</v>
      </c>
      <c r="G135" s="219"/>
      <c r="H135" s="123"/>
      <c r="I135" s="221"/>
      <c r="J135" s="219"/>
      <c r="K135" s="215">
        <f t="shared" si="2"/>
        <v>0</v>
      </c>
    </row>
    <row r="136" spans="2:11" x14ac:dyDescent="0.35">
      <c r="B136" s="195"/>
      <c r="C136" s="196"/>
      <c r="D136" s="197"/>
      <c r="E136" s="198"/>
      <c r="F136" s="192">
        <f>IFERROR(VLOOKUP(Verkauf!E136,Fertigwaren!$B$4:$C$67,2,0),0)</f>
        <v>0</v>
      </c>
      <c r="G136" s="219"/>
      <c r="H136" s="123"/>
      <c r="I136" s="221"/>
      <c r="J136" s="219"/>
      <c r="K136" s="215">
        <f t="shared" si="2"/>
        <v>0</v>
      </c>
    </row>
    <row r="137" spans="2:11" x14ac:dyDescent="0.35">
      <c r="B137" s="195"/>
      <c r="C137" s="196"/>
      <c r="D137" s="197"/>
      <c r="E137" s="198"/>
      <c r="F137" s="192">
        <f>IFERROR(VLOOKUP(Verkauf!E137,Fertigwaren!$B$4:$C$67,2,0),0)</f>
        <v>0</v>
      </c>
      <c r="G137" s="219"/>
      <c r="H137" s="123"/>
      <c r="I137" s="221"/>
      <c r="J137" s="219"/>
      <c r="K137" s="215">
        <f t="shared" si="2"/>
        <v>0</v>
      </c>
    </row>
    <row r="138" spans="2:11" x14ac:dyDescent="0.35">
      <c r="B138" s="195"/>
      <c r="C138" s="196"/>
      <c r="D138" s="197"/>
      <c r="E138" s="198"/>
      <c r="F138" s="192">
        <f>IFERROR(VLOOKUP(Verkauf!E138,Fertigwaren!$B$4:$C$67,2,0),0)</f>
        <v>0</v>
      </c>
      <c r="G138" s="219"/>
      <c r="H138" s="123"/>
      <c r="I138" s="221"/>
      <c r="J138" s="219"/>
      <c r="K138" s="215">
        <f t="shared" si="2"/>
        <v>0</v>
      </c>
    </row>
    <row r="139" spans="2:11" x14ac:dyDescent="0.35">
      <c r="B139" s="195"/>
      <c r="C139" s="196"/>
      <c r="D139" s="197"/>
      <c r="E139" s="198"/>
      <c r="F139" s="192">
        <f>IFERROR(VLOOKUP(Verkauf!E139,Fertigwaren!$B$4:$C$67,2,0),0)</f>
        <v>0</v>
      </c>
      <c r="G139" s="219"/>
      <c r="H139" s="123"/>
      <c r="I139" s="221"/>
      <c r="J139" s="219"/>
      <c r="K139" s="215">
        <f t="shared" si="2"/>
        <v>0</v>
      </c>
    </row>
    <row r="140" spans="2:11" x14ac:dyDescent="0.35">
      <c r="B140" s="195"/>
      <c r="C140" s="196"/>
      <c r="D140" s="197"/>
      <c r="E140" s="198"/>
      <c r="F140" s="192">
        <f>IFERROR(VLOOKUP(Verkauf!E140,Fertigwaren!$B$4:$C$67,2,0),0)</f>
        <v>0</v>
      </c>
      <c r="G140" s="219"/>
      <c r="H140" s="123"/>
      <c r="I140" s="221"/>
      <c r="J140" s="219"/>
      <c r="K140" s="215">
        <f t="shared" si="2"/>
        <v>0</v>
      </c>
    </row>
    <row r="141" spans="2:11" x14ac:dyDescent="0.35">
      <c r="B141" s="195"/>
      <c r="C141" s="196"/>
      <c r="D141" s="197"/>
      <c r="E141" s="198"/>
      <c r="F141" s="192">
        <f>IFERROR(VLOOKUP(Verkauf!E141,Fertigwaren!$B$4:$C$67,2,0),0)</f>
        <v>0</v>
      </c>
      <c r="G141" s="219"/>
      <c r="H141" s="123"/>
      <c r="I141" s="221"/>
      <c r="J141" s="219"/>
      <c r="K141" s="215">
        <f t="shared" si="2"/>
        <v>0</v>
      </c>
    </row>
    <row r="142" spans="2:11" x14ac:dyDescent="0.35">
      <c r="B142" s="195"/>
      <c r="C142" s="196"/>
      <c r="D142" s="197"/>
      <c r="E142" s="198"/>
      <c r="F142" s="192">
        <f>IFERROR(VLOOKUP(Verkauf!E142,Fertigwaren!$B$4:$C$67,2,0),0)</f>
        <v>0</v>
      </c>
      <c r="G142" s="219"/>
      <c r="H142" s="123"/>
      <c r="I142" s="221"/>
      <c r="J142" s="219"/>
      <c r="K142" s="215">
        <f t="shared" si="2"/>
        <v>0</v>
      </c>
    </row>
    <row r="143" spans="2:11" x14ac:dyDescent="0.35">
      <c r="B143" s="195"/>
      <c r="C143" s="196"/>
      <c r="D143" s="197"/>
      <c r="E143" s="198"/>
      <c r="F143" s="192">
        <f>IFERROR(VLOOKUP(Verkauf!E143,Fertigwaren!$B$4:$C$67,2,0),0)</f>
        <v>0</v>
      </c>
      <c r="G143" s="219"/>
      <c r="H143" s="123"/>
      <c r="I143" s="221"/>
      <c r="J143" s="219"/>
      <c r="K143" s="215">
        <f t="shared" si="2"/>
        <v>0</v>
      </c>
    </row>
    <row r="144" spans="2:11" x14ac:dyDescent="0.35">
      <c r="B144" s="195"/>
      <c r="C144" s="196"/>
      <c r="D144" s="197"/>
      <c r="E144" s="198"/>
      <c r="F144" s="192">
        <f>IFERROR(VLOOKUP(Verkauf!E144,Fertigwaren!$B$4:$C$67,2,0),0)</f>
        <v>0</v>
      </c>
      <c r="G144" s="219"/>
      <c r="H144" s="123"/>
      <c r="I144" s="221"/>
      <c r="J144" s="219"/>
      <c r="K144" s="215">
        <f t="shared" si="2"/>
        <v>0</v>
      </c>
    </row>
    <row r="145" spans="2:11" x14ac:dyDescent="0.35">
      <c r="B145" s="195"/>
      <c r="C145" s="196"/>
      <c r="D145" s="197"/>
      <c r="E145" s="198"/>
      <c r="F145" s="192">
        <f>IFERROR(VLOOKUP(Verkauf!E145,Fertigwaren!$B$4:$C$67,2,0),0)</f>
        <v>0</v>
      </c>
      <c r="G145" s="219"/>
      <c r="H145" s="123"/>
      <c r="I145" s="221"/>
      <c r="J145" s="219"/>
      <c r="K145" s="215">
        <f t="shared" si="2"/>
        <v>0</v>
      </c>
    </row>
    <row r="146" spans="2:11" x14ac:dyDescent="0.35">
      <c r="B146" s="195"/>
      <c r="C146" s="196"/>
      <c r="D146" s="197"/>
      <c r="E146" s="198"/>
      <c r="F146" s="192">
        <f>IFERROR(VLOOKUP(Verkauf!E146,Fertigwaren!$B$4:$C$67,2,0),0)</f>
        <v>0</v>
      </c>
      <c r="G146" s="219"/>
      <c r="H146" s="123"/>
      <c r="I146" s="221"/>
      <c r="J146" s="219"/>
      <c r="K146" s="215">
        <f t="shared" si="2"/>
        <v>0</v>
      </c>
    </row>
    <row r="147" spans="2:11" x14ac:dyDescent="0.35">
      <c r="B147" s="195"/>
      <c r="C147" s="196"/>
      <c r="D147" s="197"/>
      <c r="E147" s="198"/>
      <c r="F147" s="192">
        <f>IFERROR(VLOOKUP(Verkauf!E147,Fertigwaren!$B$4:$C$67,2,0),0)</f>
        <v>0</v>
      </c>
      <c r="G147" s="219"/>
      <c r="H147" s="123"/>
      <c r="I147" s="221"/>
      <c r="J147" s="219"/>
      <c r="K147" s="215">
        <f t="shared" si="2"/>
        <v>0</v>
      </c>
    </row>
    <row r="148" spans="2:11" x14ac:dyDescent="0.35">
      <c r="B148" s="195"/>
      <c r="C148" s="196"/>
      <c r="D148" s="197"/>
      <c r="E148" s="198"/>
      <c r="F148" s="192">
        <f>IFERROR(VLOOKUP(Verkauf!E148,Fertigwaren!$B$4:$C$67,2,0),0)</f>
        <v>0</v>
      </c>
      <c r="G148" s="219"/>
      <c r="H148" s="123"/>
      <c r="I148" s="221"/>
      <c r="J148" s="219"/>
      <c r="K148" s="215">
        <f t="shared" si="2"/>
        <v>0</v>
      </c>
    </row>
    <row r="149" spans="2:11" x14ac:dyDescent="0.35">
      <c r="B149" s="195"/>
      <c r="C149" s="196"/>
      <c r="D149" s="197"/>
      <c r="E149" s="198"/>
      <c r="F149" s="192">
        <f>IFERROR(VLOOKUP(Verkauf!E149,Fertigwaren!$B$4:$C$67,2,0),0)</f>
        <v>0</v>
      </c>
      <c r="G149" s="219"/>
      <c r="H149" s="123"/>
      <c r="I149" s="221"/>
      <c r="J149" s="219"/>
      <c r="K149" s="215">
        <f t="shared" si="2"/>
        <v>0</v>
      </c>
    </row>
    <row r="150" spans="2:11" x14ac:dyDescent="0.35">
      <c r="B150" s="195"/>
      <c r="C150" s="196"/>
      <c r="D150" s="197"/>
      <c r="E150" s="198"/>
      <c r="F150" s="192">
        <f>IFERROR(VLOOKUP(Verkauf!E150,Fertigwaren!$B$4:$C$67,2,0),0)</f>
        <v>0</v>
      </c>
      <c r="G150" s="219"/>
      <c r="H150" s="123"/>
      <c r="I150" s="221"/>
      <c r="J150" s="219"/>
      <c r="K150" s="215">
        <f t="shared" si="2"/>
        <v>0</v>
      </c>
    </row>
    <row r="151" spans="2:11" x14ac:dyDescent="0.35">
      <c r="B151" s="195"/>
      <c r="C151" s="196"/>
      <c r="D151" s="197"/>
      <c r="E151" s="198"/>
      <c r="F151" s="192">
        <f>IFERROR(VLOOKUP(Verkauf!E151,Fertigwaren!$B$4:$C$67,2,0),0)</f>
        <v>0</v>
      </c>
      <c r="G151" s="219"/>
      <c r="H151" s="123"/>
      <c r="I151" s="221"/>
      <c r="J151" s="219"/>
      <c r="K151" s="215">
        <f t="shared" si="2"/>
        <v>0</v>
      </c>
    </row>
    <row r="152" spans="2:11" x14ac:dyDescent="0.35">
      <c r="B152" s="195"/>
      <c r="C152" s="196"/>
      <c r="D152" s="197"/>
      <c r="E152" s="198"/>
      <c r="F152" s="192">
        <f>IFERROR(VLOOKUP(Verkauf!E152,Fertigwaren!$B$4:$C$67,2,0),0)</f>
        <v>0</v>
      </c>
      <c r="G152" s="219"/>
      <c r="H152" s="123"/>
      <c r="I152" s="221"/>
      <c r="J152" s="219"/>
      <c r="K152" s="215">
        <f t="shared" si="2"/>
        <v>0</v>
      </c>
    </row>
    <row r="153" spans="2:11" x14ac:dyDescent="0.35">
      <c r="B153" s="195"/>
      <c r="C153" s="196"/>
      <c r="D153" s="197"/>
      <c r="E153" s="198"/>
      <c r="F153" s="192">
        <f>IFERROR(VLOOKUP(Verkauf!E153,Fertigwaren!$B$4:$C$67,2,0),0)</f>
        <v>0</v>
      </c>
      <c r="G153" s="219"/>
      <c r="H153" s="123"/>
      <c r="I153" s="221"/>
      <c r="J153" s="219"/>
      <c r="K153" s="215">
        <f t="shared" si="2"/>
        <v>0</v>
      </c>
    </row>
    <row r="154" spans="2:11" x14ac:dyDescent="0.35">
      <c r="B154" s="195"/>
      <c r="C154" s="196"/>
      <c r="D154" s="197"/>
      <c r="E154" s="198"/>
      <c r="F154" s="192">
        <f>IFERROR(VLOOKUP(Verkauf!E154,Fertigwaren!$B$4:$C$67,2,0),0)</f>
        <v>0</v>
      </c>
      <c r="G154" s="219"/>
      <c r="H154" s="123"/>
      <c r="I154" s="221"/>
      <c r="J154" s="219"/>
      <c r="K154" s="215">
        <f t="shared" si="2"/>
        <v>0</v>
      </c>
    </row>
    <row r="155" spans="2:11" x14ac:dyDescent="0.35">
      <c r="B155" s="195"/>
      <c r="C155" s="196"/>
      <c r="D155" s="197"/>
      <c r="E155" s="198"/>
      <c r="F155" s="192">
        <f>IFERROR(VLOOKUP(Verkauf!E155,Fertigwaren!$B$4:$C$67,2,0),0)</f>
        <v>0</v>
      </c>
      <c r="G155" s="219"/>
      <c r="H155" s="123"/>
      <c r="I155" s="221"/>
      <c r="J155" s="219"/>
      <c r="K155" s="215">
        <f t="shared" si="2"/>
        <v>0</v>
      </c>
    </row>
    <row r="156" spans="2:11" x14ac:dyDescent="0.35">
      <c r="B156" s="195"/>
      <c r="C156" s="196"/>
      <c r="D156" s="197"/>
      <c r="E156" s="198"/>
      <c r="F156" s="192">
        <f>IFERROR(VLOOKUP(Verkauf!E156,Fertigwaren!$B$4:$C$67,2,0),0)</f>
        <v>0</v>
      </c>
      <c r="G156" s="219"/>
      <c r="H156" s="123"/>
      <c r="I156" s="221"/>
      <c r="J156" s="219"/>
      <c r="K156" s="215">
        <f t="shared" si="2"/>
        <v>0</v>
      </c>
    </row>
    <row r="157" spans="2:11" x14ac:dyDescent="0.35">
      <c r="B157" s="195"/>
      <c r="C157" s="196"/>
      <c r="D157" s="197"/>
      <c r="E157" s="198"/>
      <c r="F157" s="192">
        <f>IFERROR(VLOOKUP(Verkauf!E157,Fertigwaren!$B$4:$C$67,2,0),0)</f>
        <v>0</v>
      </c>
      <c r="G157" s="219"/>
      <c r="H157" s="123"/>
      <c r="I157" s="221"/>
      <c r="J157" s="219"/>
      <c r="K157" s="215">
        <f t="shared" si="2"/>
        <v>0</v>
      </c>
    </row>
    <row r="158" spans="2:11" x14ac:dyDescent="0.35">
      <c r="B158" s="195"/>
      <c r="C158" s="196"/>
      <c r="D158" s="197"/>
      <c r="E158" s="198"/>
      <c r="F158" s="192">
        <f>IFERROR(VLOOKUP(Verkauf!E158,Fertigwaren!$B$4:$C$67,2,0),0)</f>
        <v>0</v>
      </c>
      <c r="G158" s="219"/>
      <c r="H158" s="123"/>
      <c r="I158" s="221"/>
      <c r="J158" s="219"/>
      <c r="K158" s="215">
        <f t="shared" si="2"/>
        <v>0</v>
      </c>
    </row>
    <row r="159" spans="2:11" x14ac:dyDescent="0.35">
      <c r="B159" s="195"/>
      <c r="C159" s="196"/>
      <c r="D159" s="197"/>
      <c r="E159" s="198"/>
      <c r="F159" s="192">
        <f>IFERROR(VLOOKUP(Verkauf!E159,Fertigwaren!$B$4:$C$67,2,0),0)</f>
        <v>0</v>
      </c>
      <c r="G159" s="219"/>
      <c r="H159" s="123"/>
      <c r="I159" s="221"/>
      <c r="J159" s="219"/>
      <c r="K159" s="215">
        <f t="shared" si="2"/>
        <v>0</v>
      </c>
    </row>
    <row r="160" spans="2:11" x14ac:dyDescent="0.35">
      <c r="B160" s="195"/>
      <c r="C160" s="196"/>
      <c r="D160" s="197"/>
      <c r="E160" s="198"/>
      <c r="F160" s="192">
        <f>IFERROR(VLOOKUP(Verkauf!E160,Fertigwaren!$B$4:$C$67,2,0),0)</f>
        <v>0</v>
      </c>
      <c r="G160" s="219"/>
      <c r="H160" s="123"/>
      <c r="I160" s="221"/>
      <c r="J160" s="219"/>
      <c r="K160" s="215">
        <f t="shared" si="2"/>
        <v>0</v>
      </c>
    </row>
    <row r="161" spans="2:11" x14ac:dyDescent="0.35">
      <c r="B161" s="195"/>
      <c r="C161" s="196"/>
      <c r="D161" s="197"/>
      <c r="E161" s="198"/>
      <c r="F161" s="192">
        <f>IFERROR(VLOOKUP(Verkauf!E161,Fertigwaren!$B$4:$C$67,2,0),0)</f>
        <v>0</v>
      </c>
      <c r="G161" s="219"/>
      <c r="H161" s="123"/>
      <c r="I161" s="221"/>
      <c r="J161" s="219"/>
      <c r="K161" s="215">
        <f t="shared" si="2"/>
        <v>0</v>
      </c>
    </row>
    <row r="162" spans="2:11" x14ac:dyDescent="0.35">
      <c r="B162" s="195"/>
      <c r="C162" s="196"/>
      <c r="D162" s="197"/>
      <c r="E162" s="198"/>
      <c r="F162" s="192">
        <f>IFERROR(VLOOKUP(Verkauf!E162,Fertigwaren!$B$4:$C$67,2,0),0)</f>
        <v>0</v>
      </c>
      <c r="G162" s="219"/>
      <c r="H162" s="123"/>
      <c r="I162" s="221"/>
      <c r="J162" s="219"/>
      <c r="K162" s="215">
        <f t="shared" si="2"/>
        <v>0</v>
      </c>
    </row>
    <row r="163" spans="2:11" x14ac:dyDescent="0.35">
      <c r="B163" s="195"/>
      <c r="C163" s="196"/>
      <c r="D163" s="197"/>
      <c r="E163" s="198"/>
      <c r="F163" s="192">
        <f>IFERROR(VLOOKUP(Verkauf!E163,Fertigwaren!$B$4:$C$67,2,0),0)</f>
        <v>0</v>
      </c>
      <c r="G163" s="219"/>
      <c r="H163" s="123"/>
      <c r="I163" s="221"/>
      <c r="J163" s="219"/>
      <c r="K163" s="215">
        <f t="shared" si="2"/>
        <v>0</v>
      </c>
    </row>
    <row r="164" spans="2:11" x14ac:dyDescent="0.35">
      <c r="B164" s="195"/>
      <c r="C164" s="196"/>
      <c r="D164" s="197"/>
      <c r="E164" s="198"/>
      <c r="F164" s="192">
        <f>IFERROR(VLOOKUP(Verkauf!E164,Fertigwaren!$B$4:$C$67,2,0),0)</f>
        <v>0</v>
      </c>
      <c r="G164" s="219"/>
      <c r="H164" s="123"/>
      <c r="I164" s="221"/>
      <c r="J164" s="219"/>
      <c r="K164" s="215">
        <f t="shared" si="2"/>
        <v>0</v>
      </c>
    </row>
    <row r="165" spans="2:11" x14ac:dyDescent="0.35">
      <c r="B165" s="195"/>
      <c r="C165" s="196"/>
      <c r="D165" s="197"/>
      <c r="E165" s="198"/>
      <c r="F165" s="192">
        <f>IFERROR(VLOOKUP(Verkauf!E165,Fertigwaren!$B$4:$C$67,2,0),0)</f>
        <v>0</v>
      </c>
      <c r="G165" s="219"/>
      <c r="H165" s="123"/>
      <c r="I165" s="221"/>
      <c r="J165" s="219"/>
      <c r="K165" s="215">
        <f t="shared" si="2"/>
        <v>0</v>
      </c>
    </row>
    <row r="166" spans="2:11" x14ac:dyDescent="0.35">
      <c r="B166" s="195"/>
      <c r="C166" s="196"/>
      <c r="D166" s="197"/>
      <c r="E166" s="198"/>
      <c r="F166" s="192">
        <f>IFERROR(VLOOKUP(Verkauf!E166,Fertigwaren!$B$4:$C$67,2,0),0)</f>
        <v>0</v>
      </c>
      <c r="G166" s="219"/>
      <c r="H166" s="123"/>
      <c r="I166" s="221"/>
      <c r="J166" s="219"/>
      <c r="K166" s="215">
        <f t="shared" si="2"/>
        <v>0</v>
      </c>
    </row>
    <row r="167" spans="2:11" x14ac:dyDescent="0.35">
      <c r="B167" s="195"/>
      <c r="C167" s="196"/>
      <c r="D167" s="197"/>
      <c r="E167" s="198"/>
      <c r="F167" s="192">
        <f>IFERROR(VLOOKUP(Verkauf!E167,Fertigwaren!$B$4:$C$67,2,0),0)</f>
        <v>0</v>
      </c>
      <c r="G167" s="219"/>
      <c r="H167" s="123"/>
      <c r="I167" s="221"/>
      <c r="J167" s="219"/>
      <c r="K167" s="215">
        <f t="shared" si="2"/>
        <v>0</v>
      </c>
    </row>
    <row r="168" spans="2:11" x14ac:dyDescent="0.35">
      <c r="B168" s="195"/>
      <c r="C168" s="196"/>
      <c r="D168" s="197"/>
      <c r="E168" s="198"/>
      <c r="F168" s="192">
        <f>IFERROR(VLOOKUP(Verkauf!E168,Fertigwaren!$B$4:$C$67,2,0),0)</f>
        <v>0</v>
      </c>
      <c r="G168" s="219"/>
      <c r="H168" s="123"/>
      <c r="I168" s="221"/>
      <c r="J168" s="219"/>
      <c r="K168" s="215">
        <f t="shared" si="2"/>
        <v>0</v>
      </c>
    </row>
    <row r="169" spans="2:11" x14ac:dyDescent="0.35">
      <c r="B169" s="195"/>
      <c r="C169" s="196"/>
      <c r="D169" s="197"/>
      <c r="E169" s="198"/>
      <c r="F169" s="192">
        <f>IFERROR(VLOOKUP(Verkauf!E169,Fertigwaren!$B$4:$C$67,2,0),0)</f>
        <v>0</v>
      </c>
      <c r="G169" s="219"/>
      <c r="H169" s="123"/>
      <c r="I169" s="221"/>
      <c r="J169" s="219"/>
      <c r="K169" s="215">
        <f t="shared" si="2"/>
        <v>0</v>
      </c>
    </row>
    <row r="170" spans="2:11" x14ac:dyDescent="0.35">
      <c r="B170" s="195"/>
      <c r="C170" s="196"/>
      <c r="D170" s="197"/>
      <c r="E170" s="198"/>
      <c r="F170" s="192">
        <f>IFERROR(VLOOKUP(Verkauf!E170,Fertigwaren!$B$4:$C$67,2,0),0)</f>
        <v>0</v>
      </c>
      <c r="G170" s="219"/>
      <c r="H170" s="123"/>
      <c r="I170" s="221"/>
      <c r="J170" s="219"/>
      <c r="K170" s="215">
        <f t="shared" si="2"/>
        <v>0</v>
      </c>
    </row>
    <row r="171" spans="2:11" x14ac:dyDescent="0.35">
      <c r="B171" s="195"/>
      <c r="C171" s="196"/>
      <c r="D171" s="197"/>
      <c r="E171" s="198"/>
      <c r="F171" s="192">
        <f>IFERROR(VLOOKUP(Verkauf!E171,Fertigwaren!$B$4:$C$67,2,0),0)</f>
        <v>0</v>
      </c>
      <c r="G171" s="219"/>
      <c r="H171" s="123"/>
      <c r="I171" s="221"/>
      <c r="J171" s="219"/>
      <c r="K171" s="215">
        <f t="shared" si="2"/>
        <v>0</v>
      </c>
    </row>
    <row r="172" spans="2:11" x14ac:dyDescent="0.35">
      <c r="B172" s="195"/>
      <c r="C172" s="196"/>
      <c r="D172" s="197"/>
      <c r="E172" s="198"/>
      <c r="F172" s="192">
        <f>IFERROR(VLOOKUP(Verkauf!E172,Fertigwaren!$B$4:$C$67,2,0),0)</f>
        <v>0</v>
      </c>
      <c r="G172" s="219"/>
      <c r="H172" s="123"/>
      <c r="I172" s="221"/>
      <c r="J172" s="219"/>
      <c r="K172" s="215">
        <f t="shared" si="2"/>
        <v>0</v>
      </c>
    </row>
    <row r="173" spans="2:11" x14ac:dyDescent="0.35">
      <c r="B173" s="195"/>
      <c r="C173" s="196"/>
      <c r="D173" s="197"/>
      <c r="E173" s="198"/>
      <c r="F173" s="192">
        <f>IFERROR(VLOOKUP(Verkauf!E173,Fertigwaren!$B$4:$C$67,2,0),0)</f>
        <v>0</v>
      </c>
      <c r="G173" s="219"/>
      <c r="H173" s="123"/>
      <c r="I173" s="221"/>
      <c r="J173" s="219"/>
      <c r="K173" s="215">
        <f t="shared" si="2"/>
        <v>0</v>
      </c>
    </row>
    <row r="174" spans="2:11" x14ac:dyDescent="0.35">
      <c r="B174" s="195"/>
      <c r="C174" s="196"/>
      <c r="D174" s="197"/>
      <c r="E174" s="198"/>
      <c r="F174" s="192">
        <f>IFERROR(VLOOKUP(Verkauf!E174,Fertigwaren!$B$4:$C$67,2,0),0)</f>
        <v>0</v>
      </c>
      <c r="G174" s="219"/>
      <c r="H174" s="123"/>
      <c r="I174" s="221"/>
      <c r="J174" s="219"/>
      <c r="K174" s="215">
        <f t="shared" si="2"/>
        <v>0</v>
      </c>
    </row>
    <row r="175" spans="2:11" x14ac:dyDescent="0.35">
      <c r="B175" s="195"/>
      <c r="C175" s="196"/>
      <c r="D175" s="197"/>
      <c r="E175" s="198"/>
      <c r="F175" s="192">
        <f>IFERROR(VLOOKUP(Verkauf!E175,Fertigwaren!$B$4:$C$67,2,0),0)</f>
        <v>0</v>
      </c>
      <c r="G175" s="219"/>
      <c r="H175" s="123"/>
      <c r="I175" s="221"/>
      <c r="J175" s="219"/>
      <c r="K175" s="215">
        <f t="shared" si="2"/>
        <v>0</v>
      </c>
    </row>
    <row r="176" spans="2:11" x14ac:dyDescent="0.35">
      <c r="B176" s="195"/>
      <c r="C176" s="196"/>
      <c r="D176" s="197"/>
      <c r="E176" s="198"/>
      <c r="F176" s="192">
        <f>IFERROR(VLOOKUP(Verkauf!E176,Fertigwaren!$B$4:$C$67,2,0),0)</f>
        <v>0</v>
      </c>
      <c r="G176" s="219"/>
      <c r="H176" s="123"/>
      <c r="I176" s="221"/>
      <c r="J176" s="219"/>
      <c r="K176" s="215">
        <f t="shared" si="2"/>
        <v>0</v>
      </c>
    </row>
    <row r="177" spans="2:11" x14ac:dyDescent="0.35">
      <c r="B177" s="195"/>
      <c r="C177" s="196"/>
      <c r="D177" s="197"/>
      <c r="E177" s="198"/>
      <c r="F177" s="192">
        <f>IFERROR(VLOOKUP(Verkauf!E177,Fertigwaren!$B$4:$C$67,2,0),0)</f>
        <v>0</v>
      </c>
      <c r="G177" s="219"/>
      <c r="H177" s="123"/>
      <c r="I177" s="221"/>
      <c r="J177" s="219"/>
      <c r="K177" s="215">
        <f t="shared" si="2"/>
        <v>0</v>
      </c>
    </row>
    <row r="178" spans="2:11" x14ac:dyDescent="0.35">
      <c r="B178" s="195"/>
      <c r="C178" s="196"/>
      <c r="D178" s="197"/>
      <c r="E178" s="198"/>
      <c r="F178" s="192">
        <f>IFERROR(VLOOKUP(Verkauf!E178,Fertigwaren!$B$4:$C$67,2,0),0)</f>
        <v>0</v>
      </c>
      <c r="G178" s="219"/>
      <c r="H178" s="123"/>
      <c r="I178" s="221"/>
      <c r="J178" s="219"/>
      <c r="K178" s="215">
        <f t="shared" si="2"/>
        <v>0</v>
      </c>
    </row>
    <row r="179" spans="2:11" x14ac:dyDescent="0.35">
      <c r="B179" s="195"/>
      <c r="C179" s="196"/>
      <c r="D179" s="197"/>
      <c r="E179" s="198"/>
      <c r="F179" s="192">
        <f>IFERROR(VLOOKUP(Verkauf!E179,Fertigwaren!$B$4:$C$67,2,0),0)</f>
        <v>0</v>
      </c>
      <c r="G179" s="219"/>
      <c r="H179" s="123"/>
      <c r="I179" s="221"/>
      <c r="J179" s="219"/>
      <c r="K179" s="215">
        <f t="shared" si="2"/>
        <v>0</v>
      </c>
    </row>
    <row r="180" spans="2:11" x14ac:dyDescent="0.35">
      <c r="B180" s="195"/>
      <c r="C180" s="196"/>
      <c r="D180" s="197"/>
      <c r="E180" s="198"/>
      <c r="F180" s="192">
        <f>IFERROR(VLOOKUP(Verkauf!E180,Fertigwaren!$B$4:$C$67,2,0),0)</f>
        <v>0</v>
      </c>
      <c r="G180" s="219"/>
      <c r="H180" s="123"/>
      <c r="I180" s="221"/>
      <c r="J180" s="219"/>
      <c r="K180" s="215">
        <f t="shared" si="2"/>
        <v>0</v>
      </c>
    </row>
    <row r="181" spans="2:11" x14ac:dyDescent="0.35">
      <c r="B181" s="195"/>
      <c r="C181" s="196"/>
      <c r="D181" s="197"/>
      <c r="E181" s="198"/>
      <c r="F181" s="192">
        <f>IFERROR(VLOOKUP(Verkauf!E181,Fertigwaren!$B$4:$C$67,2,0),0)</f>
        <v>0</v>
      </c>
      <c r="G181" s="219"/>
      <c r="H181" s="123"/>
      <c r="I181" s="221"/>
      <c r="J181" s="219"/>
      <c r="K181" s="215">
        <f t="shared" si="2"/>
        <v>0</v>
      </c>
    </row>
    <row r="182" spans="2:11" x14ac:dyDescent="0.35">
      <c r="B182" s="195"/>
      <c r="C182" s="196"/>
      <c r="D182" s="197"/>
      <c r="E182" s="198"/>
      <c r="F182" s="192">
        <f>IFERROR(VLOOKUP(Verkauf!E182,Fertigwaren!$B$4:$C$67,2,0),0)</f>
        <v>0</v>
      </c>
      <c r="G182" s="219"/>
      <c r="H182" s="123"/>
      <c r="I182" s="221"/>
      <c r="J182" s="219"/>
      <c r="K182" s="215">
        <f t="shared" si="2"/>
        <v>0</v>
      </c>
    </row>
    <row r="183" spans="2:11" x14ac:dyDescent="0.35">
      <c r="B183" s="195"/>
      <c r="C183" s="196"/>
      <c r="D183" s="197"/>
      <c r="E183" s="198"/>
      <c r="F183" s="192">
        <f>IFERROR(VLOOKUP(Verkauf!E183,Fertigwaren!$B$4:$C$67,2,0),0)</f>
        <v>0</v>
      </c>
      <c r="G183" s="219"/>
      <c r="H183" s="123"/>
      <c r="I183" s="221"/>
      <c r="J183" s="219"/>
      <c r="K183" s="215">
        <f t="shared" si="2"/>
        <v>0</v>
      </c>
    </row>
    <row r="184" spans="2:11" x14ac:dyDescent="0.35">
      <c r="B184" s="195"/>
      <c r="C184" s="196"/>
      <c r="D184" s="197"/>
      <c r="E184" s="198"/>
      <c r="F184" s="192">
        <f>IFERROR(VLOOKUP(Verkauf!E184,Fertigwaren!$B$4:$C$67,2,0),0)</f>
        <v>0</v>
      </c>
      <c r="G184" s="219"/>
      <c r="H184" s="123"/>
      <c r="I184" s="221"/>
      <c r="J184" s="219"/>
      <c r="K184" s="215">
        <f t="shared" si="2"/>
        <v>0</v>
      </c>
    </row>
    <row r="185" spans="2:11" x14ac:dyDescent="0.35">
      <c r="B185" s="195"/>
      <c r="C185" s="196"/>
      <c r="D185" s="197"/>
      <c r="E185" s="198"/>
      <c r="F185" s="192">
        <f>IFERROR(VLOOKUP(Verkauf!E185,Fertigwaren!$B$4:$C$67,2,0),0)</f>
        <v>0</v>
      </c>
      <c r="G185" s="219"/>
      <c r="H185" s="123"/>
      <c r="I185" s="221"/>
      <c r="J185" s="219"/>
      <c r="K185" s="215">
        <f t="shared" si="2"/>
        <v>0</v>
      </c>
    </row>
    <row r="186" spans="2:11" x14ac:dyDescent="0.35">
      <c r="B186" s="195"/>
      <c r="C186" s="196"/>
      <c r="D186" s="197"/>
      <c r="E186" s="198"/>
      <c r="F186" s="192">
        <f>IFERROR(VLOOKUP(Verkauf!E186,Fertigwaren!$B$4:$C$67,2,0),0)</f>
        <v>0</v>
      </c>
      <c r="G186" s="219"/>
      <c r="H186" s="123"/>
      <c r="I186" s="221"/>
      <c r="J186" s="219"/>
      <c r="K186" s="215">
        <f t="shared" si="2"/>
        <v>0</v>
      </c>
    </row>
    <row r="187" spans="2:11" x14ac:dyDescent="0.35">
      <c r="B187" s="195"/>
      <c r="C187" s="196"/>
      <c r="D187" s="197"/>
      <c r="E187" s="198"/>
      <c r="F187" s="192">
        <f>IFERROR(VLOOKUP(Verkauf!E187,Fertigwaren!$B$4:$C$67,2,0),0)</f>
        <v>0</v>
      </c>
      <c r="G187" s="219"/>
      <c r="H187" s="123"/>
      <c r="I187" s="221"/>
      <c r="J187" s="219"/>
      <c r="K187" s="215">
        <f t="shared" si="2"/>
        <v>0</v>
      </c>
    </row>
    <row r="188" spans="2:11" x14ac:dyDescent="0.35">
      <c r="B188" s="195"/>
      <c r="C188" s="196"/>
      <c r="D188" s="197"/>
      <c r="E188" s="198"/>
      <c r="F188" s="192">
        <f>IFERROR(VLOOKUP(Verkauf!E188,Fertigwaren!$B$4:$C$67,2,0),0)</f>
        <v>0</v>
      </c>
      <c r="G188" s="219"/>
      <c r="H188" s="123"/>
      <c r="I188" s="221"/>
      <c r="J188" s="219"/>
      <c r="K188" s="215">
        <f t="shared" si="2"/>
        <v>0</v>
      </c>
    </row>
    <row r="189" spans="2:11" x14ac:dyDescent="0.35">
      <c r="B189" s="195"/>
      <c r="C189" s="196"/>
      <c r="D189" s="197"/>
      <c r="E189" s="198"/>
      <c r="F189" s="192">
        <f>IFERROR(VLOOKUP(Verkauf!E189,Fertigwaren!$B$4:$C$67,2,0),0)</f>
        <v>0</v>
      </c>
      <c r="G189" s="219"/>
      <c r="H189" s="123"/>
      <c r="I189" s="221"/>
      <c r="J189" s="219"/>
      <c r="K189" s="215">
        <f t="shared" si="2"/>
        <v>0</v>
      </c>
    </row>
    <row r="190" spans="2:11" x14ac:dyDescent="0.35">
      <c r="B190" s="195"/>
      <c r="C190" s="196"/>
      <c r="D190" s="197"/>
      <c r="E190" s="198"/>
      <c r="F190" s="192">
        <f>IFERROR(VLOOKUP(Verkauf!E190,Fertigwaren!$B$4:$C$67,2,0),0)</f>
        <v>0</v>
      </c>
      <c r="G190" s="219"/>
      <c r="H190" s="123"/>
      <c r="I190" s="221"/>
      <c r="J190" s="219"/>
      <c r="K190" s="215">
        <f t="shared" si="2"/>
        <v>0</v>
      </c>
    </row>
    <row r="191" spans="2:11" x14ac:dyDescent="0.35">
      <c r="B191" s="195"/>
      <c r="C191" s="196"/>
      <c r="D191" s="197"/>
      <c r="E191" s="198"/>
      <c r="F191" s="192">
        <f>IFERROR(VLOOKUP(Verkauf!E191,Fertigwaren!$B$4:$C$67,2,0),0)</f>
        <v>0</v>
      </c>
      <c r="G191" s="219"/>
      <c r="H191" s="123"/>
      <c r="I191" s="221"/>
      <c r="J191" s="219"/>
      <c r="K191" s="215">
        <f t="shared" si="2"/>
        <v>0</v>
      </c>
    </row>
    <row r="192" spans="2:11" x14ac:dyDescent="0.35">
      <c r="B192" s="195"/>
      <c r="C192" s="196"/>
      <c r="D192" s="197"/>
      <c r="E192" s="198"/>
      <c r="F192" s="192">
        <f>IFERROR(VLOOKUP(Verkauf!E192,Fertigwaren!$B$4:$C$67,2,0),0)</f>
        <v>0</v>
      </c>
      <c r="G192" s="219"/>
      <c r="H192" s="123"/>
      <c r="I192" s="221"/>
      <c r="J192" s="219"/>
      <c r="K192" s="215">
        <f t="shared" si="2"/>
        <v>0</v>
      </c>
    </row>
    <row r="193" spans="2:11" x14ac:dyDescent="0.35">
      <c r="B193" s="195"/>
      <c r="C193" s="196"/>
      <c r="D193" s="197"/>
      <c r="E193" s="198"/>
      <c r="F193" s="192">
        <f>IFERROR(VLOOKUP(Verkauf!E193,Fertigwaren!$B$4:$C$67,2,0),0)</f>
        <v>0</v>
      </c>
      <c r="G193" s="219"/>
      <c r="H193" s="123"/>
      <c r="I193" s="221"/>
      <c r="J193" s="219"/>
      <c r="K193" s="215">
        <f t="shared" si="2"/>
        <v>0</v>
      </c>
    </row>
    <row r="194" spans="2:11" x14ac:dyDescent="0.35">
      <c r="B194" s="195"/>
      <c r="C194" s="196"/>
      <c r="D194" s="197"/>
      <c r="E194" s="198"/>
      <c r="F194" s="192">
        <f>IFERROR(VLOOKUP(Verkauf!E194,Fertigwaren!$B$4:$C$67,2,0),0)</f>
        <v>0</v>
      </c>
      <c r="G194" s="219"/>
      <c r="H194" s="123"/>
      <c r="I194" s="221"/>
      <c r="J194" s="219"/>
      <c r="K194" s="215">
        <f t="shared" si="2"/>
        <v>0</v>
      </c>
    </row>
    <row r="195" spans="2:11" x14ac:dyDescent="0.35">
      <c r="B195" s="195"/>
      <c r="C195" s="196"/>
      <c r="D195" s="197"/>
      <c r="E195" s="198"/>
      <c r="F195" s="192">
        <f>IFERROR(VLOOKUP(Verkauf!E195,Fertigwaren!$B$4:$C$67,2,0),0)</f>
        <v>0</v>
      </c>
      <c r="G195" s="219"/>
      <c r="H195" s="123"/>
      <c r="I195" s="221"/>
      <c r="J195" s="219"/>
      <c r="K195" s="215">
        <f t="shared" si="2"/>
        <v>0</v>
      </c>
    </row>
    <row r="196" spans="2:11" x14ac:dyDescent="0.35">
      <c r="B196" s="195"/>
      <c r="C196" s="196"/>
      <c r="D196" s="197"/>
      <c r="E196" s="198"/>
      <c r="F196" s="192">
        <f>IFERROR(VLOOKUP(Verkauf!E196,Fertigwaren!$B$4:$C$67,2,0),0)</f>
        <v>0</v>
      </c>
      <c r="G196" s="219"/>
      <c r="H196" s="123"/>
      <c r="I196" s="221"/>
      <c r="J196" s="219"/>
      <c r="K196" s="215">
        <f t="shared" si="2"/>
        <v>0</v>
      </c>
    </row>
    <row r="197" spans="2:11" x14ac:dyDescent="0.35">
      <c r="B197" s="195"/>
      <c r="C197" s="196"/>
      <c r="D197" s="197"/>
      <c r="E197" s="198"/>
      <c r="F197" s="192">
        <f>IFERROR(VLOOKUP(Verkauf!E197,Fertigwaren!$B$4:$C$67,2,0),0)</f>
        <v>0</v>
      </c>
      <c r="G197" s="219"/>
      <c r="H197" s="123"/>
      <c r="I197" s="221"/>
      <c r="J197" s="219"/>
      <c r="K197" s="215">
        <f t="shared" ref="K197:K260" si="3">C197</f>
        <v>0</v>
      </c>
    </row>
    <row r="198" spans="2:11" x14ac:dyDescent="0.35">
      <c r="B198" s="195"/>
      <c r="C198" s="196"/>
      <c r="D198" s="197"/>
      <c r="E198" s="198"/>
      <c r="F198" s="192">
        <f>IFERROR(VLOOKUP(Verkauf!E198,Fertigwaren!$B$4:$C$67,2,0),0)</f>
        <v>0</v>
      </c>
      <c r="G198" s="219"/>
      <c r="H198" s="123"/>
      <c r="I198" s="221"/>
      <c r="J198" s="219"/>
      <c r="K198" s="215">
        <f t="shared" si="3"/>
        <v>0</v>
      </c>
    </row>
    <row r="199" spans="2:11" x14ac:dyDescent="0.35">
      <c r="B199" s="195"/>
      <c r="C199" s="196"/>
      <c r="D199" s="197"/>
      <c r="E199" s="198"/>
      <c r="F199" s="192">
        <f>IFERROR(VLOOKUP(Verkauf!E199,Fertigwaren!$B$4:$C$67,2,0),0)</f>
        <v>0</v>
      </c>
      <c r="G199" s="219"/>
      <c r="H199" s="123"/>
      <c r="I199" s="221"/>
      <c r="J199" s="219"/>
      <c r="K199" s="215">
        <f t="shared" si="3"/>
        <v>0</v>
      </c>
    </row>
    <row r="200" spans="2:11" x14ac:dyDescent="0.35">
      <c r="B200" s="195"/>
      <c r="C200" s="196"/>
      <c r="D200" s="197"/>
      <c r="E200" s="198"/>
      <c r="F200" s="192">
        <f>IFERROR(VLOOKUP(Verkauf!E200,Fertigwaren!$B$4:$C$67,2,0),0)</f>
        <v>0</v>
      </c>
      <c r="G200" s="219"/>
      <c r="H200" s="123"/>
      <c r="I200" s="221"/>
      <c r="J200" s="219"/>
      <c r="K200" s="215">
        <f t="shared" si="3"/>
        <v>0</v>
      </c>
    </row>
    <row r="201" spans="2:11" x14ac:dyDescent="0.35">
      <c r="B201" s="195"/>
      <c r="C201" s="196"/>
      <c r="D201" s="197"/>
      <c r="E201" s="198"/>
      <c r="F201" s="192">
        <f>IFERROR(VLOOKUP(Verkauf!E201,Fertigwaren!$B$4:$C$67,2,0),0)</f>
        <v>0</v>
      </c>
      <c r="G201" s="219"/>
      <c r="H201" s="123"/>
      <c r="I201" s="221"/>
      <c r="J201" s="219"/>
      <c r="K201" s="215">
        <f t="shared" si="3"/>
        <v>0</v>
      </c>
    </row>
    <row r="202" spans="2:11" x14ac:dyDescent="0.35">
      <c r="B202" s="195"/>
      <c r="C202" s="196"/>
      <c r="D202" s="197"/>
      <c r="E202" s="198"/>
      <c r="F202" s="192">
        <f>IFERROR(VLOOKUP(Verkauf!E202,Fertigwaren!$B$4:$C$67,2,0),0)</f>
        <v>0</v>
      </c>
      <c r="G202" s="219"/>
      <c r="H202" s="123"/>
      <c r="I202" s="221"/>
      <c r="J202" s="219"/>
      <c r="K202" s="215">
        <f t="shared" si="3"/>
        <v>0</v>
      </c>
    </row>
    <row r="203" spans="2:11" x14ac:dyDescent="0.35">
      <c r="B203" s="195"/>
      <c r="C203" s="196"/>
      <c r="D203" s="197"/>
      <c r="E203" s="198"/>
      <c r="F203" s="192">
        <f>IFERROR(VLOOKUP(Verkauf!E203,Fertigwaren!$B$4:$C$67,2,0),0)</f>
        <v>0</v>
      </c>
      <c r="G203" s="219"/>
      <c r="H203" s="123"/>
      <c r="I203" s="221"/>
      <c r="J203" s="219"/>
      <c r="K203" s="215">
        <f t="shared" si="3"/>
        <v>0</v>
      </c>
    </row>
    <row r="204" spans="2:11" x14ac:dyDescent="0.35">
      <c r="B204" s="195"/>
      <c r="C204" s="196"/>
      <c r="D204" s="197"/>
      <c r="E204" s="198"/>
      <c r="F204" s="192">
        <f>IFERROR(VLOOKUP(Verkauf!E204,Fertigwaren!$B$4:$C$67,2,0),0)</f>
        <v>0</v>
      </c>
      <c r="G204" s="219"/>
      <c r="H204" s="123"/>
      <c r="I204" s="221"/>
      <c r="J204" s="219"/>
      <c r="K204" s="215">
        <f t="shared" si="3"/>
        <v>0</v>
      </c>
    </row>
    <row r="205" spans="2:11" x14ac:dyDescent="0.35">
      <c r="B205" s="195"/>
      <c r="C205" s="196"/>
      <c r="D205" s="197"/>
      <c r="E205" s="198"/>
      <c r="F205" s="192">
        <f>IFERROR(VLOOKUP(Verkauf!E205,Fertigwaren!$B$4:$C$67,2,0),0)</f>
        <v>0</v>
      </c>
      <c r="G205" s="219"/>
      <c r="H205" s="123"/>
      <c r="I205" s="221"/>
      <c r="J205" s="219"/>
      <c r="K205" s="215">
        <f t="shared" si="3"/>
        <v>0</v>
      </c>
    </row>
    <row r="206" spans="2:11" x14ac:dyDescent="0.35">
      <c r="B206" s="195"/>
      <c r="C206" s="196"/>
      <c r="D206" s="197"/>
      <c r="E206" s="198"/>
      <c r="F206" s="192">
        <f>IFERROR(VLOOKUP(Verkauf!E206,Fertigwaren!$B$4:$C$67,2,0),0)</f>
        <v>0</v>
      </c>
      <c r="G206" s="219"/>
      <c r="H206" s="123"/>
      <c r="I206" s="221"/>
      <c r="J206" s="219"/>
      <c r="K206" s="215">
        <f t="shared" si="3"/>
        <v>0</v>
      </c>
    </row>
    <row r="207" spans="2:11" x14ac:dyDescent="0.35">
      <c r="B207" s="195"/>
      <c r="C207" s="196"/>
      <c r="D207" s="197"/>
      <c r="E207" s="198"/>
      <c r="F207" s="192">
        <f>IFERROR(VLOOKUP(Verkauf!E207,Fertigwaren!$B$4:$C$67,2,0),0)</f>
        <v>0</v>
      </c>
      <c r="G207" s="219"/>
      <c r="H207" s="123"/>
      <c r="I207" s="221"/>
      <c r="J207" s="219"/>
      <c r="K207" s="215">
        <f t="shared" si="3"/>
        <v>0</v>
      </c>
    </row>
    <row r="208" spans="2:11" x14ac:dyDescent="0.35">
      <c r="B208" s="195"/>
      <c r="C208" s="196"/>
      <c r="D208" s="197"/>
      <c r="E208" s="198"/>
      <c r="F208" s="192">
        <f>IFERROR(VLOOKUP(Verkauf!E208,Fertigwaren!$B$4:$C$67,2,0),0)</f>
        <v>0</v>
      </c>
      <c r="G208" s="219"/>
      <c r="H208" s="123"/>
      <c r="I208" s="221"/>
      <c r="J208" s="219"/>
      <c r="K208" s="215">
        <f t="shared" si="3"/>
        <v>0</v>
      </c>
    </row>
    <row r="209" spans="2:11" x14ac:dyDescent="0.35">
      <c r="B209" s="195"/>
      <c r="C209" s="196"/>
      <c r="D209" s="197"/>
      <c r="E209" s="198"/>
      <c r="F209" s="192">
        <f>IFERROR(VLOOKUP(Verkauf!E209,Fertigwaren!$B$4:$C$67,2,0),0)</f>
        <v>0</v>
      </c>
      <c r="G209" s="219"/>
      <c r="H209" s="123"/>
      <c r="I209" s="221"/>
      <c r="J209" s="219"/>
      <c r="K209" s="215">
        <f t="shared" si="3"/>
        <v>0</v>
      </c>
    </row>
    <row r="210" spans="2:11" x14ac:dyDescent="0.35">
      <c r="B210" s="195"/>
      <c r="C210" s="196"/>
      <c r="D210" s="197"/>
      <c r="E210" s="198"/>
      <c r="F210" s="192">
        <f>IFERROR(VLOOKUP(Verkauf!E210,Fertigwaren!$B$4:$C$67,2,0),0)</f>
        <v>0</v>
      </c>
      <c r="G210" s="219"/>
      <c r="H210" s="123"/>
      <c r="I210" s="221"/>
      <c r="J210" s="219"/>
      <c r="K210" s="215">
        <f t="shared" si="3"/>
        <v>0</v>
      </c>
    </row>
    <row r="211" spans="2:11" x14ac:dyDescent="0.35">
      <c r="B211" s="195"/>
      <c r="C211" s="196"/>
      <c r="D211" s="197"/>
      <c r="E211" s="198"/>
      <c r="F211" s="192">
        <f>IFERROR(VLOOKUP(Verkauf!E211,Fertigwaren!$B$4:$C$67,2,0),0)</f>
        <v>0</v>
      </c>
      <c r="G211" s="219"/>
      <c r="H211" s="123"/>
      <c r="I211" s="221"/>
      <c r="J211" s="219"/>
      <c r="K211" s="215">
        <f t="shared" si="3"/>
        <v>0</v>
      </c>
    </row>
    <row r="212" spans="2:11" x14ac:dyDescent="0.35">
      <c r="B212" s="195"/>
      <c r="C212" s="196"/>
      <c r="D212" s="197"/>
      <c r="E212" s="198"/>
      <c r="F212" s="192">
        <f>IFERROR(VLOOKUP(Verkauf!E212,Fertigwaren!$B$4:$C$67,2,0),0)</f>
        <v>0</v>
      </c>
      <c r="G212" s="219"/>
      <c r="H212" s="123"/>
      <c r="I212" s="221"/>
      <c r="J212" s="219"/>
      <c r="K212" s="215">
        <f t="shared" si="3"/>
        <v>0</v>
      </c>
    </row>
    <row r="213" spans="2:11" x14ac:dyDescent="0.35">
      <c r="B213" s="195"/>
      <c r="C213" s="196"/>
      <c r="D213" s="197"/>
      <c r="E213" s="198"/>
      <c r="F213" s="192">
        <f>IFERROR(VLOOKUP(Verkauf!E213,Fertigwaren!$B$4:$C$67,2,0),0)</f>
        <v>0</v>
      </c>
      <c r="G213" s="219"/>
      <c r="H213" s="123"/>
      <c r="I213" s="221"/>
      <c r="J213" s="219"/>
      <c r="K213" s="215">
        <f t="shared" si="3"/>
        <v>0</v>
      </c>
    </row>
    <row r="214" spans="2:11" x14ac:dyDescent="0.35">
      <c r="B214" s="195"/>
      <c r="C214" s="196"/>
      <c r="D214" s="197"/>
      <c r="E214" s="198"/>
      <c r="F214" s="192">
        <f>IFERROR(VLOOKUP(Verkauf!E214,Fertigwaren!$B$4:$C$67,2,0),0)</f>
        <v>0</v>
      </c>
      <c r="G214" s="219"/>
      <c r="H214" s="123"/>
      <c r="I214" s="221"/>
      <c r="J214" s="219"/>
      <c r="K214" s="215">
        <f t="shared" si="3"/>
        <v>0</v>
      </c>
    </row>
    <row r="215" spans="2:11" x14ac:dyDescent="0.35">
      <c r="B215" s="195"/>
      <c r="C215" s="196"/>
      <c r="D215" s="197"/>
      <c r="E215" s="198"/>
      <c r="F215" s="192">
        <f>IFERROR(VLOOKUP(Verkauf!E215,Fertigwaren!$B$4:$C$67,2,0),0)</f>
        <v>0</v>
      </c>
      <c r="G215" s="219"/>
      <c r="H215" s="123"/>
      <c r="I215" s="221"/>
      <c r="J215" s="219"/>
      <c r="K215" s="215">
        <f t="shared" si="3"/>
        <v>0</v>
      </c>
    </row>
    <row r="216" spans="2:11" x14ac:dyDescent="0.35">
      <c r="B216" s="195"/>
      <c r="C216" s="196"/>
      <c r="D216" s="197"/>
      <c r="E216" s="198"/>
      <c r="F216" s="192">
        <f>IFERROR(VLOOKUP(Verkauf!E216,Fertigwaren!$B$4:$C$67,2,0),0)</f>
        <v>0</v>
      </c>
      <c r="G216" s="219"/>
      <c r="H216" s="123"/>
      <c r="I216" s="221"/>
      <c r="J216" s="219"/>
      <c r="K216" s="215">
        <f t="shared" si="3"/>
        <v>0</v>
      </c>
    </row>
    <row r="217" spans="2:11" x14ac:dyDescent="0.35">
      <c r="B217" s="195"/>
      <c r="C217" s="196"/>
      <c r="D217" s="197"/>
      <c r="E217" s="198"/>
      <c r="F217" s="192">
        <f>IFERROR(VLOOKUP(Verkauf!E217,Fertigwaren!$B$4:$C$67,2,0),0)</f>
        <v>0</v>
      </c>
      <c r="G217" s="219"/>
      <c r="H217" s="123"/>
      <c r="I217" s="221"/>
      <c r="J217" s="219"/>
      <c r="K217" s="215">
        <f t="shared" si="3"/>
        <v>0</v>
      </c>
    </row>
    <row r="218" spans="2:11" x14ac:dyDescent="0.35">
      <c r="B218" s="195"/>
      <c r="C218" s="196"/>
      <c r="D218" s="197"/>
      <c r="E218" s="198"/>
      <c r="F218" s="192">
        <f>IFERROR(VLOOKUP(Verkauf!E218,Fertigwaren!$B$4:$C$67,2,0),0)</f>
        <v>0</v>
      </c>
      <c r="G218" s="219"/>
      <c r="H218" s="123"/>
      <c r="I218" s="221"/>
      <c r="J218" s="219"/>
      <c r="K218" s="215">
        <f t="shared" si="3"/>
        <v>0</v>
      </c>
    </row>
    <row r="219" spans="2:11" x14ac:dyDescent="0.35">
      <c r="B219" s="195"/>
      <c r="C219" s="196"/>
      <c r="D219" s="197"/>
      <c r="E219" s="198"/>
      <c r="F219" s="192">
        <f>IFERROR(VLOOKUP(Verkauf!E219,Fertigwaren!$B$4:$C$67,2,0),0)</f>
        <v>0</v>
      </c>
      <c r="G219" s="219"/>
      <c r="H219" s="123"/>
      <c r="I219" s="221"/>
      <c r="J219" s="219"/>
      <c r="K219" s="215">
        <f t="shared" si="3"/>
        <v>0</v>
      </c>
    </row>
    <row r="220" spans="2:11" x14ac:dyDescent="0.35">
      <c r="B220" s="195"/>
      <c r="C220" s="196"/>
      <c r="D220" s="197"/>
      <c r="E220" s="198"/>
      <c r="F220" s="192">
        <f>IFERROR(VLOOKUP(Verkauf!E220,Fertigwaren!$B$4:$C$67,2,0),0)</f>
        <v>0</v>
      </c>
      <c r="G220" s="219"/>
      <c r="H220" s="123"/>
      <c r="I220" s="221"/>
      <c r="J220" s="219"/>
      <c r="K220" s="215">
        <f t="shared" si="3"/>
        <v>0</v>
      </c>
    </row>
    <row r="221" spans="2:11" x14ac:dyDescent="0.35">
      <c r="B221" s="195"/>
      <c r="C221" s="196"/>
      <c r="D221" s="197"/>
      <c r="E221" s="198"/>
      <c r="F221" s="192">
        <f>IFERROR(VLOOKUP(Verkauf!E221,Fertigwaren!$B$4:$C$67,2,0),0)</f>
        <v>0</v>
      </c>
      <c r="G221" s="219"/>
      <c r="H221" s="123"/>
      <c r="I221" s="221"/>
      <c r="J221" s="219"/>
      <c r="K221" s="215">
        <f t="shared" si="3"/>
        <v>0</v>
      </c>
    </row>
    <row r="222" spans="2:11" x14ac:dyDescent="0.35">
      <c r="B222" s="195"/>
      <c r="C222" s="196"/>
      <c r="D222" s="197"/>
      <c r="E222" s="198"/>
      <c r="F222" s="192">
        <f>IFERROR(VLOOKUP(Verkauf!E222,Fertigwaren!$B$4:$C$67,2,0),0)</f>
        <v>0</v>
      </c>
      <c r="G222" s="219"/>
      <c r="H222" s="123"/>
      <c r="I222" s="221"/>
      <c r="J222" s="219"/>
      <c r="K222" s="215">
        <f t="shared" si="3"/>
        <v>0</v>
      </c>
    </row>
    <row r="223" spans="2:11" x14ac:dyDescent="0.35">
      <c r="B223" s="195"/>
      <c r="C223" s="196"/>
      <c r="D223" s="197"/>
      <c r="E223" s="198"/>
      <c r="F223" s="192">
        <f>IFERROR(VLOOKUP(Verkauf!E223,Fertigwaren!$B$4:$C$67,2,0),0)</f>
        <v>0</v>
      </c>
      <c r="G223" s="219"/>
      <c r="H223" s="123"/>
      <c r="I223" s="221"/>
      <c r="J223" s="219"/>
      <c r="K223" s="215">
        <f t="shared" si="3"/>
        <v>0</v>
      </c>
    </row>
    <row r="224" spans="2:11" x14ac:dyDescent="0.35">
      <c r="B224" s="195"/>
      <c r="C224" s="196"/>
      <c r="D224" s="197"/>
      <c r="E224" s="198"/>
      <c r="F224" s="192">
        <f>IFERROR(VLOOKUP(Verkauf!E224,Fertigwaren!$B$4:$C$67,2,0),0)</f>
        <v>0</v>
      </c>
      <c r="G224" s="219"/>
      <c r="H224" s="123"/>
      <c r="I224" s="221"/>
      <c r="J224" s="219"/>
      <c r="K224" s="215">
        <f t="shared" si="3"/>
        <v>0</v>
      </c>
    </row>
    <row r="225" spans="2:11" x14ac:dyDescent="0.35">
      <c r="B225" s="195"/>
      <c r="C225" s="196"/>
      <c r="D225" s="197"/>
      <c r="E225" s="198"/>
      <c r="F225" s="192">
        <f>IFERROR(VLOOKUP(Verkauf!E225,Fertigwaren!$B$4:$C$67,2,0),0)</f>
        <v>0</v>
      </c>
      <c r="G225" s="219"/>
      <c r="H225" s="123"/>
      <c r="I225" s="221"/>
      <c r="J225" s="219"/>
      <c r="K225" s="215">
        <f t="shared" si="3"/>
        <v>0</v>
      </c>
    </row>
    <row r="226" spans="2:11" x14ac:dyDescent="0.35">
      <c r="B226" s="195"/>
      <c r="C226" s="196"/>
      <c r="D226" s="197"/>
      <c r="E226" s="198"/>
      <c r="F226" s="192">
        <f>IFERROR(VLOOKUP(Verkauf!E226,Fertigwaren!$B$4:$C$67,2,0),0)</f>
        <v>0</v>
      </c>
      <c r="G226" s="219"/>
      <c r="H226" s="123"/>
      <c r="I226" s="221"/>
      <c r="J226" s="219"/>
      <c r="K226" s="215">
        <f t="shared" si="3"/>
        <v>0</v>
      </c>
    </row>
    <row r="227" spans="2:11" x14ac:dyDescent="0.35">
      <c r="B227" s="195"/>
      <c r="C227" s="196"/>
      <c r="D227" s="197"/>
      <c r="E227" s="198"/>
      <c r="F227" s="192">
        <f>IFERROR(VLOOKUP(Verkauf!E227,Fertigwaren!$B$4:$C$67,2,0),0)</f>
        <v>0</v>
      </c>
      <c r="G227" s="219"/>
      <c r="H227" s="123"/>
      <c r="I227" s="221"/>
      <c r="J227" s="219"/>
      <c r="K227" s="215">
        <f t="shared" si="3"/>
        <v>0</v>
      </c>
    </row>
    <row r="228" spans="2:11" x14ac:dyDescent="0.35">
      <c r="B228" s="195"/>
      <c r="C228" s="196"/>
      <c r="D228" s="197"/>
      <c r="E228" s="198"/>
      <c r="F228" s="192">
        <f>IFERROR(VLOOKUP(Verkauf!E228,Fertigwaren!$B$4:$C$67,2,0),0)</f>
        <v>0</v>
      </c>
      <c r="G228" s="219"/>
      <c r="H228" s="123"/>
      <c r="I228" s="221"/>
      <c r="J228" s="219"/>
      <c r="K228" s="215">
        <f t="shared" si="3"/>
        <v>0</v>
      </c>
    </row>
    <row r="229" spans="2:11" x14ac:dyDescent="0.35">
      <c r="B229" s="195"/>
      <c r="C229" s="196"/>
      <c r="D229" s="197"/>
      <c r="E229" s="198"/>
      <c r="F229" s="192">
        <f>IFERROR(VLOOKUP(Verkauf!E229,Fertigwaren!$B$4:$C$67,2,0),0)</f>
        <v>0</v>
      </c>
      <c r="G229" s="219"/>
      <c r="H229" s="123"/>
      <c r="I229" s="221"/>
      <c r="J229" s="219"/>
      <c r="K229" s="215">
        <f t="shared" si="3"/>
        <v>0</v>
      </c>
    </row>
    <row r="230" spans="2:11" x14ac:dyDescent="0.35">
      <c r="B230" s="195"/>
      <c r="C230" s="196"/>
      <c r="D230" s="197"/>
      <c r="E230" s="198"/>
      <c r="F230" s="192">
        <f>IFERROR(VLOOKUP(Verkauf!E230,Fertigwaren!$B$4:$C$67,2,0),0)</f>
        <v>0</v>
      </c>
      <c r="G230" s="219"/>
      <c r="H230" s="123"/>
      <c r="I230" s="221"/>
      <c r="J230" s="219"/>
      <c r="K230" s="215">
        <f t="shared" si="3"/>
        <v>0</v>
      </c>
    </row>
    <row r="231" spans="2:11" x14ac:dyDescent="0.35">
      <c r="B231" s="195"/>
      <c r="C231" s="196"/>
      <c r="D231" s="197"/>
      <c r="E231" s="198"/>
      <c r="F231" s="192">
        <f>IFERROR(VLOOKUP(Verkauf!E231,Fertigwaren!$B$4:$C$67,2,0),0)</f>
        <v>0</v>
      </c>
      <c r="G231" s="219"/>
      <c r="H231" s="123"/>
      <c r="I231" s="221"/>
      <c r="J231" s="219"/>
      <c r="K231" s="215">
        <f t="shared" si="3"/>
        <v>0</v>
      </c>
    </row>
    <row r="232" spans="2:11" x14ac:dyDescent="0.35">
      <c r="B232" s="195"/>
      <c r="C232" s="196"/>
      <c r="D232" s="197"/>
      <c r="E232" s="198"/>
      <c r="F232" s="192">
        <f>IFERROR(VLOOKUP(Verkauf!E232,Fertigwaren!$B$4:$C$67,2,0),0)</f>
        <v>0</v>
      </c>
      <c r="G232" s="219"/>
      <c r="H232" s="123"/>
      <c r="I232" s="221"/>
      <c r="J232" s="219"/>
      <c r="K232" s="215">
        <f t="shared" si="3"/>
        <v>0</v>
      </c>
    </row>
    <row r="233" spans="2:11" x14ac:dyDescent="0.35">
      <c r="B233" s="195"/>
      <c r="C233" s="196"/>
      <c r="D233" s="197"/>
      <c r="E233" s="198"/>
      <c r="F233" s="192">
        <f>IFERROR(VLOOKUP(Verkauf!E233,Fertigwaren!$B$4:$C$67,2,0),0)</f>
        <v>0</v>
      </c>
      <c r="G233" s="219"/>
      <c r="H233" s="123"/>
      <c r="I233" s="221"/>
      <c r="J233" s="219"/>
      <c r="K233" s="215">
        <f t="shared" si="3"/>
        <v>0</v>
      </c>
    </row>
    <row r="234" spans="2:11" x14ac:dyDescent="0.35">
      <c r="B234" s="195"/>
      <c r="C234" s="196"/>
      <c r="D234" s="197"/>
      <c r="E234" s="198"/>
      <c r="F234" s="192">
        <f>IFERROR(VLOOKUP(Verkauf!E234,Fertigwaren!$B$4:$C$67,2,0),0)</f>
        <v>0</v>
      </c>
      <c r="G234" s="219"/>
      <c r="H234" s="123"/>
      <c r="I234" s="221"/>
      <c r="J234" s="219"/>
      <c r="K234" s="215">
        <f t="shared" si="3"/>
        <v>0</v>
      </c>
    </row>
    <row r="235" spans="2:11" x14ac:dyDescent="0.35">
      <c r="B235" s="195"/>
      <c r="C235" s="196"/>
      <c r="D235" s="197"/>
      <c r="E235" s="198"/>
      <c r="F235" s="192">
        <f>IFERROR(VLOOKUP(Verkauf!E235,Fertigwaren!$B$4:$C$67,2,0),0)</f>
        <v>0</v>
      </c>
      <c r="G235" s="219"/>
      <c r="H235" s="123"/>
      <c r="I235" s="221"/>
      <c r="J235" s="219"/>
      <c r="K235" s="215">
        <f t="shared" si="3"/>
        <v>0</v>
      </c>
    </row>
    <row r="236" spans="2:11" x14ac:dyDescent="0.35">
      <c r="B236" s="195"/>
      <c r="C236" s="196"/>
      <c r="D236" s="197"/>
      <c r="E236" s="198"/>
      <c r="F236" s="192">
        <f>IFERROR(VLOOKUP(Verkauf!E236,Fertigwaren!$B$4:$C$67,2,0),0)</f>
        <v>0</v>
      </c>
      <c r="G236" s="219"/>
      <c r="H236" s="123"/>
      <c r="I236" s="221"/>
      <c r="J236" s="219"/>
      <c r="K236" s="215">
        <f t="shared" si="3"/>
        <v>0</v>
      </c>
    </row>
    <row r="237" spans="2:11" x14ac:dyDescent="0.35">
      <c r="B237" s="195"/>
      <c r="C237" s="196"/>
      <c r="D237" s="197"/>
      <c r="E237" s="198"/>
      <c r="F237" s="192">
        <f>IFERROR(VLOOKUP(Verkauf!E237,Fertigwaren!$B$4:$C$67,2,0),0)</f>
        <v>0</v>
      </c>
      <c r="G237" s="219"/>
      <c r="H237" s="123"/>
      <c r="I237" s="221"/>
      <c r="J237" s="219"/>
      <c r="K237" s="215">
        <f t="shared" si="3"/>
        <v>0</v>
      </c>
    </row>
    <row r="238" spans="2:11" x14ac:dyDescent="0.35">
      <c r="B238" s="195"/>
      <c r="C238" s="196"/>
      <c r="D238" s="197"/>
      <c r="E238" s="198"/>
      <c r="F238" s="192">
        <f>IFERROR(VLOOKUP(Verkauf!E238,Fertigwaren!$B$4:$C$67,2,0),0)</f>
        <v>0</v>
      </c>
      <c r="G238" s="219"/>
      <c r="H238" s="123"/>
      <c r="I238" s="221"/>
      <c r="J238" s="219"/>
      <c r="K238" s="215">
        <f t="shared" si="3"/>
        <v>0</v>
      </c>
    </row>
    <row r="239" spans="2:11" x14ac:dyDescent="0.35">
      <c r="B239" s="195"/>
      <c r="C239" s="196"/>
      <c r="D239" s="197"/>
      <c r="E239" s="198"/>
      <c r="F239" s="192">
        <f>IFERROR(VLOOKUP(Verkauf!E239,Fertigwaren!$B$4:$C$67,2,0),0)</f>
        <v>0</v>
      </c>
      <c r="G239" s="219"/>
      <c r="H239" s="123"/>
      <c r="I239" s="221"/>
      <c r="J239" s="219"/>
      <c r="K239" s="215">
        <f t="shared" si="3"/>
        <v>0</v>
      </c>
    </row>
    <row r="240" spans="2:11" x14ac:dyDescent="0.35">
      <c r="B240" s="195"/>
      <c r="C240" s="196"/>
      <c r="D240" s="197"/>
      <c r="E240" s="198"/>
      <c r="F240" s="192">
        <f>IFERROR(VLOOKUP(Verkauf!E240,Fertigwaren!$B$4:$C$67,2,0),0)</f>
        <v>0</v>
      </c>
      <c r="G240" s="219"/>
      <c r="H240" s="123"/>
      <c r="I240" s="221"/>
      <c r="J240" s="219"/>
      <c r="K240" s="215">
        <f t="shared" si="3"/>
        <v>0</v>
      </c>
    </row>
    <row r="241" spans="2:11" x14ac:dyDescent="0.35">
      <c r="B241" s="195"/>
      <c r="C241" s="196"/>
      <c r="D241" s="197"/>
      <c r="E241" s="198"/>
      <c r="F241" s="192">
        <f>IFERROR(VLOOKUP(Verkauf!E241,Fertigwaren!$B$4:$C$67,2,0),0)</f>
        <v>0</v>
      </c>
      <c r="G241" s="219"/>
      <c r="H241" s="123"/>
      <c r="I241" s="221"/>
      <c r="J241" s="219"/>
      <c r="K241" s="215">
        <f t="shared" si="3"/>
        <v>0</v>
      </c>
    </row>
    <row r="242" spans="2:11" x14ac:dyDescent="0.35">
      <c r="B242" s="195"/>
      <c r="C242" s="196"/>
      <c r="D242" s="197"/>
      <c r="E242" s="198"/>
      <c r="F242" s="192">
        <f>IFERROR(VLOOKUP(Verkauf!E242,Fertigwaren!$B$4:$C$67,2,0),0)</f>
        <v>0</v>
      </c>
      <c r="G242" s="219"/>
      <c r="H242" s="123"/>
      <c r="I242" s="221"/>
      <c r="J242" s="219"/>
      <c r="K242" s="215">
        <f t="shared" si="3"/>
        <v>0</v>
      </c>
    </row>
    <row r="243" spans="2:11" x14ac:dyDescent="0.35">
      <c r="B243" s="195"/>
      <c r="C243" s="196"/>
      <c r="D243" s="197"/>
      <c r="E243" s="198"/>
      <c r="F243" s="192">
        <f>IFERROR(VLOOKUP(Verkauf!E243,Fertigwaren!$B$4:$C$67,2,0),0)</f>
        <v>0</v>
      </c>
      <c r="G243" s="219"/>
      <c r="H243" s="123"/>
      <c r="I243" s="221"/>
      <c r="J243" s="219"/>
      <c r="K243" s="215">
        <f t="shared" si="3"/>
        <v>0</v>
      </c>
    </row>
    <row r="244" spans="2:11" x14ac:dyDescent="0.35">
      <c r="B244" s="195"/>
      <c r="C244" s="196"/>
      <c r="D244" s="197"/>
      <c r="E244" s="198"/>
      <c r="F244" s="192">
        <f>IFERROR(VLOOKUP(Verkauf!E244,Fertigwaren!$B$4:$C$67,2,0),0)</f>
        <v>0</v>
      </c>
      <c r="G244" s="219"/>
      <c r="H244" s="123"/>
      <c r="I244" s="221"/>
      <c r="J244" s="219"/>
      <c r="K244" s="215">
        <f t="shared" si="3"/>
        <v>0</v>
      </c>
    </row>
    <row r="245" spans="2:11" x14ac:dyDescent="0.35">
      <c r="B245" s="195"/>
      <c r="C245" s="196"/>
      <c r="D245" s="197"/>
      <c r="E245" s="198"/>
      <c r="F245" s="192">
        <f>IFERROR(VLOOKUP(Verkauf!E245,Fertigwaren!$B$4:$C$67,2,0),0)</f>
        <v>0</v>
      </c>
      <c r="G245" s="219"/>
      <c r="H245" s="123"/>
      <c r="I245" s="221"/>
      <c r="J245" s="219"/>
      <c r="K245" s="215">
        <f t="shared" si="3"/>
        <v>0</v>
      </c>
    </row>
    <row r="246" spans="2:11" x14ac:dyDescent="0.35">
      <c r="B246" s="195"/>
      <c r="C246" s="196"/>
      <c r="D246" s="197"/>
      <c r="E246" s="198"/>
      <c r="F246" s="192">
        <f>IFERROR(VLOOKUP(Verkauf!E246,Fertigwaren!$B$4:$C$67,2,0),0)</f>
        <v>0</v>
      </c>
      <c r="G246" s="219"/>
      <c r="H246" s="123"/>
      <c r="I246" s="221"/>
      <c r="J246" s="219"/>
      <c r="K246" s="215">
        <f t="shared" si="3"/>
        <v>0</v>
      </c>
    </row>
    <row r="247" spans="2:11" x14ac:dyDescent="0.35">
      <c r="B247" s="195"/>
      <c r="C247" s="196"/>
      <c r="D247" s="197"/>
      <c r="E247" s="198"/>
      <c r="F247" s="192">
        <f>IFERROR(VLOOKUP(Verkauf!E247,Fertigwaren!$B$4:$C$67,2,0),0)</f>
        <v>0</v>
      </c>
      <c r="G247" s="219"/>
      <c r="H247" s="123"/>
      <c r="I247" s="221"/>
      <c r="J247" s="219"/>
      <c r="K247" s="215">
        <f t="shared" si="3"/>
        <v>0</v>
      </c>
    </row>
    <row r="248" spans="2:11" x14ac:dyDescent="0.35">
      <c r="B248" s="195"/>
      <c r="C248" s="196"/>
      <c r="D248" s="197"/>
      <c r="E248" s="198"/>
      <c r="F248" s="192">
        <f>IFERROR(VLOOKUP(Verkauf!E248,Fertigwaren!$B$4:$C$67,2,0),0)</f>
        <v>0</v>
      </c>
      <c r="G248" s="219"/>
      <c r="H248" s="123"/>
      <c r="I248" s="221"/>
      <c r="J248" s="219"/>
      <c r="K248" s="215">
        <f t="shared" si="3"/>
        <v>0</v>
      </c>
    </row>
    <row r="249" spans="2:11" x14ac:dyDescent="0.35">
      <c r="B249" s="195"/>
      <c r="C249" s="196"/>
      <c r="D249" s="197"/>
      <c r="E249" s="198"/>
      <c r="F249" s="192">
        <f>IFERROR(VLOOKUP(Verkauf!E249,Fertigwaren!$B$4:$C$67,2,0),0)</f>
        <v>0</v>
      </c>
      <c r="G249" s="219"/>
      <c r="H249" s="123"/>
      <c r="I249" s="221"/>
      <c r="J249" s="219"/>
      <c r="K249" s="215">
        <f t="shared" si="3"/>
        <v>0</v>
      </c>
    </row>
    <row r="250" spans="2:11" x14ac:dyDescent="0.35">
      <c r="B250" s="195"/>
      <c r="C250" s="196"/>
      <c r="D250" s="197"/>
      <c r="E250" s="198"/>
      <c r="F250" s="192">
        <f>IFERROR(VLOOKUP(Verkauf!E250,Fertigwaren!$B$4:$C$67,2,0),0)</f>
        <v>0</v>
      </c>
      <c r="G250" s="219"/>
      <c r="H250" s="123"/>
      <c r="I250" s="221"/>
      <c r="J250" s="219"/>
      <c r="K250" s="215">
        <f t="shared" si="3"/>
        <v>0</v>
      </c>
    </row>
    <row r="251" spans="2:11" x14ac:dyDescent="0.35">
      <c r="B251" s="195"/>
      <c r="C251" s="196"/>
      <c r="D251" s="197"/>
      <c r="E251" s="198"/>
      <c r="F251" s="192">
        <f>IFERROR(VLOOKUP(Verkauf!E251,Fertigwaren!$B$4:$C$67,2,0),0)</f>
        <v>0</v>
      </c>
      <c r="G251" s="219"/>
      <c r="H251" s="123"/>
      <c r="I251" s="221"/>
      <c r="J251" s="219"/>
      <c r="K251" s="215">
        <f t="shared" si="3"/>
        <v>0</v>
      </c>
    </row>
    <row r="252" spans="2:11" x14ac:dyDescent="0.35">
      <c r="B252" s="195"/>
      <c r="C252" s="196"/>
      <c r="D252" s="197"/>
      <c r="E252" s="198"/>
      <c r="F252" s="192">
        <f>IFERROR(VLOOKUP(Verkauf!E252,Fertigwaren!$B$4:$C$67,2,0),0)</f>
        <v>0</v>
      </c>
      <c r="G252" s="219"/>
      <c r="H252" s="123"/>
      <c r="I252" s="221"/>
      <c r="J252" s="219"/>
      <c r="K252" s="215">
        <f t="shared" si="3"/>
        <v>0</v>
      </c>
    </row>
    <row r="253" spans="2:11" x14ac:dyDescent="0.35">
      <c r="B253" s="195"/>
      <c r="C253" s="196"/>
      <c r="D253" s="197"/>
      <c r="E253" s="198"/>
      <c r="F253" s="192">
        <f>IFERROR(VLOOKUP(Verkauf!E253,Fertigwaren!$B$4:$C$67,2,0),0)</f>
        <v>0</v>
      </c>
      <c r="G253" s="219"/>
      <c r="H253" s="123"/>
      <c r="I253" s="221"/>
      <c r="J253" s="219"/>
      <c r="K253" s="215">
        <f t="shared" si="3"/>
        <v>0</v>
      </c>
    </row>
    <row r="254" spans="2:11" x14ac:dyDescent="0.35">
      <c r="B254" s="195"/>
      <c r="C254" s="196"/>
      <c r="D254" s="197"/>
      <c r="E254" s="198"/>
      <c r="F254" s="192">
        <f>IFERROR(VLOOKUP(Verkauf!E254,Fertigwaren!$B$4:$C$67,2,0),0)</f>
        <v>0</v>
      </c>
      <c r="G254" s="219"/>
      <c r="H254" s="123"/>
      <c r="I254" s="221"/>
      <c r="J254" s="219"/>
      <c r="K254" s="215">
        <f t="shared" si="3"/>
        <v>0</v>
      </c>
    </row>
    <row r="255" spans="2:11" x14ac:dyDescent="0.35">
      <c r="B255" s="195"/>
      <c r="C255" s="196"/>
      <c r="D255" s="197"/>
      <c r="E255" s="198"/>
      <c r="F255" s="192">
        <f>IFERROR(VLOOKUP(Verkauf!E255,Fertigwaren!$B$4:$C$67,2,0),0)</f>
        <v>0</v>
      </c>
      <c r="G255" s="219"/>
      <c r="H255" s="123"/>
      <c r="I255" s="221"/>
      <c r="J255" s="219"/>
      <c r="K255" s="215">
        <f t="shared" si="3"/>
        <v>0</v>
      </c>
    </row>
    <row r="256" spans="2:11" x14ac:dyDescent="0.35">
      <c r="B256" s="195"/>
      <c r="C256" s="196"/>
      <c r="D256" s="197"/>
      <c r="E256" s="198"/>
      <c r="F256" s="192">
        <f>IFERROR(VLOOKUP(Verkauf!E256,Fertigwaren!$B$4:$C$67,2,0),0)</f>
        <v>0</v>
      </c>
      <c r="G256" s="219"/>
      <c r="H256" s="123"/>
      <c r="I256" s="221"/>
      <c r="J256" s="219"/>
      <c r="K256" s="215">
        <f t="shared" si="3"/>
        <v>0</v>
      </c>
    </row>
    <row r="257" spans="2:11" x14ac:dyDescent="0.35">
      <c r="B257" s="195"/>
      <c r="C257" s="196"/>
      <c r="D257" s="197"/>
      <c r="E257" s="198"/>
      <c r="F257" s="192">
        <f>IFERROR(VLOOKUP(Verkauf!E257,Fertigwaren!$B$4:$C$67,2,0),0)</f>
        <v>0</v>
      </c>
      <c r="G257" s="219"/>
      <c r="H257" s="123"/>
      <c r="I257" s="221"/>
      <c r="J257" s="219"/>
      <c r="K257" s="215">
        <f t="shared" si="3"/>
        <v>0</v>
      </c>
    </row>
    <row r="258" spans="2:11" x14ac:dyDescent="0.35">
      <c r="B258" s="195"/>
      <c r="C258" s="196"/>
      <c r="D258" s="197"/>
      <c r="E258" s="198"/>
      <c r="F258" s="192">
        <f>IFERROR(VLOOKUP(Verkauf!E258,Fertigwaren!$B$4:$C$67,2,0),0)</f>
        <v>0</v>
      </c>
      <c r="G258" s="219"/>
      <c r="H258" s="123"/>
      <c r="I258" s="221"/>
      <c r="J258" s="219"/>
      <c r="K258" s="215">
        <f t="shared" si="3"/>
        <v>0</v>
      </c>
    </row>
    <row r="259" spans="2:11" x14ac:dyDescent="0.35">
      <c r="B259" s="195"/>
      <c r="C259" s="196"/>
      <c r="D259" s="197"/>
      <c r="E259" s="198"/>
      <c r="F259" s="192">
        <f>IFERROR(VLOOKUP(Verkauf!E259,Fertigwaren!$B$4:$C$67,2,0),0)</f>
        <v>0</v>
      </c>
      <c r="G259" s="219"/>
      <c r="H259" s="123"/>
      <c r="I259" s="221"/>
      <c r="J259" s="219"/>
      <c r="K259" s="215">
        <f t="shared" si="3"/>
        <v>0</v>
      </c>
    </row>
    <row r="260" spans="2:11" x14ac:dyDescent="0.35">
      <c r="B260" s="195"/>
      <c r="C260" s="196"/>
      <c r="D260" s="197"/>
      <c r="E260" s="198"/>
      <c r="F260" s="192">
        <f>IFERROR(VLOOKUP(Verkauf!E260,Fertigwaren!$B$4:$C$67,2,0),0)</f>
        <v>0</v>
      </c>
      <c r="G260" s="219"/>
      <c r="H260" s="123"/>
      <c r="I260" s="221"/>
      <c r="J260" s="219"/>
      <c r="K260" s="215">
        <f t="shared" si="3"/>
        <v>0</v>
      </c>
    </row>
    <row r="261" spans="2:11" x14ac:dyDescent="0.35">
      <c r="B261" s="195"/>
      <c r="C261" s="196"/>
      <c r="D261" s="197"/>
      <c r="E261" s="198"/>
      <c r="F261" s="192">
        <f>IFERROR(VLOOKUP(Verkauf!E261,Fertigwaren!$B$4:$C$67,2,0),0)</f>
        <v>0</v>
      </c>
      <c r="G261" s="219"/>
      <c r="H261" s="123"/>
      <c r="I261" s="221"/>
      <c r="J261" s="219"/>
      <c r="K261" s="215">
        <f t="shared" ref="K261:K324" si="4">C261</f>
        <v>0</v>
      </c>
    </row>
    <row r="262" spans="2:11" x14ac:dyDescent="0.35">
      <c r="B262" s="195"/>
      <c r="C262" s="196"/>
      <c r="D262" s="197"/>
      <c r="E262" s="198"/>
      <c r="F262" s="192">
        <f>IFERROR(VLOOKUP(Verkauf!E262,Fertigwaren!$B$4:$C$67,2,0),0)</f>
        <v>0</v>
      </c>
      <c r="G262" s="219"/>
      <c r="H262" s="123"/>
      <c r="I262" s="221"/>
      <c r="J262" s="219"/>
      <c r="K262" s="215">
        <f t="shared" si="4"/>
        <v>0</v>
      </c>
    </row>
    <row r="263" spans="2:11" x14ac:dyDescent="0.35">
      <c r="B263" s="195"/>
      <c r="C263" s="196"/>
      <c r="D263" s="197"/>
      <c r="E263" s="198"/>
      <c r="F263" s="192">
        <f>IFERROR(VLOOKUP(Verkauf!E263,Fertigwaren!$B$4:$C$67,2,0),0)</f>
        <v>0</v>
      </c>
      <c r="G263" s="219"/>
      <c r="H263" s="123"/>
      <c r="I263" s="221"/>
      <c r="J263" s="219"/>
      <c r="K263" s="215">
        <f t="shared" si="4"/>
        <v>0</v>
      </c>
    </row>
    <row r="264" spans="2:11" x14ac:dyDescent="0.35">
      <c r="B264" s="195"/>
      <c r="C264" s="196"/>
      <c r="D264" s="197"/>
      <c r="E264" s="198"/>
      <c r="F264" s="192">
        <f>IFERROR(VLOOKUP(Verkauf!E264,Fertigwaren!$B$4:$C$67,2,0),0)</f>
        <v>0</v>
      </c>
      <c r="G264" s="219"/>
      <c r="H264" s="123"/>
      <c r="I264" s="221"/>
      <c r="J264" s="219"/>
      <c r="K264" s="215">
        <f t="shared" si="4"/>
        <v>0</v>
      </c>
    </row>
    <row r="265" spans="2:11" x14ac:dyDescent="0.35">
      <c r="B265" s="195"/>
      <c r="C265" s="196"/>
      <c r="D265" s="197"/>
      <c r="E265" s="198"/>
      <c r="F265" s="192">
        <f>IFERROR(VLOOKUP(Verkauf!E265,Fertigwaren!$B$4:$C$67,2,0),0)</f>
        <v>0</v>
      </c>
      <c r="G265" s="219"/>
      <c r="H265" s="123"/>
      <c r="I265" s="221"/>
      <c r="J265" s="219"/>
      <c r="K265" s="215">
        <f t="shared" si="4"/>
        <v>0</v>
      </c>
    </row>
    <row r="266" spans="2:11" x14ac:dyDescent="0.35">
      <c r="B266" s="195"/>
      <c r="C266" s="196"/>
      <c r="D266" s="197"/>
      <c r="E266" s="198"/>
      <c r="F266" s="192">
        <f>IFERROR(VLOOKUP(Verkauf!E266,Fertigwaren!$B$4:$C$67,2,0),0)</f>
        <v>0</v>
      </c>
      <c r="G266" s="219"/>
      <c r="H266" s="123"/>
      <c r="I266" s="221"/>
      <c r="J266" s="219"/>
      <c r="K266" s="215">
        <f t="shared" si="4"/>
        <v>0</v>
      </c>
    </row>
    <row r="267" spans="2:11" x14ac:dyDescent="0.35">
      <c r="B267" s="195"/>
      <c r="C267" s="196"/>
      <c r="D267" s="197"/>
      <c r="E267" s="198"/>
      <c r="F267" s="192">
        <f>IFERROR(VLOOKUP(Verkauf!E267,Fertigwaren!$B$4:$C$67,2,0),0)</f>
        <v>0</v>
      </c>
      <c r="G267" s="219"/>
      <c r="H267" s="123"/>
      <c r="I267" s="221"/>
      <c r="J267" s="219"/>
      <c r="K267" s="215">
        <f t="shared" si="4"/>
        <v>0</v>
      </c>
    </row>
    <row r="268" spans="2:11" x14ac:dyDescent="0.35">
      <c r="B268" s="195"/>
      <c r="C268" s="196"/>
      <c r="D268" s="197"/>
      <c r="E268" s="198"/>
      <c r="F268" s="192">
        <f>IFERROR(VLOOKUP(Verkauf!E268,Fertigwaren!$B$4:$C$67,2,0),0)</f>
        <v>0</v>
      </c>
      <c r="G268" s="219"/>
      <c r="H268" s="123"/>
      <c r="I268" s="221"/>
      <c r="J268" s="219"/>
      <c r="K268" s="215">
        <f t="shared" si="4"/>
        <v>0</v>
      </c>
    </row>
    <row r="269" spans="2:11" x14ac:dyDescent="0.35">
      <c r="B269" s="195"/>
      <c r="C269" s="196"/>
      <c r="D269" s="197"/>
      <c r="E269" s="198"/>
      <c r="F269" s="192">
        <f>IFERROR(VLOOKUP(Verkauf!E269,Fertigwaren!$B$4:$C$67,2,0),0)</f>
        <v>0</v>
      </c>
      <c r="G269" s="219"/>
      <c r="H269" s="123"/>
      <c r="I269" s="221"/>
      <c r="J269" s="219"/>
      <c r="K269" s="215">
        <f t="shared" si="4"/>
        <v>0</v>
      </c>
    </row>
    <row r="270" spans="2:11" x14ac:dyDescent="0.35">
      <c r="B270" s="195"/>
      <c r="C270" s="196"/>
      <c r="D270" s="197"/>
      <c r="E270" s="198"/>
      <c r="F270" s="192">
        <f>IFERROR(VLOOKUP(Verkauf!E270,Fertigwaren!$B$4:$C$67,2,0),0)</f>
        <v>0</v>
      </c>
      <c r="G270" s="219"/>
      <c r="H270" s="123"/>
      <c r="I270" s="221"/>
      <c r="J270" s="219"/>
      <c r="K270" s="215">
        <f t="shared" si="4"/>
        <v>0</v>
      </c>
    </row>
    <row r="271" spans="2:11" x14ac:dyDescent="0.35">
      <c r="B271" s="195"/>
      <c r="C271" s="196"/>
      <c r="D271" s="197"/>
      <c r="E271" s="198"/>
      <c r="F271" s="192">
        <f>IFERROR(VLOOKUP(Verkauf!E271,Fertigwaren!$B$4:$C$67,2,0),0)</f>
        <v>0</v>
      </c>
      <c r="G271" s="219"/>
      <c r="H271" s="123"/>
      <c r="I271" s="221"/>
      <c r="J271" s="219"/>
      <c r="K271" s="215">
        <f t="shared" si="4"/>
        <v>0</v>
      </c>
    </row>
    <row r="272" spans="2:11" x14ac:dyDescent="0.35">
      <c r="B272" s="195"/>
      <c r="C272" s="196"/>
      <c r="D272" s="197"/>
      <c r="E272" s="198"/>
      <c r="F272" s="192">
        <f>IFERROR(VLOOKUP(Verkauf!E272,Fertigwaren!$B$4:$C$67,2,0),0)</f>
        <v>0</v>
      </c>
      <c r="G272" s="219"/>
      <c r="H272" s="123"/>
      <c r="I272" s="221"/>
      <c r="J272" s="219"/>
      <c r="K272" s="215">
        <f t="shared" si="4"/>
        <v>0</v>
      </c>
    </row>
    <row r="273" spans="2:11" x14ac:dyDescent="0.35">
      <c r="B273" s="195"/>
      <c r="C273" s="196"/>
      <c r="D273" s="197"/>
      <c r="E273" s="198"/>
      <c r="F273" s="192">
        <f>IFERROR(VLOOKUP(Verkauf!E273,Fertigwaren!$B$4:$C$67,2,0),0)</f>
        <v>0</v>
      </c>
      <c r="G273" s="219"/>
      <c r="H273" s="123"/>
      <c r="I273" s="221"/>
      <c r="J273" s="219"/>
      <c r="K273" s="215">
        <f t="shared" si="4"/>
        <v>0</v>
      </c>
    </row>
    <row r="274" spans="2:11" x14ac:dyDescent="0.35">
      <c r="B274" s="195"/>
      <c r="C274" s="196"/>
      <c r="D274" s="197"/>
      <c r="E274" s="198"/>
      <c r="F274" s="192">
        <f>IFERROR(VLOOKUP(Verkauf!E274,Fertigwaren!$B$4:$C$67,2,0),0)</f>
        <v>0</v>
      </c>
      <c r="G274" s="219"/>
      <c r="H274" s="123"/>
      <c r="I274" s="221"/>
      <c r="J274" s="219"/>
      <c r="K274" s="215">
        <f t="shared" si="4"/>
        <v>0</v>
      </c>
    </row>
    <row r="275" spans="2:11" x14ac:dyDescent="0.35">
      <c r="B275" s="195"/>
      <c r="C275" s="196"/>
      <c r="D275" s="197"/>
      <c r="E275" s="198"/>
      <c r="F275" s="192">
        <f>IFERROR(VLOOKUP(Verkauf!E275,Fertigwaren!$B$4:$C$67,2,0),0)</f>
        <v>0</v>
      </c>
      <c r="G275" s="219"/>
      <c r="H275" s="123"/>
      <c r="I275" s="221"/>
      <c r="J275" s="219"/>
      <c r="K275" s="215">
        <f t="shared" si="4"/>
        <v>0</v>
      </c>
    </row>
    <row r="276" spans="2:11" x14ac:dyDescent="0.35">
      <c r="B276" s="195"/>
      <c r="C276" s="196"/>
      <c r="D276" s="197"/>
      <c r="E276" s="198"/>
      <c r="F276" s="192">
        <f>IFERROR(VLOOKUP(Verkauf!E276,Fertigwaren!$B$4:$C$67,2,0),0)</f>
        <v>0</v>
      </c>
      <c r="G276" s="219"/>
      <c r="H276" s="123"/>
      <c r="I276" s="221"/>
      <c r="J276" s="219"/>
      <c r="K276" s="215">
        <f t="shared" si="4"/>
        <v>0</v>
      </c>
    </row>
    <row r="277" spans="2:11" x14ac:dyDescent="0.35">
      <c r="B277" s="195"/>
      <c r="C277" s="196"/>
      <c r="D277" s="197"/>
      <c r="E277" s="198"/>
      <c r="F277" s="192">
        <f>IFERROR(VLOOKUP(Verkauf!E277,Fertigwaren!$B$4:$C$67,2,0),0)</f>
        <v>0</v>
      </c>
      <c r="G277" s="219"/>
      <c r="H277" s="123"/>
      <c r="I277" s="221"/>
      <c r="J277" s="219"/>
      <c r="K277" s="215">
        <f t="shared" si="4"/>
        <v>0</v>
      </c>
    </row>
    <row r="278" spans="2:11" x14ac:dyDescent="0.35">
      <c r="B278" s="195"/>
      <c r="C278" s="196"/>
      <c r="D278" s="197"/>
      <c r="E278" s="198"/>
      <c r="F278" s="192">
        <f>IFERROR(VLOOKUP(Verkauf!E278,Fertigwaren!$B$4:$C$67,2,0),0)</f>
        <v>0</v>
      </c>
      <c r="G278" s="219"/>
      <c r="H278" s="123"/>
      <c r="I278" s="221"/>
      <c r="J278" s="219"/>
      <c r="K278" s="215">
        <f t="shared" si="4"/>
        <v>0</v>
      </c>
    </row>
    <row r="279" spans="2:11" x14ac:dyDescent="0.35">
      <c r="B279" s="195"/>
      <c r="C279" s="196"/>
      <c r="D279" s="197"/>
      <c r="E279" s="198"/>
      <c r="F279" s="192">
        <f>IFERROR(VLOOKUP(Verkauf!E279,Fertigwaren!$B$4:$C$67,2,0),0)</f>
        <v>0</v>
      </c>
      <c r="G279" s="219"/>
      <c r="H279" s="123"/>
      <c r="I279" s="221"/>
      <c r="J279" s="219"/>
      <c r="K279" s="215">
        <f t="shared" si="4"/>
        <v>0</v>
      </c>
    </row>
    <row r="280" spans="2:11" x14ac:dyDescent="0.35">
      <c r="B280" s="195"/>
      <c r="C280" s="196"/>
      <c r="D280" s="197"/>
      <c r="E280" s="198"/>
      <c r="F280" s="192">
        <f>IFERROR(VLOOKUP(Verkauf!E280,Fertigwaren!$B$4:$C$67,2,0),0)</f>
        <v>0</v>
      </c>
      <c r="G280" s="219"/>
      <c r="H280" s="123"/>
      <c r="I280" s="221"/>
      <c r="J280" s="219"/>
      <c r="K280" s="215">
        <f t="shared" si="4"/>
        <v>0</v>
      </c>
    </row>
    <row r="281" spans="2:11" x14ac:dyDescent="0.35">
      <c r="B281" s="195"/>
      <c r="C281" s="196"/>
      <c r="D281" s="197"/>
      <c r="E281" s="198"/>
      <c r="F281" s="192">
        <f>IFERROR(VLOOKUP(Verkauf!E281,Fertigwaren!$B$4:$C$67,2,0),0)</f>
        <v>0</v>
      </c>
      <c r="G281" s="219"/>
      <c r="H281" s="123"/>
      <c r="I281" s="221"/>
      <c r="J281" s="219"/>
      <c r="K281" s="215">
        <f t="shared" si="4"/>
        <v>0</v>
      </c>
    </row>
    <row r="282" spans="2:11" x14ac:dyDescent="0.35">
      <c r="B282" s="195"/>
      <c r="C282" s="196"/>
      <c r="D282" s="197"/>
      <c r="E282" s="198"/>
      <c r="F282" s="192">
        <f>IFERROR(VLOOKUP(Verkauf!E282,Fertigwaren!$B$4:$C$67,2,0),0)</f>
        <v>0</v>
      </c>
      <c r="G282" s="219"/>
      <c r="H282" s="123"/>
      <c r="I282" s="221"/>
      <c r="J282" s="219"/>
      <c r="K282" s="215">
        <f t="shared" si="4"/>
        <v>0</v>
      </c>
    </row>
    <row r="283" spans="2:11" x14ac:dyDescent="0.35">
      <c r="B283" s="195"/>
      <c r="C283" s="196"/>
      <c r="D283" s="197"/>
      <c r="E283" s="198"/>
      <c r="F283" s="192">
        <f>IFERROR(VLOOKUP(Verkauf!E283,Fertigwaren!$B$4:$C$67,2,0),0)</f>
        <v>0</v>
      </c>
      <c r="G283" s="219"/>
      <c r="H283" s="123"/>
      <c r="I283" s="221"/>
      <c r="J283" s="219"/>
      <c r="K283" s="215">
        <f t="shared" si="4"/>
        <v>0</v>
      </c>
    </row>
    <row r="284" spans="2:11" x14ac:dyDescent="0.35">
      <c r="B284" s="195"/>
      <c r="C284" s="196"/>
      <c r="D284" s="197"/>
      <c r="E284" s="198"/>
      <c r="F284" s="192">
        <f>IFERROR(VLOOKUP(Verkauf!E284,Fertigwaren!$B$4:$C$67,2,0),0)</f>
        <v>0</v>
      </c>
      <c r="G284" s="219"/>
      <c r="H284" s="123"/>
      <c r="I284" s="221"/>
      <c r="J284" s="219"/>
      <c r="K284" s="215">
        <f t="shared" si="4"/>
        <v>0</v>
      </c>
    </row>
    <row r="285" spans="2:11" x14ac:dyDescent="0.35">
      <c r="B285" s="195"/>
      <c r="C285" s="196"/>
      <c r="D285" s="197"/>
      <c r="E285" s="198"/>
      <c r="F285" s="192">
        <f>IFERROR(VLOOKUP(Verkauf!E285,Fertigwaren!$B$4:$C$67,2,0),0)</f>
        <v>0</v>
      </c>
      <c r="G285" s="219"/>
      <c r="H285" s="123"/>
      <c r="I285" s="221"/>
      <c r="J285" s="219"/>
      <c r="K285" s="215">
        <f t="shared" si="4"/>
        <v>0</v>
      </c>
    </row>
    <row r="286" spans="2:11" x14ac:dyDescent="0.35">
      <c r="B286" s="195"/>
      <c r="C286" s="196"/>
      <c r="D286" s="197"/>
      <c r="E286" s="198"/>
      <c r="F286" s="192">
        <f>IFERROR(VLOOKUP(Verkauf!E286,Fertigwaren!$B$4:$C$67,2,0),0)</f>
        <v>0</v>
      </c>
      <c r="G286" s="219"/>
      <c r="H286" s="123"/>
      <c r="I286" s="221"/>
      <c r="J286" s="219"/>
      <c r="K286" s="215">
        <f t="shared" si="4"/>
        <v>0</v>
      </c>
    </row>
    <row r="287" spans="2:11" x14ac:dyDescent="0.35">
      <c r="B287" s="195"/>
      <c r="C287" s="196"/>
      <c r="D287" s="197"/>
      <c r="E287" s="198"/>
      <c r="F287" s="192">
        <f>IFERROR(VLOOKUP(Verkauf!E287,Fertigwaren!$B$4:$C$67,2,0),0)</f>
        <v>0</v>
      </c>
      <c r="G287" s="219"/>
      <c r="H287" s="123"/>
      <c r="I287" s="221"/>
      <c r="J287" s="219"/>
      <c r="K287" s="215">
        <f t="shared" si="4"/>
        <v>0</v>
      </c>
    </row>
    <row r="288" spans="2:11" x14ac:dyDescent="0.35">
      <c r="B288" s="195"/>
      <c r="C288" s="196"/>
      <c r="D288" s="197"/>
      <c r="E288" s="198"/>
      <c r="F288" s="192">
        <f>IFERROR(VLOOKUP(Verkauf!E288,Fertigwaren!$B$4:$C$67,2,0),0)</f>
        <v>0</v>
      </c>
      <c r="G288" s="219"/>
      <c r="H288" s="123"/>
      <c r="I288" s="221"/>
      <c r="J288" s="219"/>
      <c r="K288" s="215">
        <f t="shared" si="4"/>
        <v>0</v>
      </c>
    </row>
    <row r="289" spans="2:11" x14ac:dyDescent="0.35">
      <c r="B289" s="195"/>
      <c r="C289" s="196"/>
      <c r="D289" s="197"/>
      <c r="E289" s="198"/>
      <c r="F289" s="192">
        <f>IFERROR(VLOOKUP(Verkauf!E289,Fertigwaren!$B$4:$C$67,2,0),0)</f>
        <v>0</v>
      </c>
      <c r="G289" s="219"/>
      <c r="H289" s="123"/>
      <c r="I289" s="221"/>
      <c r="J289" s="219"/>
      <c r="K289" s="215">
        <f t="shared" si="4"/>
        <v>0</v>
      </c>
    </row>
    <row r="290" spans="2:11" x14ac:dyDescent="0.35">
      <c r="B290" s="195"/>
      <c r="C290" s="196"/>
      <c r="D290" s="197"/>
      <c r="E290" s="198"/>
      <c r="F290" s="192">
        <f>IFERROR(VLOOKUP(Verkauf!E290,Fertigwaren!$B$4:$C$67,2,0),0)</f>
        <v>0</v>
      </c>
      <c r="G290" s="219"/>
      <c r="H290" s="123"/>
      <c r="I290" s="221"/>
      <c r="J290" s="219"/>
      <c r="K290" s="215">
        <f t="shared" si="4"/>
        <v>0</v>
      </c>
    </row>
    <row r="291" spans="2:11" x14ac:dyDescent="0.35">
      <c r="B291" s="195"/>
      <c r="C291" s="196"/>
      <c r="D291" s="197"/>
      <c r="E291" s="198"/>
      <c r="F291" s="192">
        <f>IFERROR(VLOOKUP(Verkauf!E291,Fertigwaren!$B$4:$C$67,2,0),0)</f>
        <v>0</v>
      </c>
      <c r="G291" s="219"/>
      <c r="H291" s="123"/>
      <c r="I291" s="221"/>
      <c r="J291" s="219"/>
      <c r="K291" s="215">
        <f t="shared" si="4"/>
        <v>0</v>
      </c>
    </row>
    <row r="292" spans="2:11" x14ac:dyDescent="0.35">
      <c r="B292" s="195"/>
      <c r="C292" s="196"/>
      <c r="D292" s="197"/>
      <c r="E292" s="198"/>
      <c r="F292" s="192">
        <f>IFERROR(VLOOKUP(Verkauf!E292,Fertigwaren!$B$4:$C$67,2,0),0)</f>
        <v>0</v>
      </c>
      <c r="G292" s="219"/>
      <c r="H292" s="123"/>
      <c r="I292" s="221"/>
      <c r="J292" s="219"/>
      <c r="K292" s="215">
        <f t="shared" si="4"/>
        <v>0</v>
      </c>
    </row>
    <row r="293" spans="2:11" x14ac:dyDescent="0.35">
      <c r="B293" s="195"/>
      <c r="C293" s="196"/>
      <c r="D293" s="197"/>
      <c r="E293" s="198"/>
      <c r="F293" s="192">
        <f>IFERROR(VLOOKUP(Verkauf!E293,Fertigwaren!$B$4:$C$67,2,0),0)</f>
        <v>0</v>
      </c>
      <c r="G293" s="219"/>
      <c r="H293" s="123"/>
      <c r="I293" s="221"/>
      <c r="J293" s="219"/>
      <c r="K293" s="215">
        <f t="shared" si="4"/>
        <v>0</v>
      </c>
    </row>
    <row r="294" spans="2:11" x14ac:dyDescent="0.35">
      <c r="B294" s="195"/>
      <c r="C294" s="196"/>
      <c r="D294" s="197"/>
      <c r="E294" s="198"/>
      <c r="F294" s="192">
        <f>IFERROR(VLOOKUP(Verkauf!E294,Fertigwaren!$B$4:$C$67,2,0),0)</f>
        <v>0</v>
      </c>
      <c r="G294" s="219"/>
      <c r="H294" s="123"/>
      <c r="I294" s="221"/>
      <c r="J294" s="219"/>
      <c r="K294" s="215">
        <f t="shared" si="4"/>
        <v>0</v>
      </c>
    </row>
    <row r="295" spans="2:11" x14ac:dyDescent="0.35">
      <c r="B295" s="195"/>
      <c r="C295" s="196"/>
      <c r="D295" s="197"/>
      <c r="E295" s="198"/>
      <c r="F295" s="192">
        <f>IFERROR(VLOOKUP(Verkauf!E295,Fertigwaren!$B$4:$C$67,2,0),0)</f>
        <v>0</v>
      </c>
      <c r="G295" s="219"/>
      <c r="H295" s="123"/>
      <c r="I295" s="221"/>
      <c r="J295" s="219"/>
      <c r="K295" s="215">
        <f t="shared" si="4"/>
        <v>0</v>
      </c>
    </row>
    <row r="296" spans="2:11" x14ac:dyDescent="0.35">
      <c r="B296" s="195"/>
      <c r="C296" s="196"/>
      <c r="D296" s="197"/>
      <c r="E296" s="198"/>
      <c r="F296" s="192">
        <f>IFERROR(VLOOKUP(Verkauf!E296,Fertigwaren!$B$4:$C$67,2,0),0)</f>
        <v>0</v>
      </c>
      <c r="G296" s="219"/>
      <c r="H296" s="123"/>
      <c r="I296" s="221"/>
      <c r="J296" s="219"/>
      <c r="K296" s="215">
        <f t="shared" si="4"/>
        <v>0</v>
      </c>
    </row>
    <row r="297" spans="2:11" x14ac:dyDescent="0.35">
      <c r="B297" s="195"/>
      <c r="C297" s="196"/>
      <c r="D297" s="197"/>
      <c r="E297" s="198"/>
      <c r="F297" s="192">
        <f>IFERROR(VLOOKUP(Verkauf!E297,Fertigwaren!$B$4:$C$67,2,0),0)</f>
        <v>0</v>
      </c>
      <c r="G297" s="219"/>
      <c r="H297" s="123"/>
      <c r="I297" s="221"/>
      <c r="J297" s="219"/>
      <c r="K297" s="215">
        <f t="shared" si="4"/>
        <v>0</v>
      </c>
    </row>
    <row r="298" spans="2:11" x14ac:dyDescent="0.35">
      <c r="B298" s="195"/>
      <c r="C298" s="196"/>
      <c r="D298" s="197"/>
      <c r="E298" s="198"/>
      <c r="F298" s="192">
        <f>IFERROR(VLOOKUP(Verkauf!E298,Fertigwaren!$B$4:$C$67,2,0),0)</f>
        <v>0</v>
      </c>
      <c r="G298" s="219"/>
      <c r="H298" s="123"/>
      <c r="I298" s="221"/>
      <c r="J298" s="219"/>
      <c r="K298" s="215">
        <f t="shared" si="4"/>
        <v>0</v>
      </c>
    </row>
    <row r="299" spans="2:11" x14ac:dyDescent="0.35">
      <c r="B299" s="195"/>
      <c r="C299" s="196"/>
      <c r="D299" s="197"/>
      <c r="E299" s="198"/>
      <c r="F299" s="192">
        <f>IFERROR(VLOOKUP(Verkauf!E299,Fertigwaren!$B$4:$C$67,2,0),0)</f>
        <v>0</v>
      </c>
      <c r="G299" s="219"/>
      <c r="H299" s="123"/>
      <c r="I299" s="221"/>
      <c r="J299" s="219"/>
      <c r="K299" s="215">
        <f t="shared" si="4"/>
        <v>0</v>
      </c>
    </row>
    <row r="300" spans="2:11" x14ac:dyDescent="0.35">
      <c r="B300" s="195"/>
      <c r="C300" s="196"/>
      <c r="D300" s="197"/>
      <c r="E300" s="198"/>
      <c r="F300" s="192">
        <f>IFERROR(VLOOKUP(Verkauf!E300,Fertigwaren!$B$4:$C$67,2,0),0)</f>
        <v>0</v>
      </c>
      <c r="G300" s="219"/>
      <c r="H300" s="123"/>
      <c r="I300" s="221"/>
      <c r="J300" s="219"/>
      <c r="K300" s="215">
        <f t="shared" si="4"/>
        <v>0</v>
      </c>
    </row>
    <row r="301" spans="2:11" x14ac:dyDescent="0.35">
      <c r="B301" s="195"/>
      <c r="C301" s="196"/>
      <c r="D301" s="197"/>
      <c r="E301" s="198"/>
      <c r="F301" s="192">
        <f>IFERROR(VLOOKUP(Verkauf!E301,Fertigwaren!$B$4:$C$67,2,0),0)</f>
        <v>0</v>
      </c>
      <c r="G301" s="219"/>
      <c r="H301" s="123"/>
      <c r="I301" s="221"/>
      <c r="J301" s="219"/>
      <c r="K301" s="215">
        <f t="shared" si="4"/>
        <v>0</v>
      </c>
    </row>
    <row r="302" spans="2:11" x14ac:dyDescent="0.35">
      <c r="B302" s="195"/>
      <c r="C302" s="196"/>
      <c r="D302" s="197"/>
      <c r="E302" s="198"/>
      <c r="F302" s="192">
        <f>IFERROR(VLOOKUP(Verkauf!E302,Fertigwaren!$B$4:$C$67,2,0),0)</f>
        <v>0</v>
      </c>
      <c r="G302" s="219"/>
      <c r="H302" s="123"/>
      <c r="I302" s="221"/>
      <c r="J302" s="219"/>
      <c r="K302" s="215">
        <f t="shared" si="4"/>
        <v>0</v>
      </c>
    </row>
    <row r="303" spans="2:11" x14ac:dyDescent="0.35">
      <c r="B303" s="195"/>
      <c r="C303" s="196"/>
      <c r="D303" s="197"/>
      <c r="E303" s="198"/>
      <c r="F303" s="192">
        <f>IFERROR(VLOOKUP(Verkauf!E303,Fertigwaren!$B$4:$C$67,2,0),0)</f>
        <v>0</v>
      </c>
      <c r="G303" s="219"/>
      <c r="H303" s="123"/>
      <c r="I303" s="221"/>
      <c r="J303" s="219"/>
      <c r="K303" s="215">
        <f t="shared" si="4"/>
        <v>0</v>
      </c>
    </row>
    <row r="304" spans="2:11" x14ac:dyDescent="0.35">
      <c r="B304" s="195"/>
      <c r="C304" s="196"/>
      <c r="D304" s="197"/>
      <c r="E304" s="198"/>
      <c r="F304" s="192">
        <f>IFERROR(VLOOKUP(Verkauf!E304,Fertigwaren!$B$4:$C$67,2,0),0)</f>
        <v>0</v>
      </c>
      <c r="G304" s="219"/>
      <c r="H304" s="123"/>
      <c r="I304" s="221"/>
      <c r="J304" s="219"/>
      <c r="K304" s="215">
        <f t="shared" si="4"/>
        <v>0</v>
      </c>
    </row>
    <row r="305" spans="2:11" x14ac:dyDescent="0.35">
      <c r="B305" s="195"/>
      <c r="C305" s="196"/>
      <c r="D305" s="197"/>
      <c r="E305" s="198"/>
      <c r="F305" s="192">
        <f>IFERROR(VLOOKUP(Verkauf!E305,Fertigwaren!$B$4:$C$67,2,0),0)</f>
        <v>0</v>
      </c>
      <c r="G305" s="219"/>
      <c r="H305" s="123"/>
      <c r="I305" s="221"/>
      <c r="J305" s="219"/>
      <c r="K305" s="215">
        <f t="shared" si="4"/>
        <v>0</v>
      </c>
    </row>
    <row r="306" spans="2:11" x14ac:dyDescent="0.35">
      <c r="B306" s="195"/>
      <c r="C306" s="196"/>
      <c r="D306" s="197"/>
      <c r="E306" s="198"/>
      <c r="F306" s="192">
        <f>IFERROR(VLOOKUP(Verkauf!E306,Fertigwaren!$B$4:$C$67,2,0),0)</f>
        <v>0</v>
      </c>
      <c r="G306" s="219"/>
      <c r="H306" s="123"/>
      <c r="I306" s="221"/>
      <c r="J306" s="219"/>
      <c r="K306" s="215">
        <f t="shared" si="4"/>
        <v>0</v>
      </c>
    </row>
    <row r="307" spans="2:11" x14ac:dyDescent="0.35">
      <c r="B307" s="195"/>
      <c r="C307" s="196"/>
      <c r="D307" s="197"/>
      <c r="E307" s="198"/>
      <c r="F307" s="192">
        <f>IFERROR(VLOOKUP(Verkauf!E307,Fertigwaren!$B$4:$C$67,2,0),0)</f>
        <v>0</v>
      </c>
      <c r="G307" s="219"/>
      <c r="H307" s="123"/>
      <c r="I307" s="221"/>
      <c r="J307" s="219"/>
      <c r="K307" s="215">
        <f t="shared" si="4"/>
        <v>0</v>
      </c>
    </row>
    <row r="308" spans="2:11" x14ac:dyDescent="0.35">
      <c r="B308" s="195"/>
      <c r="C308" s="196"/>
      <c r="D308" s="197"/>
      <c r="E308" s="198"/>
      <c r="F308" s="192">
        <f>IFERROR(VLOOKUP(Verkauf!E308,Fertigwaren!$B$4:$C$67,2,0),0)</f>
        <v>0</v>
      </c>
      <c r="G308" s="219"/>
      <c r="H308" s="123"/>
      <c r="I308" s="221"/>
      <c r="J308" s="219"/>
      <c r="K308" s="215">
        <f t="shared" si="4"/>
        <v>0</v>
      </c>
    </row>
    <row r="309" spans="2:11" x14ac:dyDescent="0.35">
      <c r="B309" s="195"/>
      <c r="C309" s="196"/>
      <c r="D309" s="197"/>
      <c r="E309" s="198"/>
      <c r="F309" s="192">
        <f>IFERROR(VLOOKUP(Verkauf!E309,Fertigwaren!$B$4:$C$67,2,0),0)</f>
        <v>0</v>
      </c>
      <c r="G309" s="219"/>
      <c r="H309" s="123"/>
      <c r="I309" s="221"/>
      <c r="J309" s="219"/>
      <c r="K309" s="215">
        <f t="shared" si="4"/>
        <v>0</v>
      </c>
    </row>
    <row r="310" spans="2:11" x14ac:dyDescent="0.35">
      <c r="B310" s="195"/>
      <c r="C310" s="196"/>
      <c r="D310" s="197"/>
      <c r="E310" s="198"/>
      <c r="F310" s="192">
        <f>IFERROR(VLOOKUP(Verkauf!E310,Fertigwaren!$B$4:$C$67,2,0),0)</f>
        <v>0</v>
      </c>
      <c r="G310" s="219"/>
      <c r="H310" s="123"/>
      <c r="I310" s="221"/>
      <c r="J310" s="219"/>
      <c r="K310" s="215">
        <f t="shared" si="4"/>
        <v>0</v>
      </c>
    </row>
    <row r="311" spans="2:11" x14ac:dyDescent="0.35">
      <c r="B311" s="195"/>
      <c r="C311" s="196"/>
      <c r="D311" s="197"/>
      <c r="E311" s="198"/>
      <c r="F311" s="192">
        <f>IFERROR(VLOOKUP(Verkauf!E311,Fertigwaren!$B$4:$C$67,2,0),0)</f>
        <v>0</v>
      </c>
      <c r="G311" s="219"/>
      <c r="H311" s="123"/>
      <c r="I311" s="221"/>
      <c r="J311" s="219"/>
      <c r="K311" s="215">
        <f t="shared" si="4"/>
        <v>0</v>
      </c>
    </row>
    <row r="312" spans="2:11" x14ac:dyDescent="0.35">
      <c r="B312" s="195"/>
      <c r="C312" s="196"/>
      <c r="D312" s="197"/>
      <c r="E312" s="198"/>
      <c r="F312" s="192">
        <f>IFERROR(VLOOKUP(Verkauf!E312,Fertigwaren!$B$4:$C$67,2,0),0)</f>
        <v>0</v>
      </c>
      <c r="G312" s="219"/>
      <c r="H312" s="123"/>
      <c r="I312" s="221"/>
      <c r="J312" s="219"/>
      <c r="K312" s="215">
        <f t="shared" si="4"/>
        <v>0</v>
      </c>
    </row>
    <row r="313" spans="2:11" x14ac:dyDescent="0.35">
      <c r="B313" s="195"/>
      <c r="C313" s="196"/>
      <c r="D313" s="197"/>
      <c r="E313" s="198"/>
      <c r="F313" s="192">
        <f>IFERROR(VLOOKUP(Verkauf!E313,Fertigwaren!$B$4:$C$67,2,0),0)</f>
        <v>0</v>
      </c>
      <c r="G313" s="219"/>
      <c r="H313" s="123"/>
      <c r="I313" s="221"/>
      <c r="J313" s="219"/>
      <c r="K313" s="215">
        <f t="shared" si="4"/>
        <v>0</v>
      </c>
    </row>
    <row r="314" spans="2:11" x14ac:dyDescent="0.35">
      <c r="B314" s="195"/>
      <c r="C314" s="196"/>
      <c r="D314" s="197"/>
      <c r="E314" s="198"/>
      <c r="F314" s="192">
        <f>IFERROR(VLOOKUP(Verkauf!E314,Fertigwaren!$B$4:$C$67,2,0),0)</f>
        <v>0</v>
      </c>
      <c r="G314" s="219"/>
      <c r="H314" s="123"/>
      <c r="I314" s="221"/>
      <c r="J314" s="219"/>
      <c r="K314" s="215">
        <f t="shared" si="4"/>
        <v>0</v>
      </c>
    </row>
    <row r="315" spans="2:11" x14ac:dyDescent="0.35">
      <c r="B315" s="195"/>
      <c r="C315" s="196"/>
      <c r="D315" s="197"/>
      <c r="E315" s="198"/>
      <c r="F315" s="192">
        <f>IFERROR(VLOOKUP(Verkauf!E315,Fertigwaren!$B$4:$C$67,2,0),0)</f>
        <v>0</v>
      </c>
      <c r="G315" s="219"/>
      <c r="H315" s="123"/>
      <c r="I315" s="221"/>
      <c r="J315" s="219"/>
      <c r="K315" s="215">
        <f t="shared" si="4"/>
        <v>0</v>
      </c>
    </row>
    <row r="316" spans="2:11" x14ac:dyDescent="0.35">
      <c r="B316" s="195"/>
      <c r="C316" s="196"/>
      <c r="D316" s="197"/>
      <c r="E316" s="198"/>
      <c r="F316" s="192">
        <f>IFERROR(VLOOKUP(Verkauf!E316,Fertigwaren!$B$4:$C$67,2,0),0)</f>
        <v>0</v>
      </c>
      <c r="G316" s="219"/>
      <c r="H316" s="123"/>
      <c r="I316" s="221"/>
      <c r="J316" s="219"/>
      <c r="K316" s="215">
        <f t="shared" si="4"/>
        <v>0</v>
      </c>
    </row>
    <row r="317" spans="2:11" x14ac:dyDescent="0.35">
      <c r="B317" s="195"/>
      <c r="C317" s="196"/>
      <c r="D317" s="197"/>
      <c r="E317" s="198"/>
      <c r="F317" s="192">
        <f>IFERROR(VLOOKUP(Verkauf!E317,Fertigwaren!$B$4:$C$67,2,0),0)</f>
        <v>0</v>
      </c>
      <c r="G317" s="219"/>
      <c r="H317" s="123"/>
      <c r="I317" s="221"/>
      <c r="J317" s="219"/>
      <c r="K317" s="215">
        <f t="shared" si="4"/>
        <v>0</v>
      </c>
    </row>
    <row r="318" spans="2:11" x14ac:dyDescent="0.35">
      <c r="B318" s="195"/>
      <c r="C318" s="196"/>
      <c r="D318" s="197"/>
      <c r="E318" s="198"/>
      <c r="F318" s="192">
        <f>IFERROR(VLOOKUP(Verkauf!E318,Fertigwaren!$B$4:$C$67,2,0),0)</f>
        <v>0</v>
      </c>
      <c r="G318" s="219"/>
      <c r="H318" s="123"/>
      <c r="I318" s="221"/>
      <c r="J318" s="219"/>
      <c r="K318" s="215">
        <f t="shared" si="4"/>
        <v>0</v>
      </c>
    </row>
    <row r="319" spans="2:11" x14ac:dyDescent="0.35">
      <c r="B319" s="195"/>
      <c r="C319" s="196"/>
      <c r="D319" s="197"/>
      <c r="E319" s="198"/>
      <c r="F319" s="192">
        <f>IFERROR(VLOOKUP(Verkauf!E319,Fertigwaren!$B$4:$C$67,2,0),0)</f>
        <v>0</v>
      </c>
      <c r="G319" s="219"/>
      <c r="H319" s="123"/>
      <c r="I319" s="221"/>
      <c r="J319" s="219"/>
      <c r="K319" s="215">
        <f t="shared" si="4"/>
        <v>0</v>
      </c>
    </row>
    <row r="320" spans="2:11" x14ac:dyDescent="0.35">
      <c r="B320" s="195"/>
      <c r="C320" s="196"/>
      <c r="D320" s="197"/>
      <c r="E320" s="198"/>
      <c r="F320" s="192">
        <f>IFERROR(VLOOKUP(Verkauf!E320,Fertigwaren!$B$4:$C$67,2,0),0)</f>
        <v>0</v>
      </c>
      <c r="G320" s="219"/>
      <c r="H320" s="123"/>
      <c r="I320" s="221"/>
      <c r="J320" s="219"/>
      <c r="K320" s="215">
        <f t="shared" si="4"/>
        <v>0</v>
      </c>
    </row>
    <row r="321" spans="2:11" x14ac:dyDescent="0.35">
      <c r="B321" s="195"/>
      <c r="C321" s="196"/>
      <c r="D321" s="197"/>
      <c r="E321" s="198"/>
      <c r="F321" s="192">
        <f>IFERROR(VLOOKUP(Verkauf!E321,Fertigwaren!$B$4:$C$67,2,0),0)</f>
        <v>0</v>
      </c>
      <c r="G321" s="219"/>
      <c r="H321" s="123"/>
      <c r="I321" s="221"/>
      <c r="J321" s="219"/>
      <c r="K321" s="215">
        <f t="shared" si="4"/>
        <v>0</v>
      </c>
    </row>
    <row r="322" spans="2:11" x14ac:dyDescent="0.35">
      <c r="B322" s="195"/>
      <c r="C322" s="196"/>
      <c r="D322" s="197"/>
      <c r="E322" s="198"/>
      <c r="F322" s="192">
        <f>IFERROR(VLOOKUP(Verkauf!E322,Fertigwaren!$B$4:$C$67,2,0),0)</f>
        <v>0</v>
      </c>
      <c r="G322" s="219"/>
      <c r="H322" s="123"/>
      <c r="I322" s="221"/>
      <c r="J322" s="219"/>
      <c r="K322" s="215">
        <f t="shared" si="4"/>
        <v>0</v>
      </c>
    </row>
    <row r="323" spans="2:11" x14ac:dyDescent="0.35">
      <c r="B323" s="195"/>
      <c r="C323" s="196"/>
      <c r="D323" s="197"/>
      <c r="E323" s="198"/>
      <c r="F323" s="192">
        <f>IFERROR(VLOOKUP(Verkauf!E323,Fertigwaren!$B$4:$C$67,2,0),0)</f>
        <v>0</v>
      </c>
      <c r="G323" s="219"/>
      <c r="H323" s="123"/>
      <c r="I323" s="221"/>
      <c r="J323" s="219"/>
      <c r="K323" s="215">
        <f t="shared" si="4"/>
        <v>0</v>
      </c>
    </row>
    <row r="324" spans="2:11" x14ac:dyDescent="0.35">
      <c r="B324" s="195"/>
      <c r="C324" s="196"/>
      <c r="D324" s="197"/>
      <c r="E324" s="198"/>
      <c r="F324" s="192">
        <f>IFERROR(VLOOKUP(Verkauf!E324,Fertigwaren!$B$4:$C$67,2,0),0)</f>
        <v>0</v>
      </c>
      <c r="G324" s="219"/>
      <c r="H324" s="123"/>
      <c r="I324" s="221"/>
      <c r="J324" s="219"/>
      <c r="K324" s="215">
        <f t="shared" si="4"/>
        <v>0</v>
      </c>
    </row>
    <row r="325" spans="2:11" x14ac:dyDescent="0.35">
      <c r="B325" s="195"/>
      <c r="C325" s="196"/>
      <c r="D325" s="197"/>
      <c r="E325" s="198"/>
      <c r="F325" s="192">
        <f>IFERROR(VLOOKUP(Verkauf!E325,Fertigwaren!$B$4:$C$67,2,0),0)</f>
        <v>0</v>
      </c>
      <c r="G325" s="219"/>
      <c r="H325" s="123"/>
      <c r="I325" s="221"/>
      <c r="J325" s="219"/>
      <c r="K325" s="215">
        <f t="shared" ref="K325:K388" si="5">C325</f>
        <v>0</v>
      </c>
    </row>
    <row r="326" spans="2:11" x14ac:dyDescent="0.35">
      <c r="B326" s="195"/>
      <c r="C326" s="196"/>
      <c r="D326" s="197"/>
      <c r="E326" s="198"/>
      <c r="F326" s="192">
        <f>IFERROR(VLOOKUP(Verkauf!E326,Fertigwaren!$B$4:$C$67,2,0),0)</f>
        <v>0</v>
      </c>
      <c r="G326" s="219"/>
      <c r="H326" s="123"/>
      <c r="I326" s="221"/>
      <c r="J326" s="219"/>
      <c r="K326" s="215">
        <f t="shared" si="5"/>
        <v>0</v>
      </c>
    </row>
    <row r="327" spans="2:11" x14ac:dyDescent="0.35">
      <c r="B327" s="195"/>
      <c r="C327" s="196"/>
      <c r="D327" s="197"/>
      <c r="E327" s="198"/>
      <c r="F327" s="192">
        <f>IFERROR(VLOOKUP(Verkauf!E327,Fertigwaren!$B$4:$C$67,2,0),0)</f>
        <v>0</v>
      </c>
      <c r="G327" s="219"/>
      <c r="H327" s="123"/>
      <c r="I327" s="221"/>
      <c r="J327" s="219"/>
      <c r="K327" s="215">
        <f t="shared" si="5"/>
        <v>0</v>
      </c>
    </row>
    <row r="328" spans="2:11" x14ac:dyDescent="0.35">
      <c r="B328" s="195"/>
      <c r="C328" s="196"/>
      <c r="D328" s="197"/>
      <c r="E328" s="198"/>
      <c r="F328" s="192">
        <f>IFERROR(VLOOKUP(Verkauf!E328,Fertigwaren!$B$4:$C$67,2,0),0)</f>
        <v>0</v>
      </c>
      <c r="G328" s="219"/>
      <c r="H328" s="123"/>
      <c r="I328" s="221"/>
      <c r="J328" s="219"/>
      <c r="K328" s="215">
        <f t="shared" si="5"/>
        <v>0</v>
      </c>
    </row>
    <row r="329" spans="2:11" x14ac:dyDescent="0.35">
      <c r="B329" s="195"/>
      <c r="C329" s="196"/>
      <c r="D329" s="197"/>
      <c r="E329" s="198"/>
      <c r="F329" s="192">
        <f>IFERROR(VLOOKUP(Verkauf!E329,Fertigwaren!$B$4:$C$67,2,0),0)</f>
        <v>0</v>
      </c>
      <c r="G329" s="219"/>
      <c r="H329" s="123"/>
      <c r="I329" s="221"/>
      <c r="J329" s="219"/>
      <c r="K329" s="215">
        <f t="shared" si="5"/>
        <v>0</v>
      </c>
    </row>
    <row r="330" spans="2:11" x14ac:dyDescent="0.35">
      <c r="B330" s="195"/>
      <c r="C330" s="196"/>
      <c r="D330" s="197"/>
      <c r="E330" s="198"/>
      <c r="F330" s="192">
        <f>IFERROR(VLOOKUP(Verkauf!E330,Fertigwaren!$B$4:$C$67,2,0),0)</f>
        <v>0</v>
      </c>
      <c r="G330" s="219"/>
      <c r="H330" s="123"/>
      <c r="I330" s="221"/>
      <c r="J330" s="219"/>
      <c r="K330" s="215">
        <f t="shared" si="5"/>
        <v>0</v>
      </c>
    </row>
    <row r="331" spans="2:11" x14ac:dyDescent="0.35">
      <c r="B331" s="195"/>
      <c r="C331" s="196"/>
      <c r="D331" s="197"/>
      <c r="E331" s="198"/>
      <c r="F331" s="192">
        <f>IFERROR(VLOOKUP(Verkauf!E331,Fertigwaren!$B$4:$C$67,2,0),0)</f>
        <v>0</v>
      </c>
      <c r="G331" s="219"/>
      <c r="H331" s="123"/>
      <c r="I331" s="221"/>
      <c r="J331" s="219"/>
      <c r="K331" s="215">
        <f t="shared" si="5"/>
        <v>0</v>
      </c>
    </row>
    <row r="332" spans="2:11" x14ac:dyDescent="0.35">
      <c r="B332" s="195"/>
      <c r="C332" s="196"/>
      <c r="D332" s="197"/>
      <c r="E332" s="198"/>
      <c r="F332" s="192">
        <f>IFERROR(VLOOKUP(Verkauf!E332,Fertigwaren!$B$4:$C$67,2,0),0)</f>
        <v>0</v>
      </c>
      <c r="G332" s="219"/>
      <c r="H332" s="123"/>
      <c r="I332" s="221"/>
      <c r="J332" s="219"/>
      <c r="K332" s="215">
        <f t="shared" si="5"/>
        <v>0</v>
      </c>
    </row>
    <row r="333" spans="2:11" x14ac:dyDescent="0.35">
      <c r="B333" s="195"/>
      <c r="C333" s="196"/>
      <c r="D333" s="197"/>
      <c r="E333" s="198"/>
      <c r="F333" s="192">
        <f>IFERROR(VLOOKUP(Verkauf!E333,Fertigwaren!$B$4:$C$67,2,0),0)</f>
        <v>0</v>
      </c>
      <c r="G333" s="219"/>
      <c r="H333" s="123"/>
      <c r="I333" s="221"/>
      <c r="J333" s="219"/>
      <c r="K333" s="215">
        <f t="shared" si="5"/>
        <v>0</v>
      </c>
    </row>
    <row r="334" spans="2:11" x14ac:dyDescent="0.35">
      <c r="B334" s="195"/>
      <c r="C334" s="196"/>
      <c r="D334" s="197"/>
      <c r="E334" s="198"/>
      <c r="F334" s="192">
        <f>IFERROR(VLOOKUP(Verkauf!E334,Fertigwaren!$B$4:$C$67,2,0),0)</f>
        <v>0</v>
      </c>
      <c r="G334" s="219"/>
      <c r="H334" s="123"/>
      <c r="I334" s="221"/>
      <c r="J334" s="219"/>
      <c r="K334" s="215">
        <f t="shared" si="5"/>
        <v>0</v>
      </c>
    </row>
    <row r="335" spans="2:11" x14ac:dyDescent="0.35">
      <c r="B335" s="195"/>
      <c r="C335" s="196"/>
      <c r="D335" s="197"/>
      <c r="E335" s="198"/>
      <c r="F335" s="192">
        <f>IFERROR(VLOOKUP(Verkauf!E335,Fertigwaren!$B$4:$C$67,2,0),0)</f>
        <v>0</v>
      </c>
      <c r="G335" s="219"/>
      <c r="H335" s="123"/>
      <c r="I335" s="221"/>
      <c r="J335" s="219"/>
      <c r="K335" s="215">
        <f t="shared" si="5"/>
        <v>0</v>
      </c>
    </row>
    <row r="336" spans="2:11" x14ac:dyDescent="0.35">
      <c r="B336" s="195"/>
      <c r="C336" s="196"/>
      <c r="D336" s="197"/>
      <c r="E336" s="198"/>
      <c r="F336" s="192">
        <f>IFERROR(VLOOKUP(Verkauf!E336,Fertigwaren!$B$4:$C$67,2,0),0)</f>
        <v>0</v>
      </c>
      <c r="G336" s="219"/>
      <c r="H336" s="123"/>
      <c r="I336" s="221"/>
      <c r="J336" s="219"/>
      <c r="K336" s="215">
        <f t="shared" si="5"/>
        <v>0</v>
      </c>
    </row>
    <row r="337" spans="2:11" x14ac:dyDescent="0.35">
      <c r="B337" s="195"/>
      <c r="C337" s="196"/>
      <c r="D337" s="197"/>
      <c r="E337" s="198"/>
      <c r="F337" s="192">
        <f>IFERROR(VLOOKUP(Verkauf!E337,Fertigwaren!$B$4:$C$67,2,0),0)</f>
        <v>0</v>
      </c>
      <c r="G337" s="219"/>
      <c r="H337" s="123"/>
      <c r="I337" s="221"/>
      <c r="J337" s="219"/>
      <c r="K337" s="215">
        <f t="shared" si="5"/>
        <v>0</v>
      </c>
    </row>
    <row r="338" spans="2:11" x14ac:dyDescent="0.35">
      <c r="B338" s="195"/>
      <c r="C338" s="196"/>
      <c r="D338" s="197"/>
      <c r="E338" s="198"/>
      <c r="F338" s="192">
        <f>IFERROR(VLOOKUP(Verkauf!E338,Fertigwaren!$B$4:$C$67,2,0),0)</f>
        <v>0</v>
      </c>
      <c r="G338" s="219"/>
      <c r="H338" s="123"/>
      <c r="I338" s="221"/>
      <c r="J338" s="219"/>
      <c r="K338" s="215">
        <f t="shared" si="5"/>
        <v>0</v>
      </c>
    </row>
    <row r="339" spans="2:11" x14ac:dyDescent="0.35">
      <c r="B339" s="195"/>
      <c r="C339" s="196"/>
      <c r="D339" s="197"/>
      <c r="E339" s="198"/>
      <c r="F339" s="192">
        <f>IFERROR(VLOOKUP(Verkauf!E339,Fertigwaren!$B$4:$C$67,2,0),0)</f>
        <v>0</v>
      </c>
      <c r="G339" s="219"/>
      <c r="H339" s="123"/>
      <c r="I339" s="221"/>
      <c r="J339" s="219"/>
      <c r="K339" s="215">
        <f t="shared" si="5"/>
        <v>0</v>
      </c>
    </row>
    <row r="340" spans="2:11" x14ac:dyDescent="0.35">
      <c r="B340" s="195"/>
      <c r="C340" s="196"/>
      <c r="D340" s="197"/>
      <c r="E340" s="198"/>
      <c r="F340" s="192">
        <f>IFERROR(VLOOKUP(Verkauf!E340,Fertigwaren!$B$4:$C$67,2,0),0)</f>
        <v>0</v>
      </c>
      <c r="G340" s="219"/>
      <c r="H340" s="123"/>
      <c r="I340" s="221"/>
      <c r="J340" s="219"/>
      <c r="K340" s="215">
        <f t="shared" si="5"/>
        <v>0</v>
      </c>
    </row>
    <row r="341" spans="2:11" x14ac:dyDescent="0.35">
      <c r="B341" s="195"/>
      <c r="C341" s="196"/>
      <c r="D341" s="197"/>
      <c r="E341" s="198"/>
      <c r="F341" s="192">
        <f>IFERROR(VLOOKUP(Verkauf!E341,Fertigwaren!$B$4:$C$67,2,0),0)</f>
        <v>0</v>
      </c>
      <c r="G341" s="219"/>
      <c r="H341" s="123"/>
      <c r="I341" s="221"/>
      <c r="J341" s="219"/>
      <c r="K341" s="215">
        <f t="shared" si="5"/>
        <v>0</v>
      </c>
    </row>
    <row r="342" spans="2:11" x14ac:dyDescent="0.35">
      <c r="B342" s="195"/>
      <c r="C342" s="196"/>
      <c r="D342" s="197"/>
      <c r="E342" s="198"/>
      <c r="F342" s="192">
        <f>IFERROR(VLOOKUP(Verkauf!E342,Fertigwaren!$B$4:$C$67,2,0),0)</f>
        <v>0</v>
      </c>
      <c r="G342" s="219"/>
      <c r="H342" s="123"/>
      <c r="I342" s="221"/>
      <c r="J342" s="219"/>
      <c r="K342" s="215">
        <f t="shared" si="5"/>
        <v>0</v>
      </c>
    </row>
    <row r="343" spans="2:11" x14ac:dyDescent="0.35">
      <c r="B343" s="195"/>
      <c r="C343" s="196"/>
      <c r="D343" s="197"/>
      <c r="E343" s="198"/>
      <c r="F343" s="192">
        <f>IFERROR(VLOOKUP(Verkauf!E343,Fertigwaren!$B$4:$C$67,2,0),0)</f>
        <v>0</v>
      </c>
      <c r="G343" s="219"/>
      <c r="H343" s="123"/>
      <c r="I343" s="221"/>
      <c r="J343" s="219"/>
      <c r="K343" s="215">
        <f t="shared" si="5"/>
        <v>0</v>
      </c>
    </row>
    <row r="344" spans="2:11" x14ac:dyDescent="0.35">
      <c r="B344" s="195"/>
      <c r="C344" s="196"/>
      <c r="D344" s="197"/>
      <c r="E344" s="198"/>
      <c r="F344" s="192">
        <f>IFERROR(VLOOKUP(Verkauf!E344,Fertigwaren!$B$4:$C$67,2,0),0)</f>
        <v>0</v>
      </c>
      <c r="G344" s="219"/>
      <c r="H344" s="123"/>
      <c r="I344" s="221"/>
      <c r="J344" s="219"/>
      <c r="K344" s="215">
        <f t="shared" si="5"/>
        <v>0</v>
      </c>
    </row>
    <row r="345" spans="2:11" x14ac:dyDescent="0.35">
      <c r="B345" s="195"/>
      <c r="C345" s="196"/>
      <c r="D345" s="197"/>
      <c r="E345" s="198"/>
      <c r="F345" s="192">
        <f>IFERROR(VLOOKUP(Verkauf!E345,Fertigwaren!$B$4:$C$67,2,0),0)</f>
        <v>0</v>
      </c>
      <c r="G345" s="219"/>
      <c r="H345" s="123"/>
      <c r="I345" s="221"/>
      <c r="J345" s="219"/>
      <c r="K345" s="215">
        <f t="shared" si="5"/>
        <v>0</v>
      </c>
    </row>
    <row r="346" spans="2:11" x14ac:dyDescent="0.35">
      <c r="B346" s="195"/>
      <c r="C346" s="196"/>
      <c r="D346" s="197"/>
      <c r="E346" s="198"/>
      <c r="F346" s="192">
        <f>IFERROR(VLOOKUP(Verkauf!E346,Fertigwaren!$B$4:$C$67,2,0),0)</f>
        <v>0</v>
      </c>
      <c r="G346" s="219"/>
      <c r="H346" s="123"/>
      <c r="I346" s="221"/>
      <c r="J346" s="219"/>
      <c r="K346" s="215">
        <f t="shared" si="5"/>
        <v>0</v>
      </c>
    </row>
    <row r="347" spans="2:11" x14ac:dyDescent="0.35">
      <c r="B347" s="195"/>
      <c r="C347" s="196"/>
      <c r="D347" s="197"/>
      <c r="E347" s="198"/>
      <c r="F347" s="192">
        <f>IFERROR(VLOOKUP(Verkauf!E347,Fertigwaren!$B$4:$C$67,2,0),0)</f>
        <v>0</v>
      </c>
      <c r="G347" s="219"/>
      <c r="H347" s="123"/>
      <c r="I347" s="221"/>
      <c r="J347" s="219"/>
      <c r="K347" s="215">
        <f t="shared" si="5"/>
        <v>0</v>
      </c>
    </row>
    <row r="348" spans="2:11" x14ac:dyDescent="0.35">
      <c r="B348" s="195"/>
      <c r="C348" s="196"/>
      <c r="D348" s="197"/>
      <c r="E348" s="198"/>
      <c r="F348" s="192">
        <f>IFERROR(VLOOKUP(Verkauf!E348,Fertigwaren!$B$4:$C$67,2,0),0)</f>
        <v>0</v>
      </c>
      <c r="G348" s="219"/>
      <c r="H348" s="123"/>
      <c r="I348" s="221"/>
      <c r="J348" s="219"/>
      <c r="K348" s="215">
        <f t="shared" si="5"/>
        <v>0</v>
      </c>
    </row>
    <row r="349" spans="2:11" x14ac:dyDescent="0.35">
      <c r="B349" s="195"/>
      <c r="C349" s="196"/>
      <c r="D349" s="197"/>
      <c r="E349" s="198"/>
      <c r="F349" s="192">
        <f>IFERROR(VLOOKUP(Verkauf!E349,Fertigwaren!$B$4:$C$67,2,0),0)</f>
        <v>0</v>
      </c>
      <c r="G349" s="219"/>
      <c r="H349" s="123"/>
      <c r="I349" s="221"/>
      <c r="J349" s="219"/>
      <c r="K349" s="215">
        <f t="shared" si="5"/>
        <v>0</v>
      </c>
    </row>
    <row r="350" spans="2:11" x14ac:dyDescent="0.35">
      <c r="B350" s="195"/>
      <c r="C350" s="196"/>
      <c r="D350" s="197"/>
      <c r="E350" s="198"/>
      <c r="F350" s="192">
        <f>IFERROR(VLOOKUP(Verkauf!E350,Fertigwaren!$B$4:$C$67,2,0),0)</f>
        <v>0</v>
      </c>
      <c r="G350" s="219"/>
      <c r="H350" s="123"/>
      <c r="I350" s="221"/>
      <c r="J350" s="219"/>
      <c r="K350" s="215">
        <f t="shared" si="5"/>
        <v>0</v>
      </c>
    </row>
    <row r="351" spans="2:11" x14ac:dyDescent="0.35">
      <c r="B351" s="195"/>
      <c r="C351" s="196"/>
      <c r="D351" s="197"/>
      <c r="E351" s="198"/>
      <c r="F351" s="192">
        <f>IFERROR(VLOOKUP(Verkauf!E351,Fertigwaren!$B$4:$C$67,2,0),0)</f>
        <v>0</v>
      </c>
      <c r="G351" s="219"/>
      <c r="H351" s="123"/>
      <c r="I351" s="221"/>
      <c r="J351" s="219"/>
      <c r="K351" s="215">
        <f t="shared" si="5"/>
        <v>0</v>
      </c>
    </row>
    <row r="352" spans="2:11" x14ac:dyDescent="0.35">
      <c r="B352" s="195"/>
      <c r="C352" s="196"/>
      <c r="D352" s="197"/>
      <c r="E352" s="198"/>
      <c r="F352" s="192">
        <f>IFERROR(VLOOKUP(Verkauf!E352,Fertigwaren!$B$4:$C$67,2,0),0)</f>
        <v>0</v>
      </c>
      <c r="G352" s="219"/>
      <c r="H352" s="123"/>
      <c r="I352" s="221"/>
      <c r="J352" s="219"/>
      <c r="K352" s="215">
        <f t="shared" si="5"/>
        <v>0</v>
      </c>
    </row>
    <row r="353" spans="2:11" x14ac:dyDescent="0.35">
      <c r="B353" s="195"/>
      <c r="C353" s="196"/>
      <c r="D353" s="197"/>
      <c r="E353" s="198"/>
      <c r="F353" s="192">
        <f>IFERROR(VLOOKUP(Verkauf!E353,Fertigwaren!$B$4:$C$67,2,0),0)</f>
        <v>0</v>
      </c>
      <c r="G353" s="219"/>
      <c r="H353" s="123"/>
      <c r="I353" s="221"/>
      <c r="J353" s="219"/>
      <c r="K353" s="215">
        <f t="shared" si="5"/>
        <v>0</v>
      </c>
    </row>
    <row r="354" spans="2:11" x14ac:dyDescent="0.35">
      <c r="B354" s="195"/>
      <c r="C354" s="196"/>
      <c r="D354" s="197"/>
      <c r="E354" s="198"/>
      <c r="F354" s="192">
        <f>IFERROR(VLOOKUP(Verkauf!E354,Fertigwaren!$B$4:$C$67,2,0),0)</f>
        <v>0</v>
      </c>
      <c r="G354" s="219"/>
      <c r="H354" s="123"/>
      <c r="I354" s="221"/>
      <c r="J354" s="219"/>
      <c r="K354" s="215">
        <f t="shared" si="5"/>
        <v>0</v>
      </c>
    </row>
    <row r="355" spans="2:11" x14ac:dyDescent="0.35">
      <c r="B355" s="195"/>
      <c r="C355" s="196"/>
      <c r="D355" s="197"/>
      <c r="E355" s="198"/>
      <c r="F355" s="192">
        <f>IFERROR(VLOOKUP(Verkauf!E355,Fertigwaren!$B$4:$C$67,2,0),0)</f>
        <v>0</v>
      </c>
      <c r="G355" s="219"/>
      <c r="H355" s="123"/>
      <c r="I355" s="221"/>
      <c r="J355" s="219"/>
      <c r="K355" s="215">
        <f t="shared" si="5"/>
        <v>0</v>
      </c>
    </row>
    <row r="356" spans="2:11" x14ac:dyDescent="0.35">
      <c r="B356" s="195"/>
      <c r="C356" s="196"/>
      <c r="D356" s="197"/>
      <c r="E356" s="198"/>
      <c r="F356" s="192">
        <f>IFERROR(VLOOKUP(Verkauf!E356,Fertigwaren!$B$4:$C$67,2,0),0)</f>
        <v>0</v>
      </c>
      <c r="G356" s="219"/>
      <c r="H356" s="123"/>
      <c r="I356" s="221"/>
      <c r="J356" s="219"/>
      <c r="K356" s="215">
        <f t="shared" si="5"/>
        <v>0</v>
      </c>
    </row>
    <row r="357" spans="2:11" x14ac:dyDescent="0.35">
      <c r="B357" s="195"/>
      <c r="C357" s="196"/>
      <c r="D357" s="197"/>
      <c r="E357" s="198"/>
      <c r="F357" s="192">
        <f>IFERROR(VLOOKUP(Verkauf!E357,Fertigwaren!$B$4:$C$67,2,0),0)</f>
        <v>0</v>
      </c>
      <c r="G357" s="219"/>
      <c r="H357" s="123"/>
      <c r="I357" s="221"/>
      <c r="J357" s="219"/>
      <c r="K357" s="215">
        <f t="shared" si="5"/>
        <v>0</v>
      </c>
    </row>
    <row r="358" spans="2:11" x14ac:dyDescent="0.35">
      <c r="B358" s="195"/>
      <c r="C358" s="196"/>
      <c r="D358" s="197"/>
      <c r="E358" s="198"/>
      <c r="F358" s="192">
        <f>IFERROR(VLOOKUP(Verkauf!E358,Fertigwaren!$B$4:$C$67,2,0),0)</f>
        <v>0</v>
      </c>
      <c r="G358" s="219"/>
      <c r="H358" s="123"/>
      <c r="I358" s="221"/>
      <c r="J358" s="219"/>
      <c r="K358" s="215">
        <f t="shared" si="5"/>
        <v>0</v>
      </c>
    </row>
    <row r="359" spans="2:11" x14ac:dyDescent="0.35">
      <c r="B359" s="195"/>
      <c r="C359" s="196"/>
      <c r="D359" s="197"/>
      <c r="E359" s="198"/>
      <c r="F359" s="192">
        <f>IFERROR(VLOOKUP(Verkauf!E359,Fertigwaren!$B$4:$C$67,2,0),0)</f>
        <v>0</v>
      </c>
      <c r="G359" s="219"/>
      <c r="H359" s="123"/>
      <c r="I359" s="221"/>
      <c r="J359" s="219"/>
      <c r="K359" s="215">
        <f t="shared" si="5"/>
        <v>0</v>
      </c>
    </row>
    <row r="360" spans="2:11" x14ac:dyDescent="0.35">
      <c r="B360" s="195"/>
      <c r="C360" s="196"/>
      <c r="D360" s="197"/>
      <c r="E360" s="198"/>
      <c r="F360" s="192">
        <f>IFERROR(VLOOKUP(Verkauf!E360,Fertigwaren!$B$4:$C$67,2,0),0)</f>
        <v>0</v>
      </c>
      <c r="G360" s="219"/>
      <c r="H360" s="123"/>
      <c r="I360" s="221"/>
      <c r="J360" s="219"/>
      <c r="K360" s="215">
        <f t="shared" si="5"/>
        <v>0</v>
      </c>
    </row>
    <row r="361" spans="2:11" x14ac:dyDescent="0.35">
      <c r="B361" s="195"/>
      <c r="C361" s="196"/>
      <c r="D361" s="197"/>
      <c r="E361" s="198"/>
      <c r="F361" s="192">
        <f>IFERROR(VLOOKUP(Verkauf!E361,Fertigwaren!$B$4:$C$67,2,0),0)</f>
        <v>0</v>
      </c>
      <c r="G361" s="219"/>
      <c r="H361" s="123"/>
      <c r="I361" s="221"/>
      <c r="J361" s="219"/>
      <c r="K361" s="215">
        <f t="shared" si="5"/>
        <v>0</v>
      </c>
    </row>
    <row r="362" spans="2:11" x14ac:dyDescent="0.35">
      <c r="B362" s="195"/>
      <c r="C362" s="196"/>
      <c r="D362" s="197"/>
      <c r="E362" s="198"/>
      <c r="F362" s="192">
        <f>IFERROR(VLOOKUP(Verkauf!E362,Fertigwaren!$B$4:$C$67,2,0),0)</f>
        <v>0</v>
      </c>
      <c r="G362" s="219"/>
      <c r="H362" s="123"/>
      <c r="I362" s="221"/>
      <c r="J362" s="219"/>
      <c r="K362" s="215">
        <f t="shared" si="5"/>
        <v>0</v>
      </c>
    </row>
    <row r="363" spans="2:11" x14ac:dyDescent="0.35">
      <c r="B363" s="195"/>
      <c r="C363" s="196"/>
      <c r="D363" s="197"/>
      <c r="E363" s="198"/>
      <c r="F363" s="192">
        <f>IFERROR(VLOOKUP(Verkauf!E363,Fertigwaren!$B$4:$C$67,2,0),0)</f>
        <v>0</v>
      </c>
      <c r="G363" s="219"/>
      <c r="H363" s="123"/>
      <c r="I363" s="221"/>
      <c r="J363" s="219"/>
      <c r="K363" s="215">
        <f t="shared" si="5"/>
        <v>0</v>
      </c>
    </row>
    <row r="364" spans="2:11" x14ac:dyDescent="0.35">
      <c r="B364" s="195"/>
      <c r="C364" s="196"/>
      <c r="D364" s="197"/>
      <c r="E364" s="198"/>
      <c r="F364" s="192">
        <f>IFERROR(VLOOKUP(Verkauf!E364,Fertigwaren!$B$4:$C$67,2,0),0)</f>
        <v>0</v>
      </c>
      <c r="G364" s="219"/>
      <c r="H364" s="123"/>
      <c r="I364" s="221"/>
      <c r="J364" s="219"/>
      <c r="K364" s="215">
        <f t="shared" si="5"/>
        <v>0</v>
      </c>
    </row>
    <row r="365" spans="2:11" x14ac:dyDescent="0.35">
      <c r="B365" s="195"/>
      <c r="C365" s="196"/>
      <c r="D365" s="197"/>
      <c r="E365" s="198"/>
      <c r="F365" s="192">
        <f>IFERROR(VLOOKUP(Verkauf!E365,Fertigwaren!$B$4:$C$67,2,0),0)</f>
        <v>0</v>
      </c>
      <c r="G365" s="219"/>
      <c r="H365" s="123"/>
      <c r="I365" s="221"/>
      <c r="J365" s="219"/>
      <c r="K365" s="215">
        <f t="shared" si="5"/>
        <v>0</v>
      </c>
    </row>
    <row r="366" spans="2:11" x14ac:dyDescent="0.35">
      <c r="B366" s="195"/>
      <c r="C366" s="196"/>
      <c r="D366" s="197"/>
      <c r="E366" s="198"/>
      <c r="F366" s="192">
        <f>IFERROR(VLOOKUP(Verkauf!E366,Fertigwaren!$B$4:$C$67,2,0),0)</f>
        <v>0</v>
      </c>
      <c r="G366" s="219"/>
      <c r="H366" s="123"/>
      <c r="I366" s="221"/>
      <c r="J366" s="219"/>
      <c r="K366" s="215">
        <f t="shared" si="5"/>
        <v>0</v>
      </c>
    </row>
    <row r="367" spans="2:11" x14ac:dyDescent="0.35">
      <c r="B367" s="195"/>
      <c r="C367" s="196"/>
      <c r="D367" s="197"/>
      <c r="E367" s="198"/>
      <c r="F367" s="192">
        <f>IFERROR(VLOOKUP(Verkauf!E367,Fertigwaren!$B$4:$C$67,2,0),0)</f>
        <v>0</v>
      </c>
      <c r="G367" s="219"/>
      <c r="H367" s="123"/>
      <c r="I367" s="221"/>
      <c r="J367" s="219"/>
      <c r="K367" s="215">
        <f t="shared" si="5"/>
        <v>0</v>
      </c>
    </row>
    <row r="368" spans="2:11" x14ac:dyDescent="0.35">
      <c r="B368" s="195"/>
      <c r="C368" s="196"/>
      <c r="D368" s="197"/>
      <c r="E368" s="198"/>
      <c r="F368" s="192">
        <f>IFERROR(VLOOKUP(Verkauf!E368,Fertigwaren!$B$4:$C$67,2,0),0)</f>
        <v>0</v>
      </c>
      <c r="G368" s="219"/>
      <c r="H368" s="123"/>
      <c r="I368" s="221"/>
      <c r="J368" s="219"/>
      <c r="K368" s="215">
        <f t="shared" si="5"/>
        <v>0</v>
      </c>
    </row>
    <row r="369" spans="2:11" x14ac:dyDescent="0.35">
      <c r="B369" s="195"/>
      <c r="C369" s="196"/>
      <c r="D369" s="197"/>
      <c r="E369" s="198"/>
      <c r="F369" s="192">
        <f>IFERROR(VLOOKUP(Verkauf!E369,Fertigwaren!$B$4:$C$67,2,0),0)</f>
        <v>0</v>
      </c>
      <c r="G369" s="219"/>
      <c r="H369" s="123"/>
      <c r="I369" s="221"/>
      <c r="J369" s="219"/>
      <c r="K369" s="215">
        <f t="shared" si="5"/>
        <v>0</v>
      </c>
    </row>
    <row r="370" spans="2:11" x14ac:dyDescent="0.35">
      <c r="B370" s="195"/>
      <c r="C370" s="196"/>
      <c r="D370" s="197"/>
      <c r="E370" s="198"/>
      <c r="F370" s="192">
        <f>IFERROR(VLOOKUP(Verkauf!E370,Fertigwaren!$B$4:$C$67,2,0),0)</f>
        <v>0</v>
      </c>
      <c r="G370" s="219"/>
      <c r="H370" s="123"/>
      <c r="I370" s="221"/>
      <c r="J370" s="219"/>
      <c r="K370" s="215">
        <f t="shared" si="5"/>
        <v>0</v>
      </c>
    </row>
    <row r="371" spans="2:11" x14ac:dyDescent="0.35">
      <c r="B371" s="195"/>
      <c r="C371" s="196"/>
      <c r="D371" s="197"/>
      <c r="E371" s="198"/>
      <c r="F371" s="192">
        <f>IFERROR(VLOOKUP(Verkauf!E371,Fertigwaren!$B$4:$C$67,2,0),0)</f>
        <v>0</v>
      </c>
      <c r="G371" s="219"/>
      <c r="H371" s="123"/>
      <c r="I371" s="221"/>
      <c r="J371" s="219"/>
      <c r="K371" s="215">
        <f t="shared" si="5"/>
        <v>0</v>
      </c>
    </row>
    <row r="372" spans="2:11" x14ac:dyDescent="0.35">
      <c r="B372" s="195"/>
      <c r="C372" s="196"/>
      <c r="D372" s="197"/>
      <c r="E372" s="198"/>
      <c r="F372" s="192">
        <f>IFERROR(VLOOKUP(Verkauf!E372,Fertigwaren!$B$4:$C$67,2,0),0)</f>
        <v>0</v>
      </c>
      <c r="G372" s="219"/>
      <c r="H372" s="123"/>
      <c r="I372" s="221"/>
      <c r="J372" s="219"/>
      <c r="K372" s="215">
        <f t="shared" si="5"/>
        <v>0</v>
      </c>
    </row>
    <row r="373" spans="2:11" x14ac:dyDescent="0.35">
      <c r="B373" s="195"/>
      <c r="C373" s="196"/>
      <c r="D373" s="197"/>
      <c r="E373" s="198"/>
      <c r="F373" s="192">
        <f>IFERROR(VLOOKUP(Verkauf!E373,Fertigwaren!$B$4:$C$67,2,0),0)</f>
        <v>0</v>
      </c>
      <c r="G373" s="219"/>
      <c r="H373" s="123"/>
      <c r="I373" s="221"/>
      <c r="J373" s="219"/>
      <c r="K373" s="215">
        <f t="shared" si="5"/>
        <v>0</v>
      </c>
    </row>
    <row r="374" spans="2:11" x14ac:dyDescent="0.35">
      <c r="B374" s="195"/>
      <c r="C374" s="196"/>
      <c r="D374" s="197"/>
      <c r="E374" s="198"/>
      <c r="F374" s="192">
        <f>IFERROR(VLOOKUP(Verkauf!E374,Fertigwaren!$B$4:$C$67,2,0),0)</f>
        <v>0</v>
      </c>
      <c r="G374" s="219"/>
      <c r="H374" s="123"/>
      <c r="I374" s="221"/>
      <c r="J374" s="219"/>
      <c r="K374" s="215">
        <f t="shared" si="5"/>
        <v>0</v>
      </c>
    </row>
    <row r="375" spans="2:11" x14ac:dyDescent="0.35">
      <c r="B375" s="195"/>
      <c r="C375" s="196"/>
      <c r="D375" s="197"/>
      <c r="E375" s="198"/>
      <c r="F375" s="192">
        <f>IFERROR(VLOOKUP(Verkauf!E375,Fertigwaren!$B$4:$C$67,2,0),0)</f>
        <v>0</v>
      </c>
      <c r="G375" s="219"/>
      <c r="H375" s="123"/>
      <c r="I375" s="221"/>
      <c r="J375" s="219"/>
      <c r="K375" s="215">
        <f t="shared" si="5"/>
        <v>0</v>
      </c>
    </row>
    <row r="376" spans="2:11" x14ac:dyDescent="0.35">
      <c r="B376" s="195"/>
      <c r="C376" s="196"/>
      <c r="D376" s="197"/>
      <c r="E376" s="198"/>
      <c r="F376" s="192">
        <f>IFERROR(VLOOKUP(Verkauf!E376,Fertigwaren!$B$4:$C$67,2,0),0)</f>
        <v>0</v>
      </c>
      <c r="G376" s="219"/>
      <c r="H376" s="123"/>
      <c r="I376" s="221"/>
      <c r="J376" s="219"/>
      <c r="K376" s="215">
        <f t="shared" si="5"/>
        <v>0</v>
      </c>
    </row>
    <row r="377" spans="2:11" x14ac:dyDescent="0.35">
      <c r="B377" s="195"/>
      <c r="C377" s="196"/>
      <c r="D377" s="197"/>
      <c r="E377" s="198"/>
      <c r="F377" s="192">
        <f>IFERROR(VLOOKUP(Verkauf!E377,Fertigwaren!$B$4:$C$67,2,0),0)</f>
        <v>0</v>
      </c>
      <c r="G377" s="219"/>
      <c r="H377" s="123"/>
      <c r="I377" s="221"/>
      <c r="J377" s="219"/>
      <c r="K377" s="215">
        <f t="shared" si="5"/>
        <v>0</v>
      </c>
    </row>
    <row r="378" spans="2:11" x14ac:dyDescent="0.35">
      <c r="B378" s="195"/>
      <c r="C378" s="196"/>
      <c r="D378" s="197"/>
      <c r="E378" s="198"/>
      <c r="F378" s="192">
        <f>IFERROR(VLOOKUP(Verkauf!E378,Fertigwaren!$B$4:$C$67,2,0),0)</f>
        <v>0</v>
      </c>
      <c r="G378" s="219"/>
      <c r="H378" s="123"/>
      <c r="I378" s="221"/>
      <c r="J378" s="219"/>
      <c r="K378" s="215">
        <f t="shared" si="5"/>
        <v>0</v>
      </c>
    </row>
    <row r="379" spans="2:11" x14ac:dyDescent="0.35">
      <c r="B379" s="195"/>
      <c r="C379" s="196"/>
      <c r="D379" s="197"/>
      <c r="E379" s="198"/>
      <c r="F379" s="192">
        <f>IFERROR(VLOOKUP(Verkauf!E379,Fertigwaren!$B$4:$C$67,2,0),0)</f>
        <v>0</v>
      </c>
      <c r="G379" s="219"/>
      <c r="H379" s="123"/>
      <c r="I379" s="221"/>
      <c r="J379" s="219"/>
      <c r="K379" s="215">
        <f t="shared" si="5"/>
        <v>0</v>
      </c>
    </row>
    <row r="380" spans="2:11" x14ac:dyDescent="0.35">
      <c r="B380" s="195"/>
      <c r="C380" s="196"/>
      <c r="D380" s="197"/>
      <c r="E380" s="198"/>
      <c r="F380" s="192">
        <f>IFERROR(VLOOKUP(Verkauf!E380,Fertigwaren!$B$4:$C$67,2,0),0)</f>
        <v>0</v>
      </c>
      <c r="G380" s="219"/>
      <c r="H380" s="123"/>
      <c r="I380" s="221"/>
      <c r="J380" s="219"/>
      <c r="K380" s="215">
        <f t="shared" si="5"/>
        <v>0</v>
      </c>
    </row>
    <row r="381" spans="2:11" x14ac:dyDescent="0.35">
      <c r="B381" s="195"/>
      <c r="C381" s="196"/>
      <c r="D381" s="197"/>
      <c r="E381" s="198"/>
      <c r="F381" s="192">
        <f>IFERROR(VLOOKUP(Verkauf!E381,Fertigwaren!$B$4:$C$67,2,0),0)</f>
        <v>0</v>
      </c>
      <c r="G381" s="219"/>
      <c r="H381" s="123"/>
      <c r="I381" s="221"/>
      <c r="J381" s="219"/>
      <c r="K381" s="215">
        <f t="shared" si="5"/>
        <v>0</v>
      </c>
    </row>
    <row r="382" spans="2:11" x14ac:dyDescent="0.35">
      <c r="B382" s="195"/>
      <c r="C382" s="196"/>
      <c r="D382" s="197"/>
      <c r="E382" s="198"/>
      <c r="F382" s="192">
        <f>IFERROR(VLOOKUP(Verkauf!E382,Fertigwaren!$B$4:$C$67,2,0),0)</f>
        <v>0</v>
      </c>
      <c r="G382" s="219"/>
      <c r="H382" s="123"/>
      <c r="I382" s="221"/>
      <c r="J382" s="219"/>
      <c r="K382" s="215">
        <f t="shared" si="5"/>
        <v>0</v>
      </c>
    </row>
    <row r="383" spans="2:11" x14ac:dyDescent="0.35">
      <c r="B383" s="195"/>
      <c r="C383" s="196"/>
      <c r="D383" s="197"/>
      <c r="E383" s="198"/>
      <c r="F383" s="192">
        <f>IFERROR(VLOOKUP(Verkauf!E383,Fertigwaren!$B$4:$C$67,2,0),0)</f>
        <v>0</v>
      </c>
      <c r="G383" s="219"/>
      <c r="H383" s="123"/>
      <c r="I383" s="221"/>
      <c r="J383" s="219"/>
      <c r="K383" s="215">
        <f t="shared" si="5"/>
        <v>0</v>
      </c>
    </row>
    <row r="384" spans="2:11" x14ac:dyDescent="0.35">
      <c r="B384" s="195"/>
      <c r="C384" s="196"/>
      <c r="D384" s="197"/>
      <c r="E384" s="198"/>
      <c r="F384" s="192">
        <f>IFERROR(VLOOKUP(Verkauf!E384,Fertigwaren!$B$4:$C$67,2,0),0)</f>
        <v>0</v>
      </c>
      <c r="G384" s="219"/>
      <c r="H384" s="123"/>
      <c r="I384" s="221"/>
      <c r="J384" s="219"/>
      <c r="K384" s="215">
        <f t="shared" si="5"/>
        <v>0</v>
      </c>
    </row>
    <row r="385" spans="2:11" x14ac:dyDescent="0.35">
      <c r="B385" s="195"/>
      <c r="C385" s="196"/>
      <c r="D385" s="197"/>
      <c r="E385" s="198"/>
      <c r="F385" s="192">
        <f>IFERROR(VLOOKUP(Verkauf!E385,Fertigwaren!$B$4:$C$67,2,0),0)</f>
        <v>0</v>
      </c>
      <c r="G385" s="219"/>
      <c r="H385" s="123"/>
      <c r="I385" s="221"/>
      <c r="J385" s="219"/>
      <c r="K385" s="215">
        <f t="shared" si="5"/>
        <v>0</v>
      </c>
    </row>
    <row r="386" spans="2:11" x14ac:dyDescent="0.35">
      <c r="B386" s="195"/>
      <c r="C386" s="196"/>
      <c r="D386" s="197"/>
      <c r="E386" s="198"/>
      <c r="F386" s="192">
        <f>IFERROR(VLOOKUP(Verkauf!E386,Fertigwaren!$B$4:$C$67,2,0),0)</f>
        <v>0</v>
      </c>
      <c r="G386" s="219"/>
      <c r="H386" s="123"/>
      <c r="I386" s="221"/>
      <c r="J386" s="219"/>
      <c r="K386" s="215">
        <f t="shared" si="5"/>
        <v>0</v>
      </c>
    </row>
    <row r="387" spans="2:11" x14ac:dyDescent="0.35">
      <c r="B387" s="195"/>
      <c r="C387" s="196"/>
      <c r="D387" s="197"/>
      <c r="E387" s="198"/>
      <c r="F387" s="192">
        <f>IFERROR(VLOOKUP(Verkauf!E387,Fertigwaren!$B$4:$C$67,2,0),0)</f>
        <v>0</v>
      </c>
      <c r="G387" s="219"/>
      <c r="H387" s="123"/>
      <c r="I387" s="221"/>
      <c r="J387" s="219"/>
      <c r="K387" s="215">
        <f t="shared" si="5"/>
        <v>0</v>
      </c>
    </row>
    <row r="388" spans="2:11" x14ac:dyDescent="0.35">
      <c r="B388" s="195"/>
      <c r="C388" s="196"/>
      <c r="D388" s="197"/>
      <c r="E388" s="198"/>
      <c r="F388" s="192">
        <f>IFERROR(VLOOKUP(Verkauf!E388,Fertigwaren!$B$4:$C$67,2,0),0)</f>
        <v>0</v>
      </c>
      <c r="G388" s="219"/>
      <c r="H388" s="123"/>
      <c r="I388" s="221"/>
      <c r="J388" s="219"/>
      <c r="K388" s="215">
        <f t="shared" si="5"/>
        <v>0</v>
      </c>
    </row>
    <row r="389" spans="2:11" x14ac:dyDescent="0.35">
      <c r="B389" s="195"/>
      <c r="C389" s="196"/>
      <c r="D389" s="197"/>
      <c r="E389" s="198"/>
      <c r="F389" s="192">
        <f>IFERROR(VLOOKUP(Verkauf!E389,Fertigwaren!$B$4:$C$67,2,0),0)</f>
        <v>0</v>
      </c>
      <c r="G389" s="219"/>
      <c r="H389" s="123"/>
      <c r="I389" s="221"/>
      <c r="J389" s="219"/>
      <c r="K389" s="215">
        <f t="shared" ref="K389:K452" si="6">C389</f>
        <v>0</v>
      </c>
    </row>
    <row r="390" spans="2:11" x14ac:dyDescent="0.35">
      <c r="B390" s="195"/>
      <c r="C390" s="196"/>
      <c r="D390" s="197"/>
      <c r="E390" s="198"/>
      <c r="F390" s="192">
        <f>IFERROR(VLOOKUP(Verkauf!E390,Fertigwaren!$B$4:$C$67,2,0),0)</f>
        <v>0</v>
      </c>
      <c r="G390" s="219"/>
      <c r="H390" s="123"/>
      <c r="I390" s="221"/>
      <c r="J390" s="219"/>
      <c r="K390" s="215">
        <f t="shared" si="6"/>
        <v>0</v>
      </c>
    </row>
    <row r="391" spans="2:11" x14ac:dyDescent="0.35">
      <c r="B391" s="195"/>
      <c r="C391" s="196"/>
      <c r="D391" s="197"/>
      <c r="E391" s="198"/>
      <c r="F391" s="192">
        <f>IFERROR(VLOOKUP(Verkauf!E391,Fertigwaren!$B$4:$C$67,2,0),0)</f>
        <v>0</v>
      </c>
      <c r="G391" s="219"/>
      <c r="H391" s="123"/>
      <c r="I391" s="221"/>
      <c r="J391" s="219"/>
      <c r="K391" s="215">
        <f t="shared" si="6"/>
        <v>0</v>
      </c>
    </row>
    <row r="392" spans="2:11" x14ac:dyDescent="0.35">
      <c r="B392" s="195"/>
      <c r="C392" s="196"/>
      <c r="D392" s="197"/>
      <c r="E392" s="198"/>
      <c r="F392" s="192">
        <f>IFERROR(VLOOKUP(Verkauf!E392,Fertigwaren!$B$4:$C$67,2,0),0)</f>
        <v>0</v>
      </c>
      <c r="G392" s="219"/>
      <c r="H392" s="123"/>
      <c r="I392" s="221"/>
      <c r="J392" s="219"/>
      <c r="K392" s="215">
        <f t="shared" si="6"/>
        <v>0</v>
      </c>
    </row>
    <row r="393" spans="2:11" x14ac:dyDescent="0.35">
      <c r="B393" s="195"/>
      <c r="C393" s="196"/>
      <c r="D393" s="197"/>
      <c r="E393" s="198"/>
      <c r="F393" s="192">
        <f>IFERROR(VLOOKUP(Verkauf!E393,Fertigwaren!$B$4:$C$67,2,0),0)</f>
        <v>0</v>
      </c>
      <c r="G393" s="219"/>
      <c r="H393" s="123"/>
      <c r="I393" s="221"/>
      <c r="J393" s="219"/>
      <c r="K393" s="215">
        <f t="shared" si="6"/>
        <v>0</v>
      </c>
    </row>
    <row r="394" spans="2:11" x14ac:dyDescent="0.35">
      <c r="B394" s="195"/>
      <c r="C394" s="196"/>
      <c r="D394" s="197"/>
      <c r="E394" s="198"/>
      <c r="F394" s="192">
        <f>IFERROR(VLOOKUP(Verkauf!E394,Fertigwaren!$B$4:$C$67,2,0),0)</f>
        <v>0</v>
      </c>
      <c r="G394" s="219"/>
      <c r="H394" s="123"/>
      <c r="I394" s="221"/>
      <c r="J394" s="219"/>
      <c r="K394" s="215">
        <f t="shared" si="6"/>
        <v>0</v>
      </c>
    </row>
    <row r="395" spans="2:11" x14ac:dyDescent="0.35">
      <c r="B395" s="195"/>
      <c r="C395" s="196"/>
      <c r="D395" s="197"/>
      <c r="E395" s="198"/>
      <c r="F395" s="192">
        <f>IFERROR(VLOOKUP(Verkauf!E395,Fertigwaren!$B$4:$C$67,2,0),0)</f>
        <v>0</v>
      </c>
      <c r="G395" s="219"/>
      <c r="H395" s="123"/>
      <c r="I395" s="221"/>
      <c r="J395" s="219"/>
      <c r="K395" s="215">
        <f t="shared" si="6"/>
        <v>0</v>
      </c>
    </row>
    <row r="396" spans="2:11" x14ac:dyDescent="0.35">
      <c r="B396" s="195"/>
      <c r="C396" s="196"/>
      <c r="D396" s="197"/>
      <c r="E396" s="198"/>
      <c r="F396" s="192">
        <f>IFERROR(VLOOKUP(Verkauf!E396,Fertigwaren!$B$4:$C$67,2,0),0)</f>
        <v>0</v>
      </c>
      <c r="G396" s="219"/>
      <c r="H396" s="123"/>
      <c r="I396" s="221"/>
      <c r="J396" s="219"/>
      <c r="K396" s="215">
        <f t="shared" si="6"/>
        <v>0</v>
      </c>
    </row>
    <row r="397" spans="2:11" x14ac:dyDescent="0.35">
      <c r="B397" s="195"/>
      <c r="C397" s="196"/>
      <c r="D397" s="197"/>
      <c r="E397" s="198"/>
      <c r="F397" s="192">
        <f>IFERROR(VLOOKUP(Verkauf!E397,Fertigwaren!$B$4:$C$67,2,0),0)</f>
        <v>0</v>
      </c>
      <c r="G397" s="219"/>
      <c r="H397" s="123"/>
      <c r="I397" s="221"/>
      <c r="J397" s="219"/>
      <c r="K397" s="215">
        <f t="shared" si="6"/>
        <v>0</v>
      </c>
    </row>
    <row r="398" spans="2:11" x14ac:dyDescent="0.35">
      <c r="B398" s="195"/>
      <c r="C398" s="196"/>
      <c r="D398" s="197"/>
      <c r="E398" s="198"/>
      <c r="F398" s="192">
        <f>IFERROR(VLOOKUP(Verkauf!E398,Fertigwaren!$B$4:$C$67,2,0),0)</f>
        <v>0</v>
      </c>
      <c r="G398" s="219"/>
      <c r="H398" s="123"/>
      <c r="I398" s="221"/>
      <c r="J398" s="219"/>
      <c r="K398" s="215">
        <f t="shared" si="6"/>
        <v>0</v>
      </c>
    </row>
    <row r="399" spans="2:11" x14ac:dyDescent="0.35">
      <c r="B399" s="195"/>
      <c r="C399" s="196"/>
      <c r="D399" s="197"/>
      <c r="E399" s="198"/>
      <c r="F399" s="192">
        <f>IFERROR(VLOOKUP(Verkauf!E399,Fertigwaren!$B$4:$C$67,2,0),0)</f>
        <v>0</v>
      </c>
      <c r="G399" s="219"/>
      <c r="H399" s="123"/>
      <c r="I399" s="221"/>
      <c r="J399" s="219"/>
      <c r="K399" s="215">
        <f t="shared" si="6"/>
        <v>0</v>
      </c>
    </row>
    <row r="400" spans="2:11" x14ac:dyDescent="0.35">
      <c r="B400" s="195"/>
      <c r="C400" s="196"/>
      <c r="D400" s="197"/>
      <c r="E400" s="198"/>
      <c r="F400" s="192">
        <f>IFERROR(VLOOKUP(Verkauf!E400,Fertigwaren!$B$4:$C$67,2,0),0)</f>
        <v>0</v>
      </c>
      <c r="G400" s="219"/>
      <c r="H400" s="123"/>
      <c r="I400" s="221"/>
      <c r="J400" s="219"/>
      <c r="K400" s="215">
        <f t="shared" si="6"/>
        <v>0</v>
      </c>
    </row>
    <row r="401" spans="2:11" x14ac:dyDescent="0.35">
      <c r="B401" s="195"/>
      <c r="C401" s="196"/>
      <c r="D401" s="197"/>
      <c r="E401" s="198"/>
      <c r="F401" s="192">
        <f>IFERROR(VLOOKUP(Verkauf!E401,Fertigwaren!$B$4:$C$67,2,0),0)</f>
        <v>0</v>
      </c>
      <c r="G401" s="219"/>
      <c r="H401" s="123"/>
      <c r="I401" s="221"/>
      <c r="J401" s="219"/>
      <c r="K401" s="215">
        <f t="shared" si="6"/>
        <v>0</v>
      </c>
    </row>
    <row r="402" spans="2:11" x14ac:dyDescent="0.35">
      <c r="B402" s="195"/>
      <c r="C402" s="196"/>
      <c r="D402" s="197"/>
      <c r="E402" s="198"/>
      <c r="F402" s="192">
        <f>IFERROR(VLOOKUP(Verkauf!E402,Fertigwaren!$B$4:$C$67,2,0),0)</f>
        <v>0</v>
      </c>
      <c r="G402" s="219"/>
      <c r="H402" s="123"/>
      <c r="I402" s="221"/>
      <c r="J402" s="219"/>
      <c r="K402" s="215">
        <f t="shared" si="6"/>
        <v>0</v>
      </c>
    </row>
    <row r="403" spans="2:11" x14ac:dyDescent="0.35">
      <c r="B403" s="195"/>
      <c r="C403" s="196"/>
      <c r="D403" s="197"/>
      <c r="E403" s="198"/>
      <c r="F403" s="192">
        <f>IFERROR(VLOOKUP(Verkauf!E403,Fertigwaren!$B$4:$C$67,2,0),0)</f>
        <v>0</v>
      </c>
      <c r="G403" s="219"/>
      <c r="H403" s="123"/>
      <c r="I403" s="221"/>
      <c r="J403" s="219"/>
      <c r="K403" s="215">
        <f t="shared" si="6"/>
        <v>0</v>
      </c>
    </row>
    <row r="404" spans="2:11" x14ac:dyDescent="0.35">
      <c r="B404" s="195"/>
      <c r="C404" s="196"/>
      <c r="D404" s="197"/>
      <c r="E404" s="198"/>
      <c r="F404" s="192">
        <f>IFERROR(VLOOKUP(Verkauf!E404,Fertigwaren!$B$4:$C$67,2,0),0)</f>
        <v>0</v>
      </c>
      <c r="G404" s="219"/>
      <c r="H404" s="123"/>
      <c r="I404" s="221"/>
      <c r="J404" s="219"/>
      <c r="K404" s="215">
        <f t="shared" si="6"/>
        <v>0</v>
      </c>
    </row>
    <row r="405" spans="2:11" x14ac:dyDescent="0.35">
      <c r="B405" s="195"/>
      <c r="C405" s="196"/>
      <c r="D405" s="197"/>
      <c r="E405" s="198"/>
      <c r="F405" s="192">
        <f>IFERROR(VLOOKUP(Verkauf!E405,Fertigwaren!$B$4:$C$67,2,0),0)</f>
        <v>0</v>
      </c>
      <c r="G405" s="219"/>
      <c r="H405" s="123"/>
      <c r="I405" s="221"/>
      <c r="J405" s="219"/>
      <c r="K405" s="215">
        <f t="shared" si="6"/>
        <v>0</v>
      </c>
    </row>
    <row r="406" spans="2:11" x14ac:dyDescent="0.35">
      <c r="B406" s="195"/>
      <c r="C406" s="196"/>
      <c r="D406" s="197"/>
      <c r="E406" s="198"/>
      <c r="F406" s="192">
        <f>IFERROR(VLOOKUP(Verkauf!E406,Fertigwaren!$B$4:$C$67,2,0),0)</f>
        <v>0</v>
      </c>
      <c r="G406" s="219"/>
      <c r="H406" s="123"/>
      <c r="I406" s="221"/>
      <c r="J406" s="219"/>
      <c r="K406" s="215">
        <f t="shared" si="6"/>
        <v>0</v>
      </c>
    </row>
    <row r="407" spans="2:11" x14ac:dyDescent="0.35">
      <c r="B407" s="195"/>
      <c r="C407" s="196"/>
      <c r="D407" s="197"/>
      <c r="E407" s="198"/>
      <c r="F407" s="192">
        <f>IFERROR(VLOOKUP(Verkauf!E407,Fertigwaren!$B$4:$C$67,2,0),0)</f>
        <v>0</v>
      </c>
      <c r="G407" s="219"/>
      <c r="H407" s="123"/>
      <c r="I407" s="221"/>
      <c r="J407" s="219"/>
      <c r="K407" s="215">
        <f t="shared" si="6"/>
        <v>0</v>
      </c>
    </row>
    <row r="408" spans="2:11" x14ac:dyDescent="0.35">
      <c r="B408" s="195"/>
      <c r="C408" s="196"/>
      <c r="D408" s="197"/>
      <c r="E408" s="198"/>
      <c r="F408" s="192">
        <f>IFERROR(VLOOKUP(Verkauf!E408,Fertigwaren!$B$4:$C$67,2,0),0)</f>
        <v>0</v>
      </c>
      <c r="G408" s="219"/>
      <c r="H408" s="123"/>
      <c r="I408" s="221"/>
      <c r="J408" s="219"/>
      <c r="K408" s="215">
        <f t="shared" si="6"/>
        <v>0</v>
      </c>
    </row>
    <row r="409" spans="2:11" x14ac:dyDescent="0.35">
      <c r="B409" s="195"/>
      <c r="C409" s="196"/>
      <c r="D409" s="197"/>
      <c r="E409" s="198"/>
      <c r="F409" s="192">
        <f>IFERROR(VLOOKUP(Verkauf!E409,Fertigwaren!$B$4:$C$67,2,0),0)</f>
        <v>0</v>
      </c>
      <c r="G409" s="219"/>
      <c r="H409" s="123"/>
      <c r="I409" s="221"/>
      <c r="J409" s="219"/>
      <c r="K409" s="215">
        <f t="shared" si="6"/>
        <v>0</v>
      </c>
    </row>
    <row r="410" spans="2:11" x14ac:dyDescent="0.35">
      <c r="B410" s="195"/>
      <c r="C410" s="196"/>
      <c r="D410" s="197"/>
      <c r="E410" s="198"/>
      <c r="F410" s="192">
        <f>IFERROR(VLOOKUP(Verkauf!E410,Fertigwaren!$B$4:$C$67,2,0),0)</f>
        <v>0</v>
      </c>
      <c r="G410" s="219"/>
      <c r="H410" s="123"/>
      <c r="I410" s="221"/>
      <c r="J410" s="219"/>
      <c r="K410" s="215">
        <f t="shared" si="6"/>
        <v>0</v>
      </c>
    </row>
    <row r="411" spans="2:11" x14ac:dyDescent="0.35">
      <c r="B411" s="195"/>
      <c r="C411" s="196"/>
      <c r="D411" s="197"/>
      <c r="E411" s="198"/>
      <c r="F411" s="192">
        <f>IFERROR(VLOOKUP(Verkauf!E411,Fertigwaren!$B$4:$C$67,2,0),0)</f>
        <v>0</v>
      </c>
      <c r="G411" s="219"/>
      <c r="H411" s="123"/>
      <c r="I411" s="221"/>
      <c r="J411" s="219"/>
      <c r="K411" s="215">
        <f t="shared" si="6"/>
        <v>0</v>
      </c>
    </row>
    <row r="412" spans="2:11" x14ac:dyDescent="0.35">
      <c r="B412" s="195"/>
      <c r="C412" s="196"/>
      <c r="D412" s="197"/>
      <c r="E412" s="198"/>
      <c r="F412" s="192">
        <f>IFERROR(VLOOKUP(Verkauf!E412,Fertigwaren!$B$4:$C$67,2,0),0)</f>
        <v>0</v>
      </c>
      <c r="G412" s="219"/>
      <c r="H412" s="123"/>
      <c r="I412" s="221"/>
      <c r="J412" s="219"/>
      <c r="K412" s="215">
        <f t="shared" si="6"/>
        <v>0</v>
      </c>
    </row>
    <row r="413" spans="2:11" x14ac:dyDescent="0.35">
      <c r="B413" s="195"/>
      <c r="C413" s="196"/>
      <c r="D413" s="197"/>
      <c r="E413" s="198"/>
      <c r="F413" s="192">
        <f>IFERROR(VLOOKUP(Verkauf!E413,Fertigwaren!$B$4:$C$67,2,0),0)</f>
        <v>0</v>
      </c>
      <c r="G413" s="219"/>
      <c r="H413" s="123"/>
      <c r="I413" s="221"/>
      <c r="J413" s="219"/>
      <c r="K413" s="215">
        <f t="shared" si="6"/>
        <v>0</v>
      </c>
    </row>
    <row r="414" spans="2:11" x14ac:dyDescent="0.35">
      <c r="B414" s="195"/>
      <c r="C414" s="196"/>
      <c r="D414" s="197"/>
      <c r="E414" s="198"/>
      <c r="F414" s="192">
        <f>IFERROR(VLOOKUP(Verkauf!E414,Fertigwaren!$B$4:$C$67,2,0),0)</f>
        <v>0</v>
      </c>
      <c r="G414" s="219"/>
      <c r="H414" s="123"/>
      <c r="I414" s="221"/>
      <c r="J414" s="219"/>
      <c r="K414" s="215">
        <f t="shared" si="6"/>
        <v>0</v>
      </c>
    </row>
    <row r="415" spans="2:11" x14ac:dyDescent="0.35">
      <c r="B415" s="195"/>
      <c r="C415" s="196"/>
      <c r="D415" s="197"/>
      <c r="E415" s="198"/>
      <c r="F415" s="192">
        <f>IFERROR(VLOOKUP(Verkauf!E415,Fertigwaren!$B$4:$C$67,2,0),0)</f>
        <v>0</v>
      </c>
      <c r="G415" s="219"/>
      <c r="H415" s="123"/>
      <c r="I415" s="221"/>
      <c r="J415" s="219"/>
      <c r="K415" s="215">
        <f t="shared" si="6"/>
        <v>0</v>
      </c>
    </row>
    <row r="416" spans="2:11" x14ac:dyDescent="0.35">
      <c r="B416" s="195"/>
      <c r="C416" s="196"/>
      <c r="D416" s="197"/>
      <c r="E416" s="198"/>
      <c r="F416" s="192">
        <f>IFERROR(VLOOKUP(Verkauf!E416,Fertigwaren!$B$4:$C$67,2,0),0)</f>
        <v>0</v>
      </c>
      <c r="G416" s="219"/>
      <c r="H416" s="123"/>
      <c r="I416" s="221"/>
      <c r="J416" s="219"/>
      <c r="K416" s="215">
        <f t="shared" si="6"/>
        <v>0</v>
      </c>
    </row>
    <row r="417" spans="2:11" x14ac:dyDescent="0.35">
      <c r="B417" s="195"/>
      <c r="C417" s="196"/>
      <c r="D417" s="197"/>
      <c r="E417" s="198"/>
      <c r="F417" s="192">
        <f>IFERROR(VLOOKUP(Verkauf!E417,Fertigwaren!$B$4:$C$67,2,0),0)</f>
        <v>0</v>
      </c>
      <c r="G417" s="219"/>
      <c r="H417" s="123"/>
      <c r="I417" s="221"/>
      <c r="J417" s="219"/>
      <c r="K417" s="215">
        <f t="shared" si="6"/>
        <v>0</v>
      </c>
    </row>
    <row r="418" spans="2:11" x14ac:dyDescent="0.35">
      <c r="B418" s="195"/>
      <c r="C418" s="196"/>
      <c r="D418" s="197"/>
      <c r="E418" s="198"/>
      <c r="F418" s="192">
        <f>IFERROR(VLOOKUP(Verkauf!E418,Fertigwaren!$B$4:$C$67,2,0),0)</f>
        <v>0</v>
      </c>
      <c r="G418" s="219"/>
      <c r="H418" s="123"/>
      <c r="I418" s="221"/>
      <c r="J418" s="219"/>
      <c r="K418" s="215">
        <f t="shared" si="6"/>
        <v>0</v>
      </c>
    </row>
    <row r="419" spans="2:11" x14ac:dyDescent="0.35">
      <c r="B419" s="195"/>
      <c r="C419" s="196"/>
      <c r="D419" s="197"/>
      <c r="E419" s="198"/>
      <c r="F419" s="192">
        <f>IFERROR(VLOOKUP(Verkauf!E419,Fertigwaren!$B$4:$C$67,2,0),0)</f>
        <v>0</v>
      </c>
      <c r="G419" s="219"/>
      <c r="H419" s="123"/>
      <c r="I419" s="221"/>
      <c r="J419" s="219"/>
      <c r="K419" s="215">
        <f t="shared" si="6"/>
        <v>0</v>
      </c>
    </row>
    <row r="420" spans="2:11" x14ac:dyDescent="0.35">
      <c r="B420" s="195"/>
      <c r="C420" s="196"/>
      <c r="D420" s="197"/>
      <c r="E420" s="198"/>
      <c r="F420" s="192">
        <f>IFERROR(VLOOKUP(Verkauf!E420,Fertigwaren!$B$4:$C$67,2,0),0)</f>
        <v>0</v>
      </c>
      <c r="G420" s="219"/>
      <c r="H420" s="123"/>
      <c r="I420" s="221"/>
      <c r="J420" s="219"/>
      <c r="K420" s="215">
        <f t="shared" si="6"/>
        <v>0</v>
      </c>
    </row>
    <row r="421" spans="2:11" x14ac:dyDescent="0.35">
      <c r="B421" s="195"/>
      <c r="C421" s="196"/>
      <c r="D421" s="197"/>
      <c r="E421" s="198"/>
      <c r="F421" s="192">
        <f>IFERROR(VLOOKUP(Verkauf!E421,Fertigwaren!$B$4:$C$67,2,0),0)</f>
        <v>0</v>
      </c>
      <c r="G421" s="219"/>
      <c r="H421" s="123"/>
      <c r="I421" s="221"/>
      <c r="J421" s="219"/>
      <c r="K421" s="215">
        <f t="shared" si="6"/>
        <v>0</v>
      </c>
    </row>
    <row r="422" spans="2:11" x14ac:dyDescent="0.35">
      <c r="B422" s="195"/>
      <c r="C422" s="196"/>
      <c r="D422" s="197"/>
      <c r="E422" s="198"/>
      <c r="F422" s="192">
        <f>IFERROR(VLOOKUP(Verkauf!E422,Fertigwaren!$B$4:$C$67,2,0),0)</f>
        <v>0</v>
      </c>
      <c r="G422" s="219"/>
      <c r="H422" s="123"/>
      <c r="I422" s="221"/>
      <c r="J422" s="219"/>
      <c r="K422" s="215">
        <f t="shared" si="6"/>
        <v>0</v>
      </c>
    </row>
    <row r="423" spans="2:11" x14ac:dyDescent="0.35">
      <c r="B423" s="195"/>
      <c r="C423" s="196"/>
      <c r="D423" s="197"/>
      <c r="E423" s="198"/>
      <c r="F423" s="192">
        <f>IFERROR(VLOOKUP(Verkauf!E423,Fertigwaren!$B$4:$C$67,2,0),0)</f>
        <v>0</v>
      </c>
      <c r="G423" s="219"/>
      <c r="H423" s="123"/>
      <c r="I423" s="221"/>
      <c r="J423" s="219"/>
      <c r="K423" s="215">
        <f t="shared" si="6"/>
        <v>0</v>
      </c>
    </row>
    <row r="424" spans="2:11" x14ac:dyDescent="0.35">
      <c r="B424" s="195"/>
      <c r="C424" s="196"/>
      <c r="D424" s="197"/>
      <c r="E424" s="198"/>
      <c r="F424" s="192">
        <f>IFERROR(VLOOKUP(Verkauf!E424,Fertigwaren!$B$4:$C$67,2,0),0)</f>
        <v>0</v>
      </c>
      <c r="G424" s="219"/>
      <c r="H424" s="123"/>
      <c r="I424" s="221"/>
      <c r="J424" s="219"/>
      <c r="K424" s="215">
        <f t="shared" si="6"/>
        <v>0</v>
      </c>
    </row>
    <row r="425" spans="2:11" x14ac:dyDescent="0.35">
      <c r="B425" s="195"/>
      <c r="C425" s="196"/>
      <c r="D425" s="197"/>
      <c r="E425" s="198"/>
      <c r="F425" s="192">
        <f>IFERROR(VLOOKUP(Verkauf!E425,Fertigwaren!$B$4:$C$67,2,0),0)</f>
        <v>0</v>
      </c>
      <c r="G425" s="219"/>
      <c r="H425" s="123"/>
      <c r="I425" s="221"/>
      <c r="J425" s="219"/>
      <c r="K425" s="215">
        <f t="shared" si="6"/>
        <v>0</v>
      </c>
    </row>
    <row r="426" spans="2:11" x14ac:dyDescent="0.35">
      <c r="B426" s="195"/>
      <c r="C426" s="196"/>
      <c r="D426" s="197"/>
      <c r="E426" s="198"/>
      <c r="F426" s="192">
        <f>IFERROR(VLOOKUP(Verkauf!E426,Fertigwaren!$B$4:$C$67,2,0),0)</f>
        <v>0</v>
      </c>
      <c r="G426" s="219"/>
      <c r="H426" s="123"/>
      <c r="I426" s="221"/>
      <c r="J426" s="219"/>
      <c r="K426" s="215">
        <f t="shared" si="6"/>
        <v>0</v>
      </c>
    </row>
    <row r="427" spans="2:11" x14ac:dyDescent="0.35">
      <c r="B427" s="195"/>
      <c r="C427" s="196"/>
      <c r="D427" s="197"/>
      <c r="E427" s="198"/>
      <c r="F427" s="192">
        <f>IFERROR(VLOOKUP(Verkauf!E427,Fertigwaren!$B$4:$C$67,2,0),0)</f>
        <v>0</v>
      </c>
      <c r="G427" s="219"/>
      <c r="H427" s="123"/>
      <c r="I427" s="221"/>
      <c r="J427" s="219"/>
      <c r="K427" s="215">
        <f t="shared" si="6"/>
        <v>0</v>
      </c>
    </row>
    <row r="428" spans="2:11" x14ac:dyDescent="0.35">
      <c r="B428" s="195"/>
      <c r="C428" s="196"/>
      <c r="D428" s="197"/>
      <c r="E428" s="198"/>
      <c r="F428" s="192">
        <f>IFERROR(VLOOKUP(Verkauf!E428,Fertigwaren!$B$4:$C$67,2,0),0)</f>
        <v>0</v>
      </c>
      <c r="G428" s="219"/>
      <c r="H428" s="123"/>
      <c r="I428" s="221"/>
      <c r="J428" s="219"/>
      <c r="K428" s="215">
        <f t="shared" si="6"/>
        <v>0</v>
      </c>
    </row>
    <row r="429" spans="2:11" x14ac:dyDescent="0.35">
      <c r="B429" s="195"/>
      <c r="C429" s="196"/>
      <c r="D429" s="197"/>
      <c r="E429" s="198"/>
      <c r="F429" s="192">
        <f>IFERROR(VLOOKUP(Verkauf!E429,Fertigwaren!$B$4:$C$67,2,0),0)</f>
        <v>0</v>
      </c>
      <c r="G429" s="219"/>
      <c r="H429" s="123"/>
      <c r="I429" s="221"/>
      <c r="J429" s="219"/>
      <c r="K429" s="215">
        <f t="shared" si="6"/>
        <v>0</v>
      </c>
    </row>
    <row r="430" spans="2:11" x14ac:dyDescent="0.35">
      <c r="B430" s="195"/>
      <c r="C430" s="196"/>
      <c r="D430" s="197"/>
      <c r="E430" s="198"/>
      <c r="F430" s="192">
        <f>IFERROR(VLOOKUP(Verkauf!E430,Fertigwaren!$B$4:$C$67,2,0),0)</f>
        <v>0</v>
      </c>
      <c r="G430" s="219"/>
      <c r="H430" s="123"/>
      <c r="I430" s="221"/>
      <c r="J430" s="219"/>
      <c r="K430" s="215">
        <f t="shared" si="6"/>
        <v>0</v>
      </c>
    </row>
    <row r="431" spans="2:11" x14ac:dyDescent="0.35">
      <c r="B431" s="195"/>
      <c r="C431" s="196"/>
      <c r="D431" s="197"/>
      <c r="E431" s="198"/>
      <c r="F431" s="192">
        <f>IFERROR(VLOOKUP(Verkauf!E431,Fertigwaren!$B$4:$C$67,2,0),0)</f>
        <v>0</v>
      </c>
      <c r="G431" s="219"/>
      <c r="H431" s="123"/>
      <c r="I431" s="221"/>
      <c r="J431" s="219"/>
      <c r="K431" s="215">
        <f t="shared" si="6"/>
        <v>0</v>
      </c>
    </row>
    <row r="432" spans="2:11" x14ac:dyDescent="0.35">
      <c r="B432" s="195"/>
      <c r="C432" s="196"/>
      <c r="D432" s="197"/>
      <c r="E432" s="198"/>
      <c r="F432" s="192">
        <f>IFERROR(VLOOKUP(Verkauf!E432,Fertigwaren!$B$4:$C$67,2,0),0)</f>
        <v>0</v>
      </c>
      <c r="G432" s="219"/>
      <c r="H432" s="123"/>
      <c r="I432" s="221"/>
      <c r="J432" s="219"/>
      <c r="K432" s="215">
        <f t="shared" si="6"/>
        <v>0</v>
      </c>
    </row>
    <row r="433" spans="2:11" x14ac:dyDescent="0.35">
      <c r="B433" s="195"/>
      <c r="C433" s="196"/>
      <c r="D433" s="197"/>
      <c r="E433" s="198"/>
      <c r="F433" s="192">
        <f>IFERROR(VLOOKUP(Verkauf!E433,Fertigwaren!$B$4:$C$67,2,0),0)</f>
        <v>0</v>
      </c>
      <c r="G433" s="219"/>
      <c r="H433" s="123"/>
      <c r="I433" s="221"/>
      <c r="J433" s="219"/>
      <c r="K433" s="215">
        <f t="shared" si="6"/>
        <v>0</v>
      </c>
    </row>
    <row r="434" spans="2:11" x14ac:dyDescent="0.35">
      <c r="B434" s="195"/>
      <c r="C434" s="196"/>
      <c r="D434" s="197"/>
      <c r="E434" s="198"/>
      <c r="F434" s="192">
        <f>IFERROR(VLOOKUP(Verkauf!E434,Fertigwaren!$B$4:$C$67,2,0),0)</f>
        <v>0</v>
      </c>
      <c r="G434" s="219"/>
      <c r="H434" s="123"/>
      <c r="I434" s="221"/>
      <c r="J434" s="219"/>
      <c r="K434" s="215">
        <f t="shared" si="6"/>
        <v>0</v>
      </c>
    </row>
    <row r="435" spans="2:11" x14ac:dyDescent="0.35">
      <c r="B435" s="195"/>
      <c r="C435" s="196"/>
      <c r="D435" s="197"/>
      <c r="E435" s="198"/>
      <c r="F435" s="192">
        <f>IFERROR(VLOOKUP(Verkauf!E435,Fertigwaren!$B$4:$C$67,2,0),0)</f>
        <v>0</v>
      </c>
      <c r="G435" s="219"/>
      <c r="H435" s="123"/>
      <c r="I435" s="221"/>
      <c r="J435" s="219"/>
      <c r="K435" s="215">
        <f t="shared" si="6"/>
        <v>0</v>
      </c>
    </row>
    <row r="436" spans="2:11" x14ac:dyDescent="0.35">
      <c r="B436" s="195"/>
      <c r="C436" s="196"/>
      <c r="D436" s="197"/>
      <c r="E436" s="198"/>
      <c r="F436" s="192">
        <f>IFERROR(VLOOKUP(Verkauf!E436,Fertigwaren!$B$4:$C$67,2,0),0)</f>
        <v>0</v>
      </c>
      <c r="G436" s="219"/>
      <c r="H436" s="123"/>
      <c r="I436" s="221"/>
      <c r="J436" s="219"/>
      <c r="K436" s="215">
        <f t="shared" si="6"/>
        <v>0</v>
      </c>
    </row>
    <row r="437" spans="2:11" x14ac:dyDescent="0.35">
      <c r="B437" s="195"/>
      <c r="C437" s="196"/>
      <c r="D437" s="197"/>
      <c r="E437" s="198"/>
      <c r="F437" s="192">
        <f>IFERROR(VLOOKUP(Verkauf!E437,Fertigwaren!$B$4:$C$67,2,0),0)</f>
        <v>0</v>
      </c>
      <c r="G437" s="219"/>
      <c r="H437" s="123"/>
      <c r="I437" s="221"/>
      <c r="J437" s="219"/>
      <c r="K437" s="215">
        <f t="shared" si="6"/>
        <v>0</v>
      </c>
    </row>
    <row r="438" spans="2:11" x14ac:dyDescent="0.35">
      <c r="B438" s="195"/>
      <c r="C438" s="196"/>
      <c r="D438" s="197"/>
      <c r="E438" s="198"/>
      <c r="F438" s="192">
        <f>IFERROR(VLOOKUP(Verkauf!E438,Fertigwaren!$B$4:$C$67,2,0),0)</f>
        <v>0</v>
      </c>
      <c r="G438" s="219"/>
      <c r="H438" s="123"/>
      <c r="I438" s="221"/>
      <c r="J438" s="219"/>
      <c r="K438" s="215">
        <f t="shared" si="6"/>
        <v>0</v>
      </c>
    </row>
    <row r="439" spans="2:11" x14ac:dyDescent="0.35">
      <c r="B439" s="195"/>
      <c r="C439" s="196"/>
      <c r="D439" s="197"/>
      <c r="E439" s="198"/>
      <c r="F439" s="192">
        <f>IFERROR(VLOOKUP(Verkauf!E439,Fertigwaren!$B$4:$C$67,2,0),0)</f>
        <v>0</v>
      </c>
      <c r="G439" s="219"/>
      <c r="H439" s="123"/>
      <c r="I439" s="221"/>
      <c r="J439" s="219"/>
      <c r="K439" s="215">
        <f t="shared" si="6"/>
        <v>0</v>
      </c>
    </row>
    <row r="440" spans="2:11" x14ac:dyDescent="0.35">
      <c r="B440" s="195"/>
      <c r="C440" s="196"/>
      <c r="D440" s="197"/>
      <c r="E440" s="198"/>
      <c r="F440" s="192">
        <f>IFERROR(VLOOKUP(Verkauf!E440,Fertigwaren!$B$4:$C$67,2,0),0)</f>
        <v>0</v>
      </c>
      <c r="G440" s="219"/>
      <c r="H440" s="123"/>
      <c r="I440" s="221"/>
      <c r="J440" s="219"/>
      <c r="K440" s="215">
        <f t="shared" si="6"/>
        <v>0</v>
      </c>
    </row>
    <row r="441" spans="2:11" x14ac:dyDescent="0.35">
      <c r="B441" s="195"/>
      <c r="C441" s="196"/>
      <c r="D441" s="197"/>
      <c r="E441" s="198"/>
      <c r="F441" s="192">
        <f>IFERROR(VLOOKUP(Verkauf!E441,Fertigwaren!$B$4:$C$67,2,0),0)</f>
        <v>0</v>
      </c>
      <c r="G441" s="219"/>
      <c r="H441" s="123"/>
      <c r="I441" s="221"/>
      <c r="J441" s="219"/>
      <c r="K441" s="215">
        <f t="shared" si="6"/>
        <v>0</v>
      </c>
    </row>
    <row r="442" spans="2:11" x14ac:dyDescent="0.35">
      <c r="B442" s="195"/>
      <c r="C442" s="196"/>
      <c r="D442" s="197"/>
      <c r="E442" s="198"/>
      <c r="F442" s="192">
        <f>IFERROR(VLOOKUP(Verkauf!E442,Fertigwaren!$B$4:$C$67,2,0),0)</f>
        <v>0</v>
      </c>
      <c r="G442" s="219"/>
      <c r="H442" s="123"/>
      <c r="I442" s="221"/>
      <c r="J442" s="219"/>
      <c r="K442" s="215">
        <f t="shared" si="6"/>
        <v>0</v>
      </c>
    </row>
    <row r="443" spans="2:11" x14ac:dyDescent="0.35">
      <c r="B443" s="195"/>
      <c r="C443" s="196"/>
      <c r="D443" s="197"/>
      <c r="E443" s="198"/>
      <c r="F443" s="192">
        <f>IFERROR(VLOOKUP(Verkauf!E443,Fertigwaren!$B$4:$C$67,2,0),0)</f>
        <v>0</v>
      </c>
      <c r="G443" s="219"/>
      <c r="H443" s="123"/>
      <c r="I443" s="221"/>
      <c r="J443" s="219"/>
      <c r="K443" s="215">
        <f t="shared" si="6"/>
        <v>0</v>
      </c>
    </row>
    <row r="444" spans="2:11" x14ac:dyDescent="0.35">
      <c r="B444" s="195"/>
      <c r="C444" s="196"/>
      <c r="D444" s="197"/>
      <c r="E444" s="198"/>
      <c r="F444" s="192">
        <f>IFERROR(VLOOKUP(Verkauf!E444,Fertigwaren!$B$4:$C$67,2,0),0)</f>
        <v>0</v>
      </c>
      <c r="G444" s="219"/>
      <c r="H444" s="123"/>
      <c r="I444" s="221"/>
      <c r="J444" s="219"/>
      <c r="K444" s="215">
        <f t="shared" si="6"/>
        <v>0</v>
      </c>
    </row>
    <row r="445" spans="2:11" x14ac:dyDescent="0.35">
      <c r="B445" s="195"/>
      <c r="C445" s="196"/>
      <c r="D445" s="197"/>
      <c r="E445" s="198"/>
      <c r="F445" s="192">
        <f>IFERROR(VLOOKUP(Verkauf!E445,Fertigwaren!$B$4:$C$67,2,0),0)</f>
        <v>0</v>
      </c>
      <c r="G445" s="219"/>
      <c r="H445" s="123"/>
      <c r="I445" s="221"/>
      <c r="J445" s="219"/>
      <c r="K445" s="215">
        <f t="shared" si="6"/>
        <v>0</v>
      </c>
    </row>
    <row r="446" spans="2:11" x14ac:dyDescent="0.35">
      <c r="B446" s="195"/>
      <c r="C446" s="196"/>
      <c r="D446" s="197"/>
      <c r="E446" s="198"/>
      <c r="F446" s="192">
        <f>IFERROR(VLOOKUP(Verkauf!E446,Fertigwaren!$B$4:$C$67,2,0),0)</f>
        <v>0</v>
      </c>
      <c r="G446" s="219"/>
      <c r="H446" s="123"/>
      <c r="I446" s="221"/>
      <c r="J446" s="219"/>
      <c r="K446" s="215">
        <f t="shared" si="6"/>
        <v>0</v>
      </c>
    </row>
    <row r="447" spans="2:11" x14ac:dyDescent="0.35">
      <c r="B447" s="195"/>
      <c r="C447" s="196"/>
      <c r="D447" s="197"/>
      <c r="E447" s="198"/>
      <c r="F447" s="192">
        <f>IFERROR(VLOOKUP(Verkauf!E447,Fertigwaren!$B$4:$C$67,2,0),0)</f>
        <v>0</v>
      </c>
      <c r="G447" s="219"/>
      <c r="H447" s="123"/>
      <c r="I447" s="221"/>
      <c r="J447" s="219"/>
      <c r="K447" s="215">
        <f t="shared" si="6"/>
        <v>0</v>
      </c>
    </row>
    <row r="448" spans="2:11" x14ac:dyDescent="0.35">
      <c r="B448" s="195"/>
      <c r="C448" s="196"/>
      <c r="D448" s="197"/>
      <c r="E448" s="198"/>
      <c r="F448" s="192">
        <f>IFERROR(VLOOKUP(Verkauf!E448,Fertigwaren!$B$4:$C$67,2,0),0)</f>
        <v>0</v>
      </c>
      <c r="G448" s="219"/>
      <c r="H448" s="123"/>
      <c r="I448" s="221"/>
      <c r="J448" s="219"/>
      <c r="K448" s="215">
        <f t="shared" si="6"/>
        <v>0</v>
      </c>
    </row>
    <row r="449" spans="2:11" x14ac:dyDescent="0.35">
      <c r="B449" s="195"/>
      <c r="C449" s="196"/>
      <c r="D449" s="197"/>
      <c r="E449" s="198"/>
      <c r="F449" s="192">
        <f>IFERROR(VLOOKUP(Verkauf!E449,Fertigwaren!$B$4:$C$67,2,0),0)</f>
        <v>0</v>
      </c>
      <c r="G449" s="219"/>
      <c r="H449" s="123"/>
      <c r="I449" s="221"/>
      <c r="J449" s="219"/>
      <c r="K449" s="215">
        <f t="shared" si="6"/>
        <v>0</v>
      </c>
    </row>
    <row r="450" spans="2:11" x14ac:dyDescent="0.35">
      <c r="B450" s="195"/>
      <c r="C450" s="196"/>
      <c r="D450" s="197"/>
      <c r="E450" s="198"/>
      <c r="F450" s="192">
        <f>IFERROR(VLOOKUP(Verkauf!E450,Fertigwaren!$B$4:$C$67,2,0),0)</f>
        <v>0</v>
      </c>
      <c r="G450" s="219"/>
      <c r="H450" s="123"/>
      <c r="I450" s="221"/>
      <c r="J450" s="219"/>
      <c r="K450" s="215">
        <f t="shared" si="6"/>
        <v>0</v>
      </c>
    </row>
    <row r="451" spans="2:11" x14ac:dyDescent="0.35">
      <c r="B451" s="195"/>
      <c r="C451" s="196"/>
      <c r="D451" s="197"/>
      <c r="E451" s="198"/>
      <c r="F451" s="192">
        <f>IFERROR(VLOOKUP(Verkauf!E451,Fertigwaren!$B$4:$C$67,2,0),0)</f>
        <v>0</v>
      </c>
      <c r="G451" s="219"/>
      <c r="H451" s="123"/>
      <c r="I451" s="221"/>
      <c r="J451" s="219"/>
      <c r="K451" s="215">
        <f t="shared" si="6"/>
        <v>0</v>
      </c>
    </row>
    <row r="452" spans="2:11" x14ac:dyDescent="0.35">
      <c r="B452" s="195"/>
      <c r="C452" s="196"/>
      <c r="D452" s="197"/>
      <c r="E452" s="198"/>
      <c r="F452" s="192">
        <f>IFERROR(VLOOKUP(Verkauf!E452,Fertigwaren!$B$4:$C$67,2,0),0)</f>
        <v>0</v>
      </c>
      <c r="G452" s="219"/>
      <c r="H452" s="123"/>
      <c r="I452" s="221"/>
      <c r="J452" s="219"/>
      <c r="K452" s="215">
        <f t="shared" si="6"/>
        <v>0</v>
      </c>
    </row>
    <row r="453" spans="2:11" x14ac:dyDescent="0.35">
      <c r="B453" s="195"/>
      <c r="C453" s="196"/>
      <c r="D453" s="197"/>
      <c r="E453" s="198"/>
      <c r="F453" s="192">
        <f>IFERROR(VLOOKUP(Verkauf!E453,Fertigwaren!$B$4:$C$67,2,0),0)</f>
        <v>0</v>
      </c>
      <c r="G453" s="219"/>
      <c r="H453" s="123"/>
      <c r="I453" s="221"/>
      <c r="J453" s="219"/>
      <c r="K453" s="215">
        <f t="shared" ref="K453:K516" si="7">C453</f>
        <v>0</v>
      </c>
    </row>
    <row r="454" spans="2:11" x14ac:dyDescent="0.35">
      <c r="B454" s="195"/>
      <c r="C454" s="196"/>
      <c r="D454" s="197"/>
      <c r="E454" s="198"/>
      <c r="F454" s="192">
        <f>IFERROR(VLOOKUP(Verkauf!E454,Fertigwaren!$B$4:$C$67,2,0),0)</f>
        <v>0</v>
      </c>
      <c r="G454" s="219"/>
      <c r="H454" s="123"/>
      <c r="I454" s="221"/>
      <c r="J454" s="219"/>
      <c r="K454" s="215">
        <f t="shared" si="7"/>
        <v>0</v>
      </c>
    </row>
    <row r="455" spans="2:11" x14ac:dyDescent="0.35">
      <c r="B455" s="195"/>
      <c r="C455" s="196"/>
      <c r="D455" s="197"/>
      <c r="E455" s="198"/>
      <c r="F455" s="192">
        <f>IFERROR(VLOOKUP(Verkauf!E455,Fertigwaren!$B$4:$C$67,2,0),0)</f>
        <v>0</v>
      </c>
      <c r="G455" s="219"/>
      <c r="H455" s="123"/>
      <c r="I455" s="221"/>
      <c r="J455" s="219"/>
      <c r="K455" s="215">
        <f t="shared" si="7"/>
        <v>0</v>
      </c>
    </row>
    <row r="456" spans="2:11" x14ac:dyDescent="0.35">
      <c r="B456" s="195"/>
      <c r="C456" s="196"/>
      <c r="D456" s="197"/>
      <c r="E456" s="198"/>
      <c r="F456" s="192">
        <f>IFERROR(VLOOKUP(Verkauf!E456,Fertigwaren!$B$4:$C$67,2,0),0)</f>
        <v>0</v>
      </c>
      <c r="G456" s="219"/>
      <c r="H456" s="123"/>
      <c r="I456" s="221"/>
      <c r="J456" s="219"/>
      <c r="K456" s="215">
        <f t="shared" si="7"/>
        <v>0</v>
      </c>
    </row>
    <row r="457" spans="2:11" x14ac:dyDescent="0.35">
      <c r="B457" s="195"/>
      <c r="C457" s="196"/>
      <c r="D457" s="197"/>
      <c r="E457" s="198"/>
      <c r="F457" s="192">
        <f>IFERROR(VLOOKUP(Verkauf!E457,Fertigwaren!$B$4:$C$67,2,0),0)</f>
        <v>0</v>
      </c>
      <c r="G457" s="219"/>
      <c r="H457" s="123"/>
      <c r="I457" s="221"/>
      <c r="J457" s="219"/>
      <c r="K457" s="215">
        <f t="shared" si="7"/>
        <v>0</v>
      </c>
    </row>
    <row r="458" spans="2:11" x14ac:dyDescent="0.35">
      <c r="B458" s="195"/>
      <c r="C458" s="196"/>
      <c r="D458" s="197"/>
      <c r="E458" s="198"/>
      <c r="F458" s="192">
        <f>IFERROR(VLOOKUP(Verkauf!E458,Fertigwaren!$B$4:$C$67,2,0),0)</f>
        <v>0</v>
      </c>
      <c r="G458" s="219"/>
      <c r="H458" s="123"/>
      <c r="I458" s="221"/>
      <c r="J458" s="219"/>
      <c r="K458" s="215">
        <f t="shared" si="7"/>
        <v>0</v>
      </c>
    </row>
    <row r="459" spans="2:11" x14ac:dyDescent="0.35">
      <c r="B459" s="195"/>
      <c r="C459" s="196"/>
      <c r="D459" s="197"/>
      <c r="E459" s="198"/>
      <c r="F459" s="192">
        <f>IFERROR(VLOOKUP(Verkauf!E459,Fertigwaren!$B$4:$C$67,2,0),0)</f>
        <v>0</v>
      </c>
      <c r="G459" s="219"/>
      <c r="H459" s="123"/>
      <c r="I459" s="221"/>
      <c r="J459" s="219"/>
      <c r="K459" s="215">
        <f t="shared" si="7"/>
        <v>0</v>
      </c>
    </row>
    <row r="460" spans="2:11" x14ac:dyDescent="0.35">
      <c r="B460" s="195"/>
      <c r="C460" s="196"/>
      <c r="D460" s="197"/>
      <c r="E460" s="198"/>
      <c r="F460" s="192">
        <f>IFERROR(VLOOKUP(Verkauf!E460,Fertigwaren!$B$4:$C$67,2,0),0)</f>
        <v>0</v>
      </c>
      <c r="G460" s="219"/>
      <c r="H460" s="123"/>
      <c r="I460" s="221"/>
      <c r="J460" s="219"/>
      <c r="K460" s="215">
        <f t="shared" si="7"/>
        <v>0</v>
      </c>
    </row>
    <row r="461" spans="2:11" x14ac:dyDescent="0.35">
      <c r="B461" s="195"/>
      <c r="C461" s="196"/>
      <c r="D461" s="197"/>
      <c r="E461" s="198"/>
      <c r="F461" s="192">
        <f>IFERROR(VLOOKUP(Verkauf!E461,Fertigwaren!$B$4:$C$67,2,0),0)</f>
        <v>0</v>
      </c>
      <c r="G461" s="219"/>
      <c r="H461" s="123"/>
      <c r="I461" s="221"/>
      <c r="J461" s="219"/>
      <c r="K461" s="215">
        <f t="shared" si="7"/>
        <v>0</v>
      </c>
    </row>
    <row r="462" spans="2:11" x14ac:dyDescent="0.35">
      <c r="B462" s="195"/>
      <c r="C462" s="196"/>
      <c r="D462" s="197"/>
      <c r="E462" s="198"/>
      <c r="F462" s="192">
        <f>IFERROR(VLOOKUP(Verkauf!E462,Fertigwaren!$B$4:$C$67,2,0),0)</f>
        <v>0</v>
      </c>
      <c r="G462" s="219"/>
      <c r="H462" s="123"/>
      <c r="I462" s="221"/>
      <c r="J462" s="219"/>
      <c r="K462" s="215">
        <f t="shared" si="7"/>
        <v>0</v>
      </c>
    </row>
    <row r="463" spans="2:11" x14ac:dyDescent="0.35">
      <c r="B463" s="195"/>
      <c r="C463" s="196"/>
      <c r="D463" s="197"/>
      <c r="E463" s="198"/>
      <c r="F463" s="192">
        <f>IFERROR(VLOOKUP(Verkauf!E463,Fertigwaren!$B$4:$C$67,2,0),0)</f>
        <v>0</v>
      </c>
      <c r="G463" s="219"/>
      <c r="H463" s="123"/>
      <c r="I463" s="221"/>
      <c r="J463" s="219"/>
      <c r="K463" s="215">
        <f t="shared" si="7"/>
        <v>0</v>
      </c>
    </row>
    <row r="464" spans="2:11" x14ac:dyDescent="0.35">
      <c r="B464" s="195"/>
      <c r="C464" s="196"/>
      <c r="D464" s="197"/>
      <c r="E464" s="198"/>
      <c r="F464" s="192">
        <f>IFERROR(VLOOKUP(Verkauf!E464,Fertigwaren!$B$4:$C$67,2,0),0)</f>
        <v>0</v>
      </c>
      <c r="G464" s="219"/>
      <c r="H464" s="123"/>
      <c r="I464" s="221"/>
      <c r="J464" s="219"/>
      <c r="K464" s="215">
        <f t="shared" si="7"/>
        <v>0</v>
      </c>
    </row>
    <row r="465" spans="2:11" x14ac:dyDescent="0.35">
      <c r="B465" s="195"/>
      <c r="C465" s="196"/>
      <c r="D465" s="197"/>
      <c r="E465" s="198"/>
      <c r="F465" s="192">
        <f>IFERROR(VLOOKUP(Verkauf!E465,Fertigwaren!$B$4:$C$67,2,0),0)</f>
        <v>0</v>
      </c>
      <c r="G465" s="219"/>
      <c r="H465" s="123"/>
      <c r="I465" s="221"/>
      <c r="J465" s="219"/>
      <c r="K465" s="215">
        <f t="shared" si="7"/>
        <v>0</v>
      </c>
    </row>
    <row r="466" spans="2:11" x14ac:dyDescent="0.35">
      <c r="B466" s="195"/>
      <c r="C466" s="196"/>
      <c r="D466" s="197"/>
      <c r="E466" s="198"/>
      <c r="F466" s="192">
        <f>IFERROR(VLOOKUP(Verkauf!E466,Fertigwaren!$B$4:$C$67,2,0),0)</f>
        <v>0</v>
      </c>
      <c r="G466" s="219"/>
      <c r="H466" s="123"/>
      <c r="I466" s="221"/>
      <c r="J466" s="219"/>
      <c r="K466" s="215">
        <f t="shared" si="7"/>
        <v>0</v>
      </c>
    </row>
    <row r="467" spans="2:11" x14ac:dyDescent="0.35">
      <c r="B467" s="195"/>
      <c r="C467" s="196"/>
      <c r="D467" s="197"/>
      <c r="E467" s="198"/>
      <c r="F467" s="192">
        <f>IFERROR(VLOOKUP(Verkauf!E467,Fertigwaren!$B$4:$C$67,2,0),0)</f>
        <v>0</v>
      </c>
      <c r="G467" s="219"/>
      <c r="H467" s="123"/>
      <c r="I467" s="221"/>
      <c r="J467" s="219"/>
      <c r="K467" s="215">
        <f t="shared" si="7"/>
        <v>0</v>
      </c>
    </row>
    <row r="468" spans="2:11" x14ac:dyDescent="0.35">
      <c r="B468" s="195"/>
      <c r="C468" s="196"/>
      <c r="D468" s="197"/>
      <c r="E468" s="198"/>
      <c r="F468" s="192">
        <f>IFERROR(VLOOKUP(Verkauf!E468,Fertigwaren!$B$4:$C$67,2,0),0)</f>
        <v>0</v>
      </c>
      <c r="G468" s="219"/>
      <c r="H468" s="123"/>
      <c r="I468" s="221"/>
      <c r="J468" s="219"/>
      <c r="K468" s="215">
        <f t="shared" si="7"/>
        <v>0</v>
      </c>
    </row>
    <row r="469" spans="2:11" x14ac:dyDescent="0.35">
      <c r="B469" s="195"/>
      <c r="C469" s="196"/>
      <c r="D469" s="197"/>
      <c r="E469" s="198"/>
      <c r="F469" s="192">
        <f>IFERROR(VLOOKUP(Verkauf!E469,Fertigwaren!$B$4:$C$67,2,0),0)</f>
        <v>0</v>
      </c>
      <c r="G469" s="219"/>
      <c r="H469" s="123"/>
      <c r="I469" s="221"/>
      <c r="J469" s="219"/>
      <c r="K469" s="215">
        <f t="shared" si="7"/>
        <v>0</v>
      </c>
    </row>
    <row r="470" spans="2:11" x14ac:dyDescent="0.35">
      <c r="B470" s="195"/>
      <c r="C470" s="196"/>
      <c r="D470" s="197"/>
      <c r="E470" s="198"/>
      <c r="F470" s="192">
        <f>IFERROR(VLOOKUP(Verkauf!E470,Fertigwaren!$B$4:$C$67,2,0),0)</f>
        <v>0</v>
      </c>
      <c r="G470" s="219"/>
      <c r="H470" s="123"/>
      <c r="I470" s="221"/>
      <c r="J470" s="219"/>
      <c r="K470" s="215">
        <f t="shared" si="7"/>
        <v>0</v>
      </c>
    </row>
    <row r="471" spans="2:11" x14ac:dyDescent="0.35">
      <c r="B471" s="195"/>
      <c r="C471" s="196"/>
      <c r="D471" s="197"/>
      <c r="E471" s="198"/>
      <c r="F471" s="192">
        <f>IFERROR(VLOOKUP(Verkauf!E471,Fertigwaren!$B$4:$C$67,2,0),0)</f>
        <v>0</v>
      </c>
      <c r="G471" s="219"/>
      <c r="H471" s="123"/>
      <c r="I471" s="221"/>
      <c r="J471" s="219"/>
      <c r="K471" s="215">
        <f t="shared" si="7"/>
        <v>0</v>
      </c>
    </row>
    <row r="472" spans="2:11" x14ac:dyDescent="0.35">
      <c r="B472" s="195"/>
      <c r="C472" s="196"/>
      <c r="D472" s="197"/>
      <c r="E472" s="198"/>
      <c r="F472" s="192">
        <f>IFERROR(VLOOKUP(Verkauf!E472,Fertigwaren!$B$4:$C$67,2,0),0)</f>
        <v>0</v>
      </c>
      <c r="G472" s="219"/>
      <c r="H472" s="123"/>
      <c r="I472" s="221"/>
      <c r="J472" s="219"/>
      <c r="K472" s="215">
        <f t="shared" si="7"/>
        <v>0</v>
      </c>
    </row>
    <row r="473" spans="2:11" x14ac:dyDescent="0.35">
      <c r="B473" s="195"/>
      <c r="C473" s="196"/>
      <c r="D473" s="197"/>
      <c r="E473" s="198"/>
      <c r="F473" s="192">
        <f>IFERROR(VLOOKUP(Verkauf!E473,Fertigwaren!$B$4:$C$67,2,0),0)</f>
        <v>0</v>
      </c>
      <c r="G473" s="219"/>
      <c r="H473" s="123"/>
      <c r="I473" s="221"/>
      <c r="J473" s="219"/>
      <c r="K473" s="215">
        <f t="shared" si="7"/>
        <v>0</v>
      </c>
    </row>
    <row r="474" spans="2:11" x14ac:dyDescent="0.35">
      <c r="B474" s="195"/>
      <c r="C474" s="196"/>
      <c r="D474" s="197"/>
      <c r="E474" s="198"/>
      <c r="F474" s="192">
        <f>IFERROR(VLOOKUP(Verkauf!E474,Fertigwaren!$B$4:$C$67,2,0),0)</f>
        <v>0</v>
      </c>
      <c r="G474" s="219"/>
      <c r="H474" s="123"/>
      <c r="I474" s="221"/>
      <c r="J474" s="219"/>
      <c r="K474" s="215">
        <f t="shared" si="7"/>
        <v>0</v>
      </c>
    </row>
    <row r="475" spans="2:11" x14ac:dyDescent="0.35">
      <c r="B475" s="195"/>
      <c r="C475" s="196"/>
      <c r="D475" s="197"/>
      <c r="E475" s="198"/>
      <c r="F475" s="192">
        <f>IFERROR(VLOOKUP(Verkauf!E475,Fertigwaren!$B$4:$C$67,2,0),0)</f>
        <v>0</v>
      </c>
      <c r="G475" s="219"/>
      <c r="H475" s="123"/>
      <c r="I475" s="221"/>
      <c r="J475" s="219"/>
      <c r="K475" s="215">
        <f t="shared" si="7"/>
        <v>0</v>
      </c>
    </row>
    <row r="476" spans="2:11" x14ac:dyDescent="0.35">
      <c r="B476" s="195"/>
      <c r="C476" s="196"/>
      <c r="D476" s="197"/>
      <c r="E476" s="198"/>
      <c r="F476" s="192">
        <f>IFERROR(VLOOKUP(Verkauf!E476,Fertigwaren!$B$4:$C$67,2,0),0)</f>
        <v>0</v>
      </c>
      <c r="G476" s="219"/>
      <c r="H476" s="123"/>
      <c r="I476" s="221"/>
      <c r="J476" s="219"/>
      <c r="K476" s="215">
        <f t="shared" si="7"/>
        <v>0</v>
      </c>
    </row>
    <row r="477" spans="2:11" x14ac:dyDescent="0.35">
      <c r="B477" s="195"/>
      <c r="C477" s="196"/>
      <c r="D477" s="197"/>
      <c r="E477" s="198"/>
      <c r="F477" s="192">
        <f>IFERROR(VLOOKUP(Verkauf!E477,Fertigwaren!$B$4:$C$67,2,0),0)</f>
        <v>0</v>
      </c>
      <c r="G477" s="219"/>
      <c r="H477" s="123"/>
      <c r="I477" s="221"/>
      <c r="J477" s="219"/>
      <c r="K477" s="215">
        <f t="shared" si="7"/>
        <v>0</v>
      </c>
    </row>
    <row r="478" spans="2:11" x14ac:dyDescent="0.35">
      <c r="B478" s="195"/>
      <c r="C478" s="196"/>
      <c r="D478" s="197"/>
      <c r="E478" s="198"/>
      <c r="F478" s="192">
        <f>IFERROR(VLOOKUP(Verkauf!E478,Fertigwaren!$B$4:$C$67,2,0),0)</f>
        <v>0</v>
      </c>
      <c r="G478" s="219"/>
      <c r="H478" s="123"/>
      <c r="I478" s="221"/>
      <c r="J478" s="219"/>
      <c r="K478" s="215">
        <f t="shared" si="7"/>
        <v>0</v>
      </c>
    </row>
    <row r="479" spans="2:11" x14ac:dyDescent="0.35">
      <c r="B479" s="195"/>
      <c r="C479" s="196"/>
      <c r="D479" s="197"/>
      <c r="E479" s="198"/>
      <c r="F479" s="192">
        <f>IFERROR(VLOOKUP(Verkauf!E479,Fertigwaren!$B$4:$C$67,2,0),0)</f>
        <v>0</v>
      </c>
      <c r="G479" s="219"/>
      <c r="H479" s="123"/>
      <c r="I479" s="221"/>
      <c r="J479" s="219"/>
      <c r="K479" s="215">
        <f t="shared" si="7"/>
        <v>0</v>
      </c>
    </row>
    <row r="480" spans="2:11" x14ac:dyDescent="0.35">
      <c r="B480" s="195"/>
      <c r="C480" s="196"/>
      <c r="D480" s="197"/>
      <c r="E480" s="198"/>
      <c r="F480" s="192">
        <f>IFERROR(VLOOKUP(Verkauf!E480,Fertigwaren!$B$4:$C$67,2,0),0)</f>
        <v>0</v>
      </c>
      <c r="G480" s="219"/>
      <c r="H480" s="123"/>
      <c r="I480" s="221"/>
      <c r="J480" s="219"/>
      <c r="K480" s="215">
        <f t="shared" si="7"/>
        <v>0</v>
      </c>
    </row>
    <row r="481" spans="2:11" x14ac:dyDescent="0.35">
      <c r="B481" s="195"/>
      <c r="C481" s="196"/>
      <c r="D481" s="197"/>
      <c r="E481" s="198"/>
      <c r="F481" s="192">
        <f>IFERROR(VLOOKUP(Verkauf!E481,Fertigwaren!$B$4:$C$67,2,0),0)</f>
        <v>0</v>
      </c>
      <c r="G481" s="219"/>
      <c r="H481" s="123"/>
      <c r="I481" s="221"/>
      <c r="J481" s="219"/>
      <c r="K481" s="215">
        <f t="shared" si="7"/>
        <v>0</v>
      </c>
    </row>
    <row r="482" spans="2:11" x14ac:dyDescent="0.35">
      <c r="B482" s="195"/>
      <c r="C482" s="196"/>
      <c r="D482" s="197"/>
      <c r="E482" s="198"/>
      <c r="F482" s="192">
        <f>IFERROR(VLOOKUP(Verkauf!E482,Fertigwaren!$B$4:$C$67,2,0),0)</f>
        <v>0</v>
      </c>
      <c r="G482" s="219"/>
      <c r="H482" s="123"/>
      <c r="I482" s="221"/>
      <c r="J482" s="219"/>
      <c r="K482" s="215">
        <f t="shared" si="7"/>
        <v>0</v>
      </c>
    </row>
    <row r="483" spans="2:11" x14ac:dyDescent="0.35">
      <c r="B483" s="195"/>
      <c r="C483" s="196"/>
      <c r="D483" s="197"/>
      <c r="E483" s="198"/>
      <c r="F483" s="192">
        <f>IFERROR(VLOOKUP(Verkauf!E483,Fertigwaren!$B$4:$C$67,2,0),0)</f>
        <v>0</v>
      </c>
      <c r="G483" s="219"/>
      <c r="H483" s="123"/>
      <c r="I483" s="221"/>
      <c r="J483" s="219"/>
      <c r="K483" s="215">
        <f t="shared" si="7"/>
        <v>0</v>
      </c>
    </row>
    <row r="484" spans="2:11" x14ac:dyDescent="0.35">
      <c r="B484" s="195"/>
      <c r="C484" s="196"/>
      <c r="D484" s="197"/>
      <c r="E484" s="198"/>
      <c r="F484" s="192">
        <f>IFERROR(VLOOKUP(Verkauf!E484,Fertigwaren!$B$4:$C$67,2,0),0)</f>
        <v>0</v>
      </c>
      <c r="G484" s="219"/>
      <c r="H484" s="123"/>
      <c r="I484" s="221"/>
      <c r="J484" s="219"/>
      <c r="K484" s="215">
        <f t="shared" si="7"/>
        <v>0</v>
      </c>
    </row>
    <row r="485" spans="2:11" x14ac:dyDescent="0.35">
      <c r="B485" s="195"/>
      <c r="C485" s="196"/>
      <c r="D485" s="197"/>
      <c r="E485" s="198"/>
      <c r="F485" s="192">
        <f>IFERROR(VLOOKUP(Verkauf!E485,Fertigwaren!$B$4:$C$67,2,0),0)</f>
        <v>0</v>
      </c>
      <c r="G485" s="219"/>
      <c r="H485" s="123"/>
      <c r="I485" s="221"/>
      <c r="J485" s="219"/>
      <c r="K485" s="215">
        <f t="shared" si="7"/>
        <v>0</v>
      </c>
    </row>
    <row r="486" spans="2:11" x14ac:dyDescent="0.35">
      <c r="B486" s="195"/>
      <c r="C486" s="196"/>
      <c r="D486" s="197"/>
      <c r="E486" s="198"/>
      <c r="F486" s="192">
        <f>IFERROR(VLOOKUP(Verkauf!E486,Fertigwaren!$B$4:$C$67,2,0),0)</f>
        <v>0</v>
      </c>
      <c r="G486" s="219"/>
      <c r="H486" s="123"/>
      <c r="I486" s="221"/>
      <c r="J486" s="219"/>
      <c r="K486" s="215">
        <f t="shared" si="7"/>
        <v>0</v>
      </c>
    </row>
    <row r="487" spans="2:11" x14ac:dyDescent="0.35">
      <c r="B487" s="195"/>
      <c r="C487" s="196"/>
      <c r="D487" s="197"/>
      <c r="E487" s="198"/>
      <c r="F487" s="192">
        <f>IFERROR(VLOOKUP(Verkauf!E487,Fertigwaren!$B$4:$C$67,2,0),0)</f>
        <v>0</v>
      </c>
      <c r="G487" s="219"/>
      <c r="H487" s="123"/>
      <c r="I487" s="221"/>
      <c r="J487" s="219"/>
      <c r="K487" s="215">
        <f t="shared" si="7"/>
        <v>0</v>
      </c>
    </row>
    <row r="488" spans="2:11" x14ac:dyDescent="0.35">
      <c r="B488" s="195"/>
      <c r="C488" s="196"/>
      <c r="D488" s="197"/>
      <c r="E488" s="198"/>
      <c r="F488" s="192">
        <f>IFERROR(VLOOKUP(Verkauf!E488,Fertigwaren!$B$4:$C$67,2,0),0)</f>
        <v>0</v>
      </c>
      <c r="G488" s="219"/>
      <c r="H488" s="123"/>
      <c r="I488" s="221"/>
      <c r="J488" s="219"/>
      <c r="K488" s="215">
        <f t="shared" si="7"/>
        <v>0</v>
      </c>
    </row>
    <row r="489" spans="2:11" x14ac:dyDescent="0.35">
      <c r="B489" s="195"/>
      <c r="C489" s="196"/>
      <c r="D489" s="197"/>
      <c r="E489" s="198"/>
      <c r="F489" s="192">
        <f>IFERROR(VLOOKUP(Verkauf!E489,Fertigwaren!$B$4:$C$67,2,0),0)</f>
        <v>0</v>
      </c>
      <c r="G489" s="219"/>
      <c r="H489" s="123"/>
      <c r="I489" s="221"/>
      <c r="J489" s="219"/>
      <c r="K489" s="215">
        <f t="shared" si="7"/>
        <v>0</v>
      </c>
    </row>
    <row r="490" spans="2:11" x14ac:dyDescent="0.35">
      <c r="B490" s="195"/>
      <c r="C490" s="196"/>
      <c r="D490" s="197"/>
      <c r="E490" s="198"/>
      <c r="F490" s="192">
        <f>IFERROR(VLOOKUP(Verkauf!E490,Fertigwaren!$B$4:$C$67,2,0),0)</f>
        <v>0</v>
      </c>
      <c r="G490" s="219"/>
      <c r="H490" s="123"/>
      <c r="I490" s="221"/>
      <c r="J490" s="219"/>
      <c r="K490" s="215">
        <f t="shared" si="7"/>
        <v>0</v>
      </c>
    </row>
    <row r="491" spans="2:11" x14ac:dyDescent="0.35">
      <c r="B491" s="195"/>
      <c r="C491" s="196"/>
      <c r="D491" s="197"/>
      <c r="E491" s="198"/>
      <c r="F491" s="192">
        <f>IFERROR(VLOOKUP(Verkauf!E491,Fertigwaren!$B$4:$C$67,2,0),0)</f>
        <v>0</v>
      </c>
      <c r="G491" s="219"/>
      <c r="H491" s="123"/>
      <c r="I491" s="221"/>
      <c r="J491" s="219"/>
      <c r="K491" s="215">
        <f t="shared" si="7"/>
        <v>0</v>
      </c>
    </row>
    <row r="492" spans="2:11" x14ac:dyDescent="0.35">
      <c r="B492" s="195"/>
      <c r="C492" s="196"/>
      <c r="D492" s="197"/>
      <c r="E492" s="198"/>
      <c r="F492" s="192">
        <f>IFERROR(VLOOKUP(Verkauf!E492,Fertigwaren!$B$4:$C$67,2,0),0)</f>
        <v>0</v>
      </c>
      <c r="G492" s="219"/>
      <c r="H492" s="123"/>
      <c r="I492" s="221"/>
      <c r="J492" s="219"/>
      <c r="K492" s="215">
        <f t="shared" si="7"/>
        <v>0</v>
      </c>
    </row>
    <row r="493" spans="2:11" x14ac:dyDescent="0.35">
      <c r="B493" s="195"/>
      <c r="C493" s="196"/>
      <c r="D493" s="197"/>
      <c r="E493" s="198"/>
      <c r="F493" s="192">
        <f>IFERROR(VLOOKUP(Verkauf!E493,Fertigwaren!$B$4:$C$67,2,0),0)</f>
        <v>0</v>
      </c>
      <c r="G493" s="219"/>
      <c r="H493" s="123"/>
      <c r="I493" s="221"/>
      <c r="J493" s="219"/>
      <c r="K493" s="215">
        <f t="shared" si="7"/>
        <v>0</v>
      </c>
    </row>
    <row r="494" spans="2:11" x14ac:dyDescent="0.35">
      <c r="B494" s="195"/>
      <c r="C494" s="196"/>
      <c r="D494" s="197"/>
      <c r="E494" s="198"/>
      <c r="F494" s="192">
        <f>IFERROR(VLOOKUP(Verkauf!E494,Fertigwaren!$B$4:$C$67,2,0),0)</f>
        <v>0</v>
      </c>
      <c r="G494" s="219"/>
      <c r="H494" s="123"/>
      <c r="I494" s="221"/>
      <c r="J494" s="219"/>
      <c r="K494" s="215">
        <f t="shared" si="7"/>
        <v>0</v>
      </c>
    </row>
    <row r="495" spans="2:11" x14ac:dyDescent="0.35">
      <c r="B495" s="195"/>
      <c r="C495" s="196"/>
      <c r="D495" s="197"/>
      <c r="E495" s="198"/>
      <c r="F495" s="192">
        <f>IFERROR(VLOOKUP(Verkauf!E495,Fertigwaren!$B$4:$C$67,2,0),0)</f>
        <v>0</v>
      </c>
      <c r="G495" s="219"/>
      <c r="H495" s="123"/>
      <c r="I495" s="221"/>
      <c r="J495" s="219"/>
      <c r="K495" s="215">
        <f t="shared" si="7"/>
        <v>0</v>
      </c>
    </row>
    <row r="496" spans="2:11" x14ac:dyDescent="0.35">
      <c r="B496" s="195"/>
      <c r="C496" s="196"/>
      <c r="D496" s="197"/>
      <c r="E496" s="198"/>
      <c r="F496" s="192">
        <f>IFERROR(VLOOKUP(Verkauf!E496,Fertigwaren!$B$4:$C$67,2,0),0)</f>
        <v>0</v>
      </c>
      <c r="G496" s="219"/>
      <c r="H496" s="123"/>
      <c r="I496" s="221"/>
      <c r="J496" s="219"/>
      <c r="K496" s="215">
        <f t="shared" si="7"/>
        <v>0</v>
      </c>
    </row>
    <row r="497" spans="2:11" x14ac:dyDescent="0.35">
      <c r="B497" s="195"/>
      <c r="C497" s="196"/>
      <c r="D497" s="197"/>
      <c r="E497" s="198"/>
      <c r="F497" s="192">
        <f>IFERROR(VLOOKUP(Verkauf!E497,Fertigwaren!$B$4:$C$67,2,0),0)</f>
        <v>0</v>
      </c>
      <c r="G497" s="219"/>
      <c r="H497" s="123"/>
      <c r="I497" s="221"/>
      <c r="J497" s="219"/>
      <c r="K497" s="215">
        <f t="shared" si="7"/>
        <v>0</v>
      </c>
    </row>
    <row r="498" spans="2:11" x14ac:dyDescent="0.35">
      <c r="B498" s="195"/>
      <c r="C498" s="196"/>
      <c r="D498" s="197"/>
      <c r="E498" s="198"/>
      <c r="F498" s="192">
        <f>IFERROR(VLOOKUP(Verkauf!E498,Fertigwaren!$B$4:$C$67,2,0),0)</f>
        <v>0</v>
      </c>
      <c r="G498" s="219"/>
      <c r="H498" s="123"/>
      <c r="I498" s="221"/>
      <c r="J498" s="219"/>
      <c r="K498" s="215">
        <f t="shared" si="7"/>
        <v>0</v>
      </c>
    </row>
    <row r="499" spans="2:11" x14ac:dyDescent="0.35">
      <c r="B499" s="195"/>
      <c r="C499" s="196"/>
      <c r="D499" s="197"/>
      <c r="E499" s="198"/>
      <c r="F499" s="192">
        <f>IFERROR(VLOOKUP(Verkauf!E499,Fertigwaren!$B$4:$C$67,2,0),0)</f>
        <v>0</v>
      </c>
      <c r="G499" s="219"/>
      <c r="H499" s="123"/>
      <c r="I499" s="221"/>
      <c r="J499" s="219"/>
      <c r="K499" s="215">
        <f t="shared" si="7"/>
        <v>0</v>
      </c>
    </row>
    <row r="500" spans="2:11" x14ac:dyDescent="0.35">
      <c r="B500" s="195"/>
      <c r="C500" s="196"/>
      <c r="D500" s="197"/>
      <c r="E500" s="198"/>
      <c r="F500" s="192">
        <f>IFERROR(VLOOKUP(Verkauf!E500,Fertigwaren!$B$4:$C$67,2,0),0)</f>
        <v>0</v>
      </c>
      <c r="G500" s="219"/>
      <c r="H500" s="123"/>
      <c r="I500" s="221"/>
      <c r="J500" s="219"/>
      <c r="K500" s="215">
        <f t="shared" si="7"/>
        <v>0</v>
      </c>
    </row>
    <row r="501" spans="2:11" x14ac:dyDescent="0.35">
      <c r="B501" s="195"/>
      <c r="C501" s="196"/>
      <c r="D501" s="197"/>
      <c r="E501" s="198"/>
      <c r="F501" s="192">
        <f>IFERROR(VLOOKUP(Verkauf!E501,Fertigwaren!$B$4:$C$67,2,0),0)</f>
        <v>0</v>
      </c>
      <c r="G501" s="219"/>
      <c r="H501" s="123"/>
      <c r="I501" s="221"/>
      <c r="J501" s="219"/>
      <c r="K501" s="215">
        <f t="shared" si="7"/>
        <v>0</v>
      </c>
    </row>
    <row r="502" spans="2:11" x14ac:dyDescent="0.35">
      <c r="B502" s="195"/>
      <c r="C502" s="196"/>
      <c r="D502" s="197"/>
      <c r="E502" s="198"/>
      <c r="F502" s="192">
        <f>IFERROR(VLOOKUP(Verkauf!E502,Fertigwaren!$B$4:$C$67,2,0),0)</f>
        <v>0</v>
      </c>
      <c r="G502" s="219"/>
      <c r="H502" s="123"/>
      <c r="I502" s="221"/>
      <c r="J502" s="219"/>
      <c r="K502" s="215">
        <f t="shared" si="7"/>
        <v>0</v>
      </c>
    </row>
    <row r="503" spans="2:11" x14ac:dyDescent="0.35">
      <c r="B503" s="195"/>
      <c r="C503" s="196"/>
      <c r="D503" s="197"/>
      <c r="E503" s="198"/>
      <c r="F503" s="192">
        <f>IFERROR(VLOOKUP(Verkauf!E503,Fertigwaren!$B$4:$C$67,2,0),0)</f>
        <v>0</v>
      </c>
      <c r="G503" s="219"/>
      <c r="H503" s="123"/>
      <c r="I503" s="221"/>
      <c r="J503" s="219"/>
      <c r="K503" s="215">
        <f t="shared" si="7"/>
        <v>0</v>
      </c>
    </row>
    <row r="504" spans="2:11" x14ac:dyDescent="0.35">
      <c r="B504" s="195"/>
      <c r="C504" s="196"/>
      <c r="D504" s="197"/>
      <c r="E504" s="198"/>
      <c r="F504" s="192">
        <f>IFERROR(VLOOKUP(Verkauf!E504,Fertigwaren!$B$4:$C$67,2,0),0)</f>
        <v>0</v>
      </c>
      <c r="G504" s="219"/>
      <c r="H504" s="123"/>
      <c r="I504" s="221"/>
      <c r="J504" s="219"/>
      <c r="K504" s="215">
        <f t="shared" si="7"/>
        <v>0</v>
      </c>
    </row>
    <row r="505" spans="2:11" x14ac:dyDescent="0.35">
      <c r="B505" s="195"/>
      <c r="C505" s="196"/>
      <c r="D505" s="197"/>
      <c r="E505" s="198"/>
      <c r="F505" s="192">
        <f>IFERROR(VLOOKUP(Verkauf!E505,Fertigwaren!$B$4:$C$67,2,0),0)</f>
        <v>0</v>
      </c>
      <c r="G505" s="219"/>
      <c r="H505" s="123"/>
      <c r="I505" s="221"/>
      <c r="J505" s="219"/>
      <c r="K505" s="215">
        <f t="shared" si="7"/>
        <v>0</v>
      </c>
    </row>
    <row r="506" spans="2:11" x14ac:dyDescent="0.35">
      <c r="B506" s="195"/>
      <c r="C506" s="196"/>
      <c r="D506" s="197"/>
      <c r="E506" s="198"/>
      <c r="F506" s="192">
        <f>IFERROR(VLOOKUP(Verkauf!E506,Fertigwaren!$B$4:$C$67,2,0),0)</f>
        <v>0</v>
      </c>
      <c r="G506" s="219"/>
      <c r="H506" s="123"/>
      <c r="I506" s="221"/>
      <c r="J506" s="219"/>
      <c r="K506" s="215">
        <f t="shared" si="7"/>
        <v>0</v>
      </c>
    </row>
    <row r="507" spans="2:11" x14ac:dyDescent="0.35">
      <c r="B507" s="195"/>
      <c r="C507" s="196"/>
      <c r="D507" s="197"/>
      <c r="E507" s="198"/>
      <c r="F507" s="192">
        <f>IFERROR(VLOOKUP(Verkauf!E507,Fertigwaren!$B$4:$C$67,2,0),0)</f>
        <v>0</v>
      </c>
      <c r="G507" s="219"/>
      <c r="H507" s="123"/>
      <c r="I507" s="221"/>
      <c r="J507" s="219"/>
      <c r="K507" s="215">
        <f t="shared" si="7"/>
        <v>0</v>
      </c>
    </row>
    <row r="508" spans="2:11" x14ac:dyDescent="0.35">
      <c r="B508" s="195"/>
      <c r="C508" s="196"/>
      <c r="D508" s="197"/>
      <c r="E508" s="198"/>
      <c r="F508" s="192">
        <f>IFERROR(VLOOKUP(Verkauf!E508,Fertigwaren!$B$4:$C$67,2,0),0)</f>
        <v>0</v>
      </c>
      <c r="G508" s="219"/>
      <c r="H508" s="123"/>
      <c r="I508" s="221"/>
      <c r="J508" s="219"/>
      <c r="K508" s="215">
        <f t="shared" si="7"/>
        <v>0</v>
      </c>
    </row>
    <row r="509" spans="2:11" x14ac:dyDescent="0.35">
      <c r="B509" s="195"/>
      <c r="C509" s="196"/>
      <c r="D509" s="197"/>
      <c r="E509" s="198"/>
      <c r="F509" s="192">
        <f>IFERROR(VLOOKUP(Verkauf!E509,Fertigwaren!$B$4:$C$67,2,0),0)</f>
        <v>0</v>
      </c>
      <c r="G509" s="219"/>
      <c r="H509" s="123"/>
      <c r="I509" s="221"/>
      <c r="J509" s="219"/>
      <c r="K509" s="215">
        <f t="shared" si="7"/>
        <v>0</v>
      </c>
    </row>
    <row r="510" spans="2:11" x14ac:dyDescent="0.35">
      <c r="B510" s="195"/>
      <c r="C510" s="196"/>
      <c r="D510" s="197"/>
      <c r="E510" s="198"/>
      <c r="F510" s="192">
        <f>IFERROR(VLOOKUP(Verkauf!E510,Fertigwaren!$B$4:$C$67,2,0),0)</f>
        <v>0</v>
      </c>
      <c r="G510" s="219"/>
      <c r="H510" s="123"/>
      <c r="I510" s="221"/>
      <c r="J510" s="219"/>
      <c r="K510" s="215">
        <f t="shared" si="7"/>
        <v>0</v>
      </c>
    </row>
    <row r="511" spans="2:11" x14ac:dyDescent="0.35">
      <c r="B511" s="195"/>
      <c r="C511" s="196"/>
      <c r="D511" s="197"/>
      <c r="E511" s="198"/>
      <c r="F511" s="192">
        <f>IFERROR(VLOOKUP(Verkauf!E511,Fertigwaren!$B$4:$C$67,2,0),0)</f>
        <v>0</v>
      </c>
      <c r="G511" s="219"/>
      <c r="H511" s="123"/>
      <c r="I511" s="221"/>
      <c r="J511" s="219"/>
      <c r="K511" s="215">
        <f t="shared" si="7"/>
        <v>0</v>
      </c>
    </row>
    <row r="512" spans="2:11" x14ac:dyDescent="0.35">
      <c r="B512" s="195"/>
      <c r="C512" s="196"/>
      <c r="D512" s="197"/>
      <c r="E512" s="198"/>
      <c r="F512" s="192">
        <f>IFERROR(VLOOKUP(Verkauf!E512,Fertigwaren!$B$4:$C$67,2,0),0)</f>
        <v>0</v>
      </c>
      <c r="G512" s="219"/>
      <c r="H512" s="123"/>
      <c r="I512" s="221"/>
      <c r="J512" s="219"/>
      <c r="K512" s="215">
        <f t="shared" si="7"/>
        <v>0</v>
      </c>
    </row>
    <row r="513" spans="2:11" x14ac:dyDescent="0.35">
      <c r="B513" s="195"/>
      <c r="C513" s="196"/>
      <c r="D513" s="197"/>
      <c r="E513" s="198"/>
      <c r="F513" s="192">
        <f>IFERROR(VLOOKUP(Verkauf!E513,Fertigwaren!$B$4:$C$67,2,0),0)</f>
        <v>0</v>
      </c>
      <c r="G513" s="219"/>
      <c r="H513" s="123"/>
      <c r="I513" s="221"/>
      <c r="J513" s="219"/>
      <c r="K513" s="215">
        <f t="shared" si="7"/>
        <v>0</v>
      </c>
    </row>
    <row r="514" spans="2:11" x14ac:dyDescent="0.35">
      <c r="B514" s="195"/>
      <c r="C514" s="196"/>
      <c r="D514" s="197"/>
      <c r="E514" s="198"/>
      <c r="F514" s="192">
        <f>IFERROR(VLOOKUP(Verkauf!E514,Fertigwaren!$B$4:$C$67,2,0),0)</f>
        <v>0</v>
      </c>
      <c r="G514" s="219"/>
      <c r="H514" s="123"/>
      <c r="I514" s="221"/>
      <c r="J514" s="219"/>
      <c r="K514" s="215">
        <f t="shared" si="7"/>
        <v>0</v>
      </c>
    </row>
    <row r="515" spans="2:11" x14ac:dyDescent="0.35">
      <c r="B515" s="195"/>
      <c r="C515" s="196"/>
      <c r="D515" s="197"/>
      <c r="E515" s="198"/>
      <c r="F515" s="192">
        <f>IFERROR(VLOOKUP(Verkauf!E515,Fertigwaren!$B$4:$C$67,2,0),0)</f>
        <v>0</v>
      </c>
      <c r="G515" s="219"/>
      <c r="H515" s="123"/>
      <c r="I515" s="221"/>
      <c r="J515" s="219"/>
      <c r="K515" s="215">
        <f t="shared" si="7"/>
        <v>0</v>
      </c>
    </row>
    <row r="516" spans="2:11" x14ac:dyDescent="0.35">
      <c r="B516" s="195"/>
      <c r="C516" s="196"/>
      <c r="D516" s="197"/>
      <c r="E516" s="198"/>
      <c r="F516" s="192">
        <f>IFERROR(VLOOKUP(Verkauf!E516,Fertigwaren!$B$4:$C$67,2,0),0)</f>
        <v>0</v>
      </c>
      <c r="G516" s="219"/>
      <c r="H516" s="123"/>
      <c r="I516" s="221"/>
      <c r="J516" s="219"/>
      <c r="K516" s="215">
        <f t="shared" si="7"/>
        <v>0</v>
      </c>
    </row>
    <row r="517" spans="2:11" x14ac:dyDescent="0.35">
      <c r="B517" s="195"/>
      <c r="C517" s="196"/>
      <c r="D517" s="197"/>
      <c r="E517" s="198"/>
      <c r="F517" s="192">
        <f>IFERROR(VLOOKUP(Verkauf!E517,Fertigwaren!$B$4:$C$67,2,0),0)</f>
        <v>0</v>
      </c>
      <c r="G517" s="219"/>
      <c r="H517" s="123"/>
      <c r="I517" s="221"/>
      <c r="J517" s="219"/>
      <c r="K517" s="215">
        <f t="shared" ref="K517:K580" si="8">C517</f>
        <v>0</v>
      </c>
    </row>
    <row r="518" spans="2:11" x14ac:dyDescent="0.35">
      <c r="B518" s="195"/>
      <c r="C518" s="196"/>
      <c r="D518" s="197"/>
      <c r="E518" s="198"/>
      <c r="F518" s="192">
        <f>IFERROR(VLOOKUP(Verkauf!E518,Fertigwaren!$B$4:$C$67,2,0),0)</f>
        <v>0</v>
      </c>
      <c r="G518" s="219"/>
      <c r="H518" s="123"/>
      <c r="I518" s="221"/>
      <c r="J518" s="219"/>
      <c r="K518" s="215">
        <f t="shared" si="8"/>
        <v>0</v>
      </c>
    </row>
    <row r="519" spans="2:11" x14ac:dyDescent="0.35">
      <c r="B519" s="195"/>
      <c r="C519" s="196"/>
      <c r="D519" s="197"/>
      <c r="E519" s="198"/>
      <c r="F519" s="192">
        <f>IFERROR(VLOOKUP(Verkauf!E519,Fertigwaren!$B$4:$C$67,2,0),0)</f>
        <v>0</v>
      </c>
      <c r="G519" s="219"/>
      <c r="H519" s="123"/>
      <c r="I519" s="221"/>
      <c r="J519" s="219"/>
      <c r="K519" s="215">
        <f t="shared" si="8"/>
        <v>0</v>
      </c>
    </row>
    <row r="520" spans="2:11" x14ac:dyDescent="0.35">
      <c r="B520" s="195"/>
      <c r="C520" s="196"/>
      <c r="D520" s="197"/>
      <c r="E520" s="198"/>
      <c r="F520" s="192">
        <f>IFERROR(VLOOKUP(Verkauf!E520,Fertigwaren!$B$4:$C$67,2,0),0)</f>
        <v>0</v>
      </c>
      <c r="G520" s="219"/>
      <c r="H520" s="123"/>
      <c r="I520" s="221"/>
      <c r="J520" s="219"/>
      <c r="K520" s="215">
        <f t="shared" si="8"/>
        <v>0</v>
      </c>
    </row>
    <row r="521" spans="2:11" x14ac:dyDescent="0.35">
      <c r="B521" s="195"/>
      <c r="C521" s="196"/>
      <c r="D521" s="197"/>
      <c r="E521" s="198"/>
      <c r="F521" s="192">
        <f>IFERROR(VLOOKUP(Verkauf!E521,Fertigwaren!$B$4:$C$67,2,0),0)</f>
        <v>0</v>
      </c>
      <c r="G521" s="219"/>
      <c r="H521" s="123"/>
      <c r="I521" s="221"/>
      <c r="J521" s="219"/>
      <c r="K521" s="215">
        <f t="shared" si="8"/>
        <v>0</v>
      </c>
    </row>
    <row r="522" spans="2:11" x14ac:dyDescent="0.35">
      <c r="B522" s="195"/>
      <c r="C522" s="196"/>
      <c r="D522" s="197"/>
      <c r="E522" s="198"/>
      <c r="F522" s="192">
        <f>IFERROR(VLOOKUP(Verkauf!E522,Fertigwaren!$B$4:$C$67,2,0),0)</f>
        <v>0</v>
      </c>
      <c r="G522" s="219"/>
      <c r="H522" s="123"/>
      <c r="I522" s="221"/>
      <c r="J522" s="219"/>
      <c r="K522" s="215">
        <f t="shared" si="8"/>
        <v>0</v>
      </c>
    </row>
    <row r="523" spans="2:11" x14ac:dyDescent="0.35">
      <c r="B523" s="195"/>
      <c r="C523" s="196"/>
      <c r="D523" s="197"/>
      <c r="E523" s="198"/>
      <c r="F523" s="192">
        <f>IFERROR(VLOOKUP(Verkauf!E523,Fertigwaren!$B$4:$C$67,2,0),0)</f>
        <v>0</v>
      </c>
      <c r="G523" s="219"/>
      <c r="H523" s="123"/>
      <c r="I523" s="221"/>
      <c r="J523" s="219"/>
      <c r="K523" s="215">
        <f t="shared" si="8"/>
        <v>0</v>
      </c>
    </row>
    <row r="524" spans="2:11" x14ac:dyDescent="0.35">
      <c r="B524" s="195"/>
      <c r="C524" s="196"/>
      <c r="D524" s="197"/>
      <c r="E524" s="198"/>
      <c r="F524" s="192">
        <f>IFERROR(VLOOKUP(Verkauf!E524,Fertigwaren!$B$4:$C$67,2,0),0)</f>
        <v>0</v>
      </c>
      <c r="G524" s="219"/>
      <c r="H524" s="123"/>
      <c r="I524" s="221"/>
      <c r="J524" s="219"/>
      <c r="K524" s="215">
        <f t="shared" si="8"/>
        <v>0</v>
      </c>
    </row>
    <row r="525" spans="2:11" x14ac:dyDescent="0.35">
      <c r="B525" s="195"/>
      <c r="C525" s="196"/>
      <c r="D525" s="197"/>
      <c r="E525" s="198"/>
      <c r="F525" s="192">
        <f>IFERROR(VLOOKUP(Verkauf!E525,Fertigwaren!$B$4:$C$67,2,0),0)</f>
        <v>0</v>
      </c>
      <c r="G525" s="219"/>
      <c r="H525" s="123"/>
      <c r="I525" s="221"/>
      <c r="J525" s="219"/>
      <c r="K525" s="215">
        <f t="shared" si="8"/>
        <v>0</v>
      </c>
    </row>
    <row r="526" spans="2:11" x14ac:dyDescent="0.35">
      <c r="B526" s="195"/>
      <c r="C526" s="196"/>
      <c r="D526" s="197"/>
      <c r="E526" s="198"/>
      <c r="F526" s="192">
        <f>IFERROR(VLOOKUP(Verkauf!E526,Fertigwaren!$B$4:$C$67,2,0),0)</f>
        <v>0</v>
      </c>
      <c r="G526" s="219"/>
      <c r="H526" s="123"/>
      <c r="I526" s="221"/>
      <c r="J526" s="219"/>
      <c r="K526" s="215">
        <f t="shared" si="8"/>
        <v>0</v>
      </c>
    </row>
    <row r="527" spans="2:11" x14ac:dyDescent="0.35">
      <c r="B527" s="195"/>
      <c r="C527" s="196"/>
      <c r="D527" s="197"/>
      <c r="E527" s="198"/>
      <c r="F527" s="192">
        <f>IFERROR(VLOOKUP(Verkauf!E527,Fertigwaren!$B$4:$C$67,2,0),0)</f>
        <v>0</v>
      </c>
      <c r="G527" s="219"/>
      <c r="H527" s="123"/>
      <c r="I527" s="221"/>
      <c r="J527" s="219"/>
      <c r="K527" s="215">
        <f t="shared" si="8"/>
        <v>0</v>
      </c>
    </row>
    <row r="528" spans="2:11" x14ac:dyDescent="0.35">
      <c r="B528" s="195"/>
      <c r="C528" s="196"/>
      <c r="D528" s="197"/>
      <c r="E528" s="198"/>
      <c r="F528" s="192">
        <f>IFERROR(VLOOKUP(Verkauf!E528,Fertigwaren!$B$4:$C$67,2,0),0)</f>
        <v>0</v>
      </c>
      <c r="G528" s="219"/>
      <c r="H528" s="123"/>
      <c r="I528" s="221"/>
      <c r="J528" s="219"/>
      <c r="K528" s="215">
        <f t="shared" si="8"/>
        <v>0</v>
      </c>
    </row>
    <row r="529" spans="2:11" x14ac:dyDescent="0.35">
      <c r="B529" s="195"/>
      <c r="C529" s="196"/>
      <c r="D529" s="197"/>
      <c r="E529" s="198"/>
      <c r="F529" s="192">
        <f>IFERROR(VLOOKUP(Verkauf!E529,Fertigwaren!$B$4:$C$67,2,0),0)</f>
        <v>0</v>
      </c>
      <c r="G529" s="219"/>
      <c r="H529" s="123"/>
      <c r="I529" s="221"/>
      <c r="J529" s="219"/>
      <c r="K529" s="215">
        <f t="shared" si="8"/>
        <v>0</v>
      </c>
    </row>
    <row r="530" spans="2:11" x14ac:dyDescent="0.35">
      <c r="B530" s="195"/>
      <c r="C530" s="196"/>
      <c r="D530" s="197"/>
      <c r="E530" s="198"/>
      <c r="F530" s="192">
        <f>IFERROR(VLOOKUP(Verkauf!E530,Fertigwaren!$B$4:$C$67,2,0),0)</f>
        <v>0</v>
      </c>
      <c r="G530" s="219"/>
      <c r="H530" s="123"/>
      <c r="I530" s="221"/>
      <c r="J530" s="219"/>
      <c r="K530" s="215">
        <f t="shared" si="8"/>
        <v>0</v>
      </c>
    </row>
    <row r="531" spans="2:11" x14ac:dyDescent="0.35">
      <c r="B531" s="195"/>
      <c r="C531" s="196"/>
      <c r="D531" s="197"/>
      <c r="E531" s="198"/>
      <c r="F531" s="192">
        <f>IFERROR(VLOOKUP(Verkauf!E531,Fertigwaren!$B$4:$C$67,2,0),0)</f>
        <v>0</v>
      </c>
      <c r="G531" s="219"/>
      <c r="H531" s="123"/>
      <c r="I531" s="221"/>
      <c r="J531" s="219"/>
      <c r="K531" s="215">
        <f t="shared" si="8"/>
        <v>0</v>
      </c>
    </row>
    <row r="532" spans="2:11" x14ac:dyDescent="0.35">
      <c r="B532" s="195"/>
      <c r="C532" s="196"/>
      <c r="D532" s="197"/>
      <c r="E532" s="198"/>
      <c r="F532" s="192">
        <f>IFERROR(VLOOKUP(Verkauf!E532,Fertigwaren!$B$4:$C$67,2,0),0)</f>
        <v>0</v>
      </c>
      <c r="G532" s="219"/>
      <c r="H532" s="123"/>
      <c r="I532" s="221"/>
      <c r="J532" s="219"/>
      <c r="K532" s="215">
        <f t="shared" si="8"/>
        <v>0</v>
      </c>
    </row>
    <row r="533" spans="2:11" x14ac:dyDescent="0.35">
      <c r="B533" s="195"/>
      <c r="C533" s="196"/>
      <c r="D533" s="197"/>
      <c r="E533" s="198"/>
      <c r="F533" s="192">
        <f>IFERROR(VLOOKUP(Verkauf!E533,Fertigwaren!$B$4:$C$67,2,0),0)</f>
        <v>0</v>
      </c>
      <c r="G533" s="219"/>
      <c r="H533" s="123"/>
      <c r="I533" s="221"/>
      <c r="J533" s="219"/>
      <c r="K533" s="215">
        <f t="shared" si="8"/>
        <v>0</v>
      </c>
    </row>
    <row r="534" spans="2:11" x14ac:dyDescent="0.35">
      <c r="B534" s="195"/>
      <c r="C534" s="196"/>
      <c r="D534" s="197"/>
      <c r="E534" s="198"/>
      <c r="F534" s="192">
        <f>IFERROR(VLOOKUP(Verkauf!E534,Fertigwaren!$B$4:$C$67,2,0),0)</f>
        <v>0</v>
      </c>
      <c r="G534" s="219"/>
      <c r="H534" s="123"/>
      <c r="I534" s="221"/>
      <c r="J534" s="219"/>
      <c r="K534" s="215">
        <f t="shared" si="8"/>
        <v>0</v>
      </c>
    </row>
    <row r="535" spans="2:11" x14ac:dyDescent="0.35">
      <c r="B535" s="195"/>
      <c r="C535" s="196"/>
      <c r="D535" s="197"/>
      <c r="E535" s="198"/>
      <c r="F535" s="192">
        <f>IFERROR(VLOOKUP(Verkauf!E535,Fertigwaren!$B$4:$C$67,2,0),0)</f>
        <v>0</v>
      </c>
      <c r="G535" s="219"/>
      <c r="H535" s="123"/>
      <c r="I535" s="221"/>
      <c r="J535" s="219"/>
      <c r="K535" s="215">
        <f t="shared" si="8"/>
        <v>0</v>
      </c>
    </row>
    <row r="536" spans="2:11" x14ac:dyDescent="0.35">
      <c r="B536" s="195"/>
      <c r="C536" s="196"/>
      <c r="D536" s="197"/>
      <c r="E536" s="198"/>
      <c r="F536" s="192">
        <f>IFERROR(VLOOKUP(Verkauf!E536,Fertigwaren!$B$4:$C$67,2,0),0)</f>
        <v>0</v>
      </c>
      <c r="G536" s="219"/>
      <c r="H536" s="123"/>
      <c r="I536" s="221"/>
      <c r="J536" s="219"/>
      <c r="K536" s="215">
        <f t="shared" si="8"/>
        <v>0</v>
      </c>
    </row>
    <row r="537" spans="2:11" x14ac:dyDescent="0.35">
      <c r="B537" s="195"/>
      <c r="C537" s="196"/>
      <c r="D537" s="197"/>
      <c r="E537" s="198"/>
      <c r="F537" s="192">
        <f>IFERROR(VLOOKUP(Verkauf!E537,Fertigwaren!$B$4:$C$67,2,0),0)</f>
        <v>0</v>
      </c>
      <c r="G537" s="219"/>
      <c r="H537" s="123"/>
      <c r="I537" s="221"/>
      <c r="J537" s="219"/>
      <c r="K537" s="215">
        <f t="shared" si="8"/>
        <v>0</v>
      </c>
    </row>
    <row r="538" spans="2:11" x14ac:dyDescent="0.35">
      <c r="B538" s="195"/>
      <c r="C538" s="196"/>
      <c r="D538" s="197"/>
      <c r="E538" s="198"/>
      <c r="F538" s="192">
        <f>IFERROR(VLOOKUP(Verkauf!E538,Fertigwaren!$B$4:$C$67,2,0),0)</f>
        <v>0</v>
      </c>
      <c r="G538" s="219"/>
      <c r="H538" s="123"/>
      <c r="I538" s="221"/>
      <c r="J538" s="219"/>
      <c r="K538" s="215">
        <f t="shared" si="8"/>
        <v>0</v>
      </c>
    </row>
    <row r="539" spans="2:11" x14ac:dyDescent="0.35">
      <c r="B539" s="195"/>
      <c r="C539" s="196"/>
      <c r="D539" s="197"/>
      <c r="E539" s="198"/>
      <c r="F539" s="192">
        <f>IFERROR(VLOOKUP(Verkauf!E539,Fertigwaren!$B$4:$C$67,2,0),0)</f>
        <v>0</v>
      </c>
      <c r="G539" s="219"/>
      <c r="H539" s="123"/>
      <c r="I539" s="221"/>
      <c r="J539" s="219"/>
      <c r="K539" s="215">
        <f t="shared" si="8"/>
        <v>0</v>
      </c>
    </row>
    <row r="540" spans="2:11" x14ac:dyDescent="0.35">
      <c r="B540" s="195"/>
      <c r="C540" s="196"/>
      <c r="D540" s="197"/>
      <c r="E540" s="198"/>
      <c r="F540" s="192">
        <f>IFERROR(VLOOKUP(Verkauf!E540,Fertigwaren!$B$4:$C$67,2,0),0)</f>
        <v>0</v>
      </c>
      <c r="G540" s="219"/>
      <c r="H540" s="123"/>
      <c r="I540" s="221"/>
      <c r="J540" s="219"/>
      <c r="K540" s="215">
        <f t="shared" si="8"/>
        <v>0</v>
      </c>
    </row>
    <row r="541" spans="2:11" x14ac:dyDescent="0.35">
      <c r="B541" s="195"/>
      <c r="C541" s="196"/>
      <c r="D541" s="197"/>
      <c r="E541" s="198"/>
      <c r="F541" s="192">
        <f>IFERROR(VLOOKUP(Verkauf!E541,Fertigwaren!$B$4:$C$67,2,0),0)</f>
        <v>0</v>
      </c>
      <c r="G541" s="219"/>
      <c r="H541" s="123"/>
      <c r="I541" s="221"/>
      <c r="J541" s="219"/>
      <c r="K541" s="215">
        <f t="shared" si="8"/>
        <v>0</v>
      </c>
    </row>
    <row r="542" spans="2:11" x14ac:dyDescent="0.35">
      <c r="B542" s="195"/>
      <c r="C542" s="196"/>
      <c r="D542" s="197"/>
      <c r="E542" s="198"/>
      <c r="F542" s="192">
        <f>IFERROR(VLOOKUP(Verkauf!E542,Fertigwaren!$B$4:$C$67,2,0),0)</f>
        <v>0</v>
      </c>
      <c r="G542" s="219"/>
      <c r="H542" s="123"/>
      <c r="I542" s="221"/>
      <c r="J542" s="219"/>
      <c r="K542" s="215">
        <f t="shared" si="8"/>
        <v>0</v>
      </c>
    </row>
    <row r="543" spans="2:11" x14ac:dyDescent="0.35">
      <c r="B543" s="195"/>
      <c r="C543" s="196"/>
      <c r="D543" s="197"/>
      <c r="E543" s="198"/>
      <c r="F543" s="192">
        <f>IFERROR(VLOOKUP(Verkauf!E543,Fertigwaren!$B$4:$C$67,2,0),0)</f>
        <v>0</v>
      </c>
      <c r="G543" s="219"/>
      <c r="H543" s="123"/>
      <c r="I543" s="221"/>
      <c r="J543" s="219"/>
      <c r="K543" s="215">
        <f t="shared" si="8"/>
        <v>0</v>
      </c>
    </row>
    <row r="544" spans="2:11" x14ac:dyDescent="0.35">
      <c r="B544" s="195"/>
      <c r="C544" s="196"/>
      <c r="D544" s="197"/>
      <c r="E544" s="198"/>
      <c r="F544" s="192">
        <f>IFERROR(VLOOKUP(Verkauf!E544,Fertigwaren!$B$4:$C$67,2,0),0)</f>
        <v>0</v>
      </c>
      <c r="G544" s="219"/>
      <c r="H544" s="123"/>
      <c r="I544" s="221"/>
      <c r="J544" s="219"/>
      <c r="K544" s="215">
        <f t="shared" si="8"/>
        <v>0</v>
      </c>
    </row>
    <row r="545" spans="2:11" x14ac:dyDescent="0.35">
      <c r="B545" s="195"/>
      <c r="C545" s="196"/>
      <c r="D545" s="197"/>
      <c r="E545" s="198"/>
      <c r="F545" s="192">
        <f>IFERROR(VLOOKUP(Verkauf!E545,Fertigwaren!$B$4:$C$67,2,0),0)</f>
        <v>0</v>
      </c>
      <c r="G545" s="219"/>
      <c r="H545" s="123"/>
      <c r="I545" s="221"/>
      <c r="J545" s="219"/>
      <c r="K545" s="215">
        <f t="shared" si="8"/>
        <v>0</v>
      </c>
    </row>
    <row r="546" spans="2:11" x14ac:dyDescent="0.35">
      <c r="B546" s="195"/>
      <c r="C546" s="196"/>
      <c r="D546" s="197"/>
      <c r="E546" s="198"/>
      <c r="F546" s="192">
        <f>IFERROR(VLOOKUP(Verkauf!E546,Fertigwaren!$B$4:$C$67,2,0),0)</f>
        <v>0</v>
      </c>
      <c r="G546" s="219"/>
      <c r="H546" s="123"/>
      <c r="I546" s="221"/>
      <c r="J546" s="219"/>
      <c r="K546" s="215">
        <f t="shared" si="8"/>
        <v>0</v>
      </c>
    </row>
    <row r="547" spans="2:11" x14ac:dyDescent="0.35">
      <c r="B547" s="195"/>
      <c r="C547" s="196"/>
      <c r="D547" s="197"/>
      <c r="E547" s="198"/>
      <c r="F547" s="192">
        <f>IFERROR(VLOOKUP(Verkauf!E547,Fertigwaren!$B$4:$C$67,2,0),0)</f>
        <v>0</v>
      </c>
      <c r="G547" s="219"/>
      <c r="H547" s="123"/>
      <c r="I547" s="221"/>
      <c r="J547" s="219"/>
      <c r="K547" s="215">
        <f t="shared" si="8"/>
        <v>0</v>
      </c>
    </row>
    <row r="548" spans="2:11" x14ac:dyDescent="0.35">
      <c r="B548" s="195"/>
      <c r="C548" s="196"/>
      <c r="D548" s="197"/>
      <c r="E548" s="198"/>
      <c r="F548" s="192">
        <f>IFERROR(VLOOKUP(Verkauf!E548,Fertigwaren!$B$4:$C$67,2,0),0)</f>
        <v>0</v>
      </c>
      <c r="G548" s="219"/>
      <c r="H548" s="123"/>
      <c r="I548" s="221"/>
      <c r="J548" s="219"/>
      <c r="K548" s="215">
        <f t="shared" si="8"/>
        <v>0</v>
      </c>
    </row>
    <row r="549" spans="2:11" x14ac:dyDescent="0.35">
      <c r="B549" s="195"/>
      <c r="C549" s="196"/>
      <c r="D549" s="197"/>
      <c r="E549" s="198"/>
      <c r="F549" s="192">
        <f>IFERROR(VLOOKUP(Verkauf!E549,Fertigwaren!$B$4:$C$67,2,0),0)</f>
        <v>0</v>
      </c>
      <c r="G549" s="219"/>
      <c r="H549" s="123"/>
      <c r="I549" s="221"/>
      <c r="J549" s="219"/>
      <c r="K549" s="215">
        <f t="shared" si="8"/>
        <v>0</v>
      </c>
    </row>
    <row r="550" spans="2:11" x14ac:dyDescent="0.35">
      <c r="B550" s="195"/>
      <c r="C550" s="196"/>
      <c r="D550" s="197"/>
      <c r="E550" s="198"/>
      <c r="F550" s="192">
        <f>IFERROR(VLOOKUP(Verkauf!E550,Fertigwaren!$B$4:$C$67,2,0),0)</f>
        <v>0</v>
      </c>
      <c r="G550" s="219"/>
      <c r="H550" s="123"/>
      <c r="I550" s="221"/>
      <c r="J550" s="219"/>
      <c r="K550" s="215">
        <f t="shared" si="8"/>
        <v>0</v>
      </c>
    </row>
    <row r="551" spans="2:11" x14ac:dyDescent="0.35">
      <c r="B551" s="195"/>
      <c r="C551" s="196"/>
      <c r="D551" s="197"/>
      <c r="E551" s="198"/>
      <c r="F551" s="192">
        <f>IFERROR(VLOOKUP(Verkauf!E551,Fertigwaren!$B$4:$C$67,2,0),0)</f>
        <v>0</v>
      </c>
      <c r="G551" s="219"/>
      <c r="H551" s="123"/>
      <c r="I551" s="221"/>
      <c r="J551" s="219"/>
      <c r="K551" s="215">
        <f t="shared" si="8"/>
        <v>0</v>
      </c>
    </row>
    <row r="552" spans="2:11" x14ac:dyDescent="0.35">
      <c r="B552" s="195"/>
      <c r="C552" s="196"/>
      <c r="D552" s="197"/>
      <c r="E552" s="198"/>
      <c r="F552" s="192">
        <f>IFERROR(VLOOKUP(Verkauf!E552,Fertigwaren!$B$4:$C$67,2,0),0)</f>
        <v>0</v>
      </c>
      <c r="G552" s="219"/>
      <c r="H552" s="123"/>
      <c r="I552" s="221"/>
      <c r="J552" s="219"/>
      <c r="K552" s="215">
        <f t="shared" si="8"/>
        <v>0</v>
      </c>
    </row>
    <row r="553" spans="2:11" x14ac:dyDescent="0.35">
      <c r="B553" s="195"/>
      <c r="C553" s="196"/>
      <c r="D553" s="197"/>
      <c r="E553" s="198"/>
      <c r="F553" s="192">
        <f>IFERROR(VLOOKUP(Verkauf!E553,Fertigwaren!$B$4:$C$67,2,0),0)</f>
        <v>0</v>
      </c>
      <c r="G553" s="219"/>
      <c r="H553" s="123"/>
      <c r="I553" s="221"/>
      <c r="J553" s="219"/>
      <c r="K553" s="215">
        <f t="shared" si="8"/>
        <v>0</v>
      </c>
    </row>
    <row r="554" spans="2:11" x14ac:dyDescent="0.35">
      <c r="B554" s="195"/>
      <c r="C554" s="196"/>
      <c r="D554" s="197"/>
      <c r="E554" s="198"/>
      <c r="F554" s="192">
        <f>IFERROR(VLOOKUP(Verkauf!E554,Fertigwaren!$B$4:$C$67,2,0),0)</f>
        <v>0</v>
      </c>
      <c r="G554" s="219"/>
      <c r="H554" s="123"/>
      <c r="I554" s="221"/>
      <c r="J554" s="219"/>
      <c r="K554" s="215">
        <f t="shared" si="8"/>
        <v>0</v>
      </c>
    </row>
    <row r="555" spans="2:11" x14ac:dyDescent="0.35">
      <c r="B555" s="195"/>
      <c r="C555" s="196"/>
      <c r="D555" s="197"/>
      <c r="E555" s="198"/>
      <c r="F555" s="192">
        <f>IFERROR(VLOOKUP(Verkauf!E555,Fertigwaren!$B$4:$C$67,2,0),0)</f>
        <v>0</v>
      </c>
      <c r="G555" s="219"/>
      <c r="H555" s="123"/>
      <c r="I555" s="221"/>
      <c r="J555" s="219"/>
      <c r="K555" s="215">
        <f t="shared" si="8"/>
        <v>0</v>
      </c>
    </row>
    <row r="556" spans="2:11" x14ac:dyDescent="0.35">
      <c r="B556" s="195"/>
      <c r="C556" s="196"/>
      <c r="D556" s="197"/>
      <c r="E556" s="198"/>
      <c r="F556" s="192">
        <f>IFERROR(VLOOKUP(Verkauf!E556,Fertigwaren!$B$4:$C$67,2,0),0)</f>
        <v>0</v>
      </c>
      <c r="G556" s="219"/>
      <c r="H556" s="123"/>
      <c r="I556" s="221"/>
      <c r="J556" s="219"/>
      <c r="K556" s="215">
        <f t="shared" si="8"/>
        <v>0</v>
      </c>
    </row>
    <row r="557" spans="2:11" x14ac:dyDescent="0.35">
      <c r="B557" s="195"/>
      <c r="C557" s="196"/>
      <c r="D557" s="197"/>
      <c r="E557" s="198"/>
      <c r="F557" s="192">
        <f>IFERROR(VLOOKUP(Verkauf!E557,Fertigwaren!$B$4:$C$67,2,0),0)</f>
        <v>0</v>
      </c>
      <c r="G557" s="219"/>
      <c r="H557" s="123"/>
      <c r="I557" s="221"/>
      <c r="J557" s="219"/>
      <c r="K557" s="215">
        <f t="shared" si="8"/>
        <v>0</v>
      </c>
    </row>
    <row r="558" spans="2:11" x14ac:dyDescent="0.35">
      <c r="B558" s="195"/>
      <c r="C558" s="196"/>
      <c r="D558" s="197"/>
      <c r="E558" s="198"/>
      <c r="F558" s="192">
        <f>IFERROR(VLOOKUP(Verkauf!E558,Fertigwaren!$B$4:$C$67,2,0),0)</f>
        <v>0</v>
      </c>
      <c r="G558" s="219"/>
      <c r="H558" s="123"/>
      <c r="I558" s="221"/>
      <c r="J558" s="219"/>
      <c r="K558" s="215">
        <f t="shared" si="8"/>
        <v>0</v>
      </c>
    </row>
    <row r="559" spans="2:11" x14ac:dyDescent="0.35">
      <c r="B559" s="195"/>
      <c r="C559" s="196"/>
      <c r="D559" s="197"/>
      <c r="E559" s="198"/>
      <c r="F559" s="192">
        <f>IFERROR(VLOOKUP(Verkauf!E559,Fertigwaren!$B$4:$C$67,2,0),0)</f>
        <v>0</v>
      </c>
      <c r="G559" s="219"/>
      <c r="H559" s="123"/>
      <c r="I559" s="221"/>
      <c r="J559" s="219"/>
      <c r="K559" s="215">
        <f t="shared" si="8"/>
        <v>0</v>
      </c>
    </row>
    <row r="560" spans="2:11" x14ac:dyDescent="0.35">
      <c r="B560" s="195"/>
      <c r="C560" s="196"/>
      <c r="D560" s="197"/>
      <c r="E560" s="198"/>
      <c r="F560" s="192">
        <f>IFERROR(VLOOKUP(Verkauf!E560,Fertigwaren!$B$4:$C$67,2,0),0)</f>
        <v>0</v>
      </c>
      <c r="G560" s="219"/>
      <c r="H560" s="123"/>
      <c r="I560" s="221"/>
      <c r="J560" s="219"/>
      <c r="K560" s="215">
        <f t="shared" si="8"/>
        <v>0</v>
      </c>
    </row>
    <row r="561" spans="2:11" x14ac:dyDescent="0.35">
      <c r="B561" s="195"/>
      <c r="C561" s="196"/>
      <c r="D561" s="197"/>
      <c r="E561" s="198"/>
      <c r="F561" s="192">
        <f>IFERROR(VLOOKUP(Verkauf!E561,Fertigwaren!$B$4:$C$67,2,0),0)</f>
        <v>0</v>
      </c>
      <c r="G561" s="219"/>
      <c r="H561" s="123"/>
      <c r="I561" s="221"/>
      <c r="J561" s="219"/>
      <c r="K561" s="215">
        <f t="shared" si="8"/>
        <v>0</v>
      </c>
    </row>
    <row r="562" spans="2:11" x14ac:dyDescent="0.35">
      <c r="B562" s="195"/>
      <c r="C562" s="196"/>
      <c r="D562" s="197"/>
      <c r="E562" s="198"/>
      <c r="F562" s="192">
        <f>IFERROR(VLOOKUP(Verkauf!E562,Fertigwaren!$B$4:$C$67,2,0),0)</f>
        <v>0</v>
      </c>
      <c r="G562" s="219"/>
      <c r="H562" s="123"/>
      <c r="I562" s="221"/>
      <c r="J562" s="219"/>
      <c r="K562" s="215">
        <f t="shared" si="8"/>
        <v>0</v>
      </c>
    </row>
    <row r="563" spans="2:11" x14ac:dyDescent="0.35">
      <c r="B563" s="195"/>
      <c r="C563" s="196"/>
      <c r="D563" s="197"/>
      <c r="E563" s="198"/>
      <c r="F563" s="192">
        <f>IFERROR(VLOOKUP(Verkauf!E563,Fertigwaren!$B$4:$C$67,2,0),0)</f>
        <v>0</v>
      </c>
      <c r="G563" s="219"/>
      <c r="H563" s="123"/>
      <c r="I563" s="221"/>
      <c r="J563" s="219"/>
      <c r="K563" s="215">
        <f t="shared" si="8"/>
        <v>0</v>
      </c>
    </row>
    <row r="564" spans="2:11" x14ac:dyDescent="0.35">
      <c r="B564" s="195"/>
      <c r="C564" s="196"/>
      <c r="D564" s="197"/>
      <c r="E564" s="198"/>
      <c r="F564" s="192">
        <f>IFERROR(VLOOKUP(Verkauf!E564,Fertigwaren!$B$4:$C$67,2,0),0)</f>
        <v>0</v>
      </c>
      <c r="G564" s="219"/>
      <c r="H564" s="123"/>
      <c r="I564" s="221"/>
      <c r="J564" s="219"/>
      <c r="K564" s="215">
        <f t="shared" si="8"/>
        <v>0</v>
      </c>
    </row>
    <row r="565" spans="2:11" x14ac:dyDescent="0.35">
      <c r="B565" s="195"/>
      <c r="C565" s="196"/>
      <c r="D565" s="197"/>
      <c r="E565" s="198"/>
      <c r="F565" s="192">
        <f>IFERROR(VLOOKUP(Verkauf!E565,Fertigwaren!$B$4:$C$67,2,0),0)</f>
        <v>0</v>
      </c>
      <c r="G565" s="219"/>
      <c r="H565" s="123"/>
      <c r="I565" s="221"/>
      <c r="J565" s="219"/>
      <c r="K565" s="215">
        <f t="shared" si="8"/>
        <v>0</v>
      </c>
    </row>
    <row r="566" spans="2:11" x14ac:dyDescent="0.35">
      <c r="B566" s="195"/>
      <c r="C566" s="196"/>
      <c r="D566" s="197"/>
      <c r="E566" s="198"/>
      <c r="F566" s="192">
        <f>IFERROR(VLOOKUP(Verkauf!E566,Fertigwaren!$B$4:$C$67,2,0),0)</f>
        <v>0</v>
      </c>
      <c r="G566" s="219"/>
      <c r="H566" s="123"/>
      <c r="I566" s="221"/>
      <c r="J566" s="219"/>
      <c r="K566" s="215">
        <f t="shared" si="8"/>
        <v>0</v>
      </c>
    </row>
    <row r="567" spans="2:11" x14ac:dyDescent="0.35">
      <c r="B567" s="195"/>
      <c r="C567" s="196"/>
      <c r="D567" s="197"/>
      <c r="E567" s="198"/>
      <c r="F567" s="192">
        <f>IFERROR(VLOOKUP(Verkauf!E567,Fertigwaren!$B$4:$C$67,2,0),0)</f>
        <v>0</v>
      </c>
      <c r="G567" s="219"/>
      <c r="H567" s="123"/>
      <c r="I567" s="221"/>
      <c r="J567" s="219"/>
      <c r="K567" s="215">
        <f t="shared" si="8"/>
        <v>0</v>
      </c>
    </row>
    <row r="568" spans="2:11" x14ac:dyDescent="0.35">
      <c r="B568" s="195"/>
      <c r="C568" s="196"/>
      <c r="D568" s="197"/>
      <c r="E568" s="198"/>
      <c r="F568" s="192">
        <f>IFERROR(VLOOKUP(Verkauf!E568,Fertigwaren!$B$4:$C$67,2,0),0)</f>
        <v>0</v>
      </c>
      <c r="G568" s="219"/>
      <c r="H568" s="123"/>
      <c r="I568" s="221"/>
      <c r="J568" s="219"/>
      <c r="K568" s="215">
        <f t="shared" si="8"/>
        <v>0</v>
      </c>
    </row>
    <row r="569" spans="2:11" x14ac:dyDescent="0.35">
      <c r="B569" s="195"/>
      <c r="C569" s="196"/>
      <c r="D569" s="197"/>
      <c r="E569" s="198"/>
      <c r="F569" s="192">
        <f>IFERROR(VLOOKUP(Verkauf!E569,Fertigwaren!$B$4:$C$67,2,0),0)</f>
        <v>0</v>
      </c>
      <c r="G569" s="219"/>
      <c r="H569" s="123"/>
      <c r="I569" s="221"/>
      <c r="J569" s="219"/>
      <c r="K569" s="215">
        <f t="shared" si="8"/>
        <v>0</v>
      </c>
    </row>
    <row r="570" spans="2:11" x14ac:dyDescent="0.35">
      <c r="B570" s="195"/>
      <c r="C570" s="196"/>
      <c r="D570" s="197"/>
      <c r="E570" s="198"/>
      <c r="F570" s="192">
        <f>IFERROR(VLOOKUP(Verkauf!E570,Fertigwaren!$B$4:$C$67,2,0),0)</f>
        <v>0</v>
      </c>
      <c r="G570" s="219"/>
      <c r="H570" s="123"/>
      <c r="I570" s="221"/>
      <c r="J570" s="219"/>
      <c r="K570" s="215">
        <f t="shared" si="8"/>
        <v>0</v>
      </c>
    </row>
    <row r="571" spans="2:11" x14ac:dyDescent="0.35">
      <c r="B571" s="195"/>
      <c r="C571" s="196"/>
      <c r="D571" s="197"/>
      <c r="E571" s="198"/>
      <c r="F571" s="192">
        <f>IFERROR(VLOOKUP(Verkauf!E571,Fertigwaren!$B$4:$C$67,2,0),0)</f>
        <v>0</v>
      </c>
      <c r="G571" s="219"/>
      <c r="H571" s="123"/>
      <c r="I571" s="221"/>
      <c r="J571" s="219"/>
      <c r="K571" s="215">
        <f t="shared" si="8"/>
        <v>0</v>
      </c>
    </row>
    <row r="572" spans="2:11" x14ac:dyDescent="0.35">
      <c r="B572" s="195"/>
      <c r="C572" s="196"/>
      <c r="D572" s="197"/>
      <c r="E572" s="198"/>
      <c r="F572" s="192">
        <f>IFERROR(VLOOKUP(Verkauf!E572,Fertigwaren!$B$4:$C$67,2,0),0)</f>
        <v>0</v>
      </c>
      <c r="G572" s="219"/>
      <c r="H572" s="123"/>
      <c r="I572" s="221"/>
      <c r="J572" s="219"/>
      <c r="K572" s="215">
        <f t="shared" si="8"/>
        <v>0</v>
      </c>
    </row>
    <row r="573" spans="2:11" x14ac:dyDescent="0.35">
      <c r="B573" s="195"/>
      <c r="C573" s="196"/>
      <c r="D573" s="197"/>
      <c r="E573" s="198"/>
      <c r="F573" s="192">
        <f>IFERROR(VLOOKUP(Verkauf!E573,Fertigwaren!$B$4:$C$67,2,0),0)</f>
        <v>0</v>
      </c>
      <c r="G573" s="219"/>
      <c r="H573" s="123"/>
      <c r="I573" s="221"/>
      <c r="J573" s="219"/>
      <c r="K573" s="215">
        <f t="shared" si="8"/>
        <v>0</v>
      </c>
    </row>
    <row r="574" spans="2:11" x14ac:dyDescent="0.35">
      <c r="B574" s="195"/>
      <c r="C574" s="196"/>
      <c r="D574" s="197"/>
      <c r="E574" s="198"/>
      <c r="F574" s="192">
        <f>IFERROR(VLOOKUP(Verkauf!E574,Fertigwaren!$B$4:$C$67,2,0),0)</f>
        <v>0</v>
      </c>
      <c r="G574" s="219"/>
      <c r="H574" s="123"/>
      <c r="I574" s="221"/>
      <c r="J574" s="219"/>
      <c r="K574" s="215">
        <f t="shared" si="8"/>
        <v>0</v>
      </c>
    </row>
    <row r="575" spans="2:11" x14ac:dyDescent="0.35">
      <c r="B575" s="195"/>
      <c r="C575" s="196"/>
      <c r="D575" s="197"/>
      <c r="E575" s="198"/>
      <c r="F575" s="192">
        <f>IFERROR(VLOOKUP(Verkauf!E575,Fertigwaren!$B$4:$C$67,2,0),0)</f>
        <v>0</v>
      </c>
      <c r="G575" s="219"/>
      <c r="H575" s="123"/>
      <c r="I575" s="221"/>
      <c r="J575" s="219"/>
      <c r="K575" s="215">
        <f t="shared" si="8"/>
        <v>0</v>
      </c>
    </row>
    <row r="576" spans="2:11" x14ac:dyDescent="0.35">
      <c r="B576" s="195"/>
      <c r="C576" s="196"/>
      <c r="D576" s="197"/>
      <c r="E576" s="198"/>
      <c r="F576" s="192">
        <f>IFERROR(VLOOKUP(Verkauf!E576,Fertigwaren!$B$4:$C$67,2,0),0)</f>
        <v>0</v>
      </c>
      <c r="G576" s="219"/>
      <c r="H576" s="123"/>
      <c r="I576" s="221"/>
      <c r="J576" s="219"/>
      <c r="K576" s="215">
        <f t="shared" si="8"/>
        <v>0</v>
      </c>
    </row>
    <row r="577" spans="2:11" x14ac:dyDescent="0.35">
      <c r="B577" s="195"/>
      <c r="C577" s="196"/>
      <c r="D577" s="197"/>
      <c r="E577" s="198"/>
      <c r="F577" s="192">
        <f>IFERROR(VLOOKUP(Verkauf!E577,Fertigwaren!$B$4:$C$67,2,0),0)</f>
        <v>0</v>
      </c>
      <c r="G577" s="219"/>
      <c r="H577" s="123"/>
      <c r="I577" s="221"/>
      <c r="J577" s="219"/>
      <c r="K577" s="215">
        <f t="shared" si="8"/>
        <v>0</v>
      </c>
    </row>
    <row r="578" spans="2:11" x14ac:dyDescent="0.35">
      <c r="B578" s="195"/>
      <c r="C578" s="196"/>
      <c r="D578" s="197"/>
      <c r="E578" s="198"/>
      <c r="F578" s="192">
        <f>IFERROR(VLOOKUP(Verkauf!E578,Fertigwaren!$B$4:$C$67,2,0),0)</f>
        <v>0</v>
      </c>
      <c r="G578" s="219"/>
      <c r="H578" s="123"/>
      <c r="I578" s="221"/>
      <c r="J578" s="219"/>
      <c r="K578" s="215">
        <f t="shared" si="8"/>
        <v>0</v>
      </c>
    </row>
    <row r="579" spans="2:11" x14ac:dyDescent="0.35">
      <c r="B579" s="195"/>
      <c r="C579" s="196"/>
      <c r="D579" s="197"/>
      <c r="E579" s="198"/>
      <c r="F579" s="192">
        <f>IFERROR(VLOOKUP(Verkauf!E579,Fertigwaren!$B$4:$C$67,2,0),0)</f>
        <v>0</v>
      </c>
      <c r="G579" s="219"/>
      <c r="H579" s="123"/>
      <c r="I579" s="221"/>
      <c r="J579" s="219"/>
      <c r="K579" s="215">
        <f t="shared" si="8"/>
        <v>0</v>
      </c>
    </row>
    <row r="580" spans="2:11" x14ac:dyDescent="0.35">
      <c r="B580" s="195"/>
      <c r="C580" s="196"/>
      <c r="D580" s="197"/>
      <c r="E580" s="198"/>
      <c r="F580" s="192">
        <f>IFERROR(VLOOKUP(Verkauf!E580,Fertigwaren!$B$4:$C$67,2,0),0)</f>
        <v>0</v>
      </c>
      <c r="G580" s="219"/>
      <c r="H580" s="123"/>
      <c r="I580" s="221"/>
      <c r="J580" s="219"/>
      <c r="K580" s="215">
        <f t="shared" si="8"/>
        <v>0</v>
      </c>
    </row>
    <row r="581" spans="2:11" x14ac:dyDescent="0.35">
      <c r="B581" s="195"/>
      <c r="C581" s="196"/>
      <c r="D581" s="197"/>
      <c r="E581" s="198"/>
      <c r="F581" s="192">
        <f>IFERROR(VLOOKUP(Verkauf!E581,Fertigwaren!$B$4:$C$67,2,0),0)</f>
        <v>0</v>
      </c>
      <c r="G581" s="219"/>
      <c r="H581" s="123"/>
      <c r="I581" s="221"/>
      <c r="J581" s="219"/>
      <c r="K581" s="215">
        <f t="shared" ref="K581:K644" si="9">C581</f>
        <v>0</v>
      </c>
    </row>
    <row r="582" spans="2:11" x14ac:dyDescent="0.35">
      <c r="B582" s="195"/>
      <c r="C582" s="196"/>
      <c r="D582" s="197"/>
      <c r="E582" s="198"/>
      <c r="F582" s="192">
        <f>IFERROR(VLOOKUP(Verkauf!E582,Fertigwaren!$B$4:$C$67,2,0),0)</f>
        <v>0</v>
      </c>
      <c r="G582" s="219"/>
      <c r="H582" s="123"/>
      <c r="I582" s="221"/>
      <c r="J582" s="219"/>
      <c r="K582" s="215">
        <f t="shared" si="9"/>
        <v>0</v>
      </c>
    </row>
    <row r="583" spans="2:11" x14ac:dyDescent="0.35">
      <c r="B583" s="195"/>
      <c r="C583" s="196"/>
      <c r="D583" s="197"/>
      <c r="E583" s="198"/>
      <c r="F583" s="192">
        <f>IFERROR(VLOOKUP(Verkauf!E583,Fertigwaren!$B$4:$C$67,2,0),0)</f>
        <v>0</v>
      </c>
      <c r="G583" s="219"/>
      <c r="H583" s="123"/>
      <c r="I583" s="221"/>
      <c r="J583" s="219"/>
      <c r="K583" s="215">
        <f t="shared" si="9"/>
        <v>0</v>
      </c>
    </row>
    <row r="584" spans="2:11" x14ac:dyDescent="0.35">
      <c r="B584" s="195"/>
      <c r="C584" s="196"/>
      <c r="D584" s="197"/>
      <c r="E584" s="198"/>
      <c r="F584" s="192">
        <f>IFERROR(VLOOKUP(Verkauf!E584,Fertigwaren!$B$4:$C$67,2,0),0)</f>
        <v>0</v>
      </c>
      <c r="G584" s="219"/>
      <c r="H584" s="123"/>
      <c r="I584" s="221"/>
      <c r="J584" s="219"/>
      <c r="K584" s="215">
        <f t="shared" si="9"/>
        <v>0</v>
      </c>
    </row>
    <row r="585" spans="2:11" x14ac:dyDescent="0.35">
      <c r="B585" s="195"/>
      <c r="C585" s="196"/>
      <c r="D585" s="197"/>
      <c r="E585" s="198"/>
      <c r="F585" s="192">
        <f>IFERROR(VLOOKUP(Verkauf!E585,Fertigwaren!$B$4:$C$67,2,0),0)</f>
        <v>0</v>
      </c>
      <c r="G585" s="219"/>
      <c r="H585" s="123"/>
      <c r="I585" s="221"/>
      <c r="J585" s="219"/>
      <c r="K585" s="215">
        <f t="shared" si="9"/>
        <v>0</v>
      </c>
    </row>
    <row r="586" spans="2:11" x14ac:dyDescent="0.35">
      <c r="B586" s="195"/>
      <c r="C586" s="196"/>
      <c r="D586" s="197"/>
      <c r="E586" s="198"/>
      <c r="F586" s="192">
        <f>IFERROR(VLOOKUP(Verkauf!E586,Fertigwaren!$B$4:$C$67,2,0),0)</f>
        <v>0</v>
      </c>
      <c r="G586" s="219"/>
      <c r="H586" s="123"/>
      <c r="I586" s="221"/>
      <c r="J586" s="219"/>
      <c r="K586" s="215">
        <f t="shared" si="9"/>
        <v>0</v>
      </c>
    </row>
    <row r="587" spans="2:11" x14ac:dyDescent="0.35">
      <c r="B587" s="195"/>
      <c r="C587" s="196"/>
      <c r="D587" s="197"/>
      <c r="E587" s="198"/>
      <c r="F587" s="192">
        <f>IFERROR(VLOOKUP(Verkauf!E587,Fertigwaren!$B$4:$C$67,2,0),0)</f>
        <v>0</v>
      </c>
      <c r="G587" s="219"/>
      <c r="H587" s="123"/>
      <c r="I587" s="221"/>
      <c r="J587" s="219"/>
      <c r="K587" s="215">
        <f t="shared" si="9"/>
        <v>0</v>
      </c>
    </row>
    <row r="588" spans="2:11" x14ac:dyDescent="0.35">
      <c r="B588" s="195"/>
      <c r="C588" s="196"/>
      <c r="D588" s="197"/>
      <c r="E588" s="198"/>
      <c r="F588" s="192">
        <f>IFERROR(VLOOKUP(Verkauf!E588,Fertigwaren!$B$4:$C$67,2,0),0)</f>
        <v>0</v>
      </c>
      <c r="G588" s="219"/>
      <c r="H588" s="123"/>
      <c r="I588" s="221"/>
      <c r="J588" s="219"/>
      <c r="K588" s="215">
        <f t="shared" si="9"/>
        <v>0</v>
      </c>
    </row>
    <row r="589" spans="2:11" x14ac:dyDescent="0.35">
      <c r="B589" s="195"/>
      <c r="C589" s="196"/>
      <c r="D589" s="197"/>
      <c r="E589" s="198"/>
      <c r="F589" s="192">
        <f>IFERROR(VLOOKUP(Verkauf!E589,Fertigwaren!$B$4:$C$67,2,0),0)</f>
        <v>0</v>
      </c>
      <c r="G589" s="219"/>
      <c r="H589" s="123"/>
      <c r="I589" s="221"/>
      <c r="J589" s="219"/>
      <c r="K589" s="215">
        <f t="shared" si="9"/>
        <v>0</v>
      </c>
    </row>
    <row r="590" spans="2:11" x14ac:dyDescent="0.35">
      <c r="B590" s="195"/>
      <c r="C590" s="196"/>
      <c r="D590" s="197"/>
      <c r="E590" s="198"/>
      <c r="F590" s="192">
        <f>IFERROR(VLOOKUP(Verkauf!E590,Fertigwaren!$B$4:$C$67,2,0),0)</f>
        <v>0</v>
      </c>
      <c r="G590" s="219"/>
      <c r="H590" s="123"/>
      <c r="I590" s="221"/>
      <c r="J590" s="219"/>
      <c r="K590" s="215">
        <f t="shared" si="9"/>
        <v>0</v>
      </c>
    </row>
    <row r="591" spans="2:11" x14ac:dyDescent="0.35">
      <c r="B591" s="195"/>
      <c r="C591" s="196"/>
      <c r="D591" s="197"/>
      <c r="E591" s="198"/>
      <c r="F591" s="192">
        <f>IFERROR(VLOOKUP(Verkauf!E591,Fertigwaren!$B$4:$C$67,2,0),0)</f>
        <v>0</v>
      </c>
      <c r="G591" s="219"/>
      <c r="H591" s="123"/>
      <c r="I591" s="221"/>
      <c r="J591" s="219"/>
      <c r="K591" s="215">
        <f t="shared" si="9"/>
        <v>0</v>
      </c>
    </row>
    <row r="592" spans="2:11" x14ac:dyDescent="0.35">
      <c r="B592" s="195"/>
      <c r="C592" s="196"/>
      <c r="D592" s="197"/>
      <c r="E592" s="198"/>
      <c r="F592" s="192">
        <f>IFERROR(VLOOKUP(Verkauf!E592,Fertigwaren!$B$4:$C$67,2,0),0)</f>
        <v>0</v>
      </c>
      <c r="G592" s="219"/>
      <c r="H592" s="123"/>
      <c r="I592" s="221"/>
      <c r="J592" s="219"/>
      <c r="K592" s="215">
        <f t="shared" si="9"/>
        <v>0</v>
      </c>
    </row>
    <row r="593" spans="2:11" x14ac:dyDescent="0.35">
      <c r="B593" s="195"/>
      <c r="C593" s="196"/>
      <c r="D593" s="197"/>
      <c r="E593" s="198"/>
      <c r="F593" s="192">
        <f>IFERROR(VLOOKUP(Verkauf!E593,Fertigwaren!$B$4:$C$67,2,0),0)</f>
        <v>0</v>
      </c>
      <c r="G593" s="219"/>
      <c r="H593" s="123"/>
      <c r="I593" s="221"/>
      <c r="J593" s="219"/>
      <c r="K593" s="215">
        <f t="shared" si="9"/>
        <v>0</v>
      </c>
    </row>
    <row r="594" spans="2:11" x14ac:dyDescent="0.35">
      <c r="B594" s="195"/>
      <c r="C594" s="196"/>
      <c r="D594" s="197"/>
      <c r="E594" s="198"/>
      <c r="F594" s="192">
        <f>IFERROR(VLOOKUP(Verkauf!E594,Fertigwaren!$B$4:$C$67,2,0),0)</f>
        <v>0</v>
      </c>
      <c r="G594" s="219"/>
      <c r="H594" s="123"/>
      <c r="I594" s="221"/>
      <c r="J594" s="219"/>
      <c r="K594" s="215">
        <f t="shared" si="9"/>
        <v>0</v>
      </c>
    </row>
    <row r="595" spans="2:11" x14ac:dyDescent="0.35">
      <c r="B595" s="195"/>
      <c r="C595" s="196"/>
      <c r="D595" s="197"/>
      <c r="E595" s="198"/>
      <c r="F595" s="192">
        <f>IFERROR(VLOOKUP(Verkauf!E595,Fertigwaren!$B$4:$C$67,2,0),0)</f>
        <v>0</v>
      </c>
      <c r="G595" s="219"/>
      <c r="H595" s="123"/>
      <c r="I595" s="221"/>
      <c r="J595" s="219"/>
      <c r="K595" s="215">
        <f t="shared" si="9"/>
        <v>0</v>
      </c>
    </row>
    <row r="596" spans="2:11" x14ac:dyDescent="0.35">
      <c r="B596" s="195"/>
      <c r="C596" s="196"/>
      <c r="D596" s="197"/>
      <c r="E596" s="198"/>
      <c r="F596" s="192">
        <f>IFERROR(VLOOKUP(Verkauf!E596,Fertigwaren!$B$4:$C$67,2,0),0)</f>
        <v>0</v>
      </c>
      <c r="G596" s="219"/>
      <c r="H596" s="123"/>
      <c r="I596" s="221"/>
      <c r="J596" s="219"/>
      <c r="K596" s="215">
        <f t="shared" si="9"/>
        <v>0</v>
      </c>
    </row>
    <row r="597" spans="2:11" x14ac:dyDescent="0.35">
      <c r="B597" s="195"/>
      <c r="C597" s="196"/>
      <c r="D597" s="197"/>
      <c r="E597" s="198"/>
      <c r="F597" s="192">
        <f>IFERROR(VLOOKUP(Verkauf!E597,Fertigwaren!$B$4:$C$67,2,0),0)</f>
        <v>0</v>
      </c>
      <c r="G597" s="219"/>
      <c r="H597" s="123"/>
      <c r="I597" s="221"/>
      <c r="J597" s="219"/>
      <c r="K597" s="215">
        <f t="shared" si="9"/>
        <v>0</v>
      </c>
    </row>
    <row r="598" spans="2:11" x14ac:dyDescent="0.35">
      <c r="B598" s="195"/>
      <c r="C598" s="196"/>
      <c r="D598" s="197"/>
      <c r="E598" s="198"/>
      <c r="F598" s="192">
        <f>IFERROR(VLOOKUP(Verkauf!E598,Fertigwaren!$B$4:$C$67,2,0),0)</f>
        <v>0</v>
      </c>
      <c r="G598" s="219"/>
      <c r="H598" s="123"/>
      <c r="I598" s="221"/>
      <c r="J598" s="219"/>
      <c r="K598" s="215">
        <f t="shared" si="9"/>
        <v>0</v>
      </c>
    </row>
    <row r="599" spans="2:11" x14ac:dyDescent="0.35">
      <c r="B599" s="195"/>
      <c r="C599" s="196"/>
      <c r="D599" s="197"/>
      <c r="E599" s="198"/>
      <c r="F599" s="192">
        <f>IFERROR(VLOOKUP(Verkauf!E599,Fertigwaren!$B$4:$C$67,2,0),0)</f>
        <v>0</v>
      </c>
      <c r="G599" s="219"/>
      <c r="H599" s="123"/>
      <c r="I599" s="221"/>
      <c r="J599" s="219"/>
      <c r="K599" s="215">
        <f t="shared" si="9"/>
        <v>0</v>
      </c>
    </row>
    <row r="600" spans="2:11" x14ac:dyDescent="0.35">
      <c r="B600" s="195"/>
      <c r="C600" s="196"/>
      <c r="D600" s="197"/>
      <c r="E600" s="198"/>
      <c r="F600" s="192">
        <f>IFERROR(VLOOKUP(Verkauf!E600,Fertigwaren!$B$4:$C$67,2,0),0)</f>
        <v>0</v>
      </c>
      <c r="G600" s="219"/>
      <c r="H600" s="123"/>
      <c r="I600" s="221"/>
      <c r="J600" s="219"/>
      <c r="K600" s="215">
        <f t="shared" si="9"/>
        <v>0</v>
      </c>
    </row>
    <row r="601" spans="2:11" x14ac:dyDescent="0.35">
      <c r="B601" s="195"/>
      <c r="C601" s="196"/>
      <c r="D601" s="197"/>
      <c r="E601" s="198"/>
      <c r="F601" s="192">
        <f>IFERROR(VLOOKUP(Verkauf!E601,Fertigwaren!$B$4:$C$67,2,0),0)</f>
        <v>0</v>
      </c>
      <c r="G601" s="219"/>
      <c r="H601" s="123"/>
      <c r="I601" s="221"/>
      <c r="J601" s="219"/>
      <c r="K601" s="215">
        <f t="shared" si="9"/>
        <v>0</v>
      </c>
    </row>
    <row r="602" spans="2:11" x14ac:dyDescent="0.35">
      <c r="B602" s="195"/>
      <c r="C602" s="196"/>
      <c r="D602" s="197"/>
      <c r="E602" s="198"/>
      <c r="F602" s="192">
        <f>IFERROR(VLOOKUP(Verkauf!E602,Fertigwaren!$B$4:$C$67,2,0),0)</f>
        <v>0</v>
      </c>
      <c r="G602" s="219"/>
      <c r="H602" s="123"/>
      <c r="I602" s="221"/>
      <c r="J602" s="219"/>
      <c r="K602" s="215">
        <f t="shared" si="9"/>
        <v>0</v>
      </c>
    </row>
    <row r="603" spans="2:11" x14ac:dyDescent="0.35">
      <c r="B603" s="195"/>
      <c r="C603" s="196"/>
      <c r="D603" s="197"/>
      <c r="E603" s="198"/>
      <c r="F603" s="192">
        <f>IFERROR(VLOOKUP(Verkauf!E603,Fertigwaren!$B$4:$C$67,2,0),0)</f>
        <v>0</v>
      </c>
      <c r="G603" s="219"/>
      <c r="H603" s="123"/>
      <c r="I603" s="221"/>
      <c r="J603" s="219"/>
      <c r="K603" s="215">
        <f t="shared" si="9"/>
        <v>0</v>
      </c>
    </row>
    <row r="604" spans="2:11" x14ac:dyDescent="0.35">
      <c r="B604" s="195"/>
      <c r="C604" s="196"/>
      <c r="D604" s="197"/>
      <c r="E604" s="198"/>
      <c r="F604" s="192">
        <f>IFERROR(VLOOKUP(Verkauf!E604,Fertigwaren!$B$4:$C$67,2,0),0)</f>
        <v>0</v>
      </c>
      <c r="G604" s="219"/>
      <c r="H604" s="123"/>
      <c r="I604" s="221"/>
      <c r="J604" s="219"/>
      <c r="K604" s="215">
        <f t="shared" si="9"/>
        <v>0</v>
      </c>
    </row>
    <row r="605" spans="2:11" x14ac:dyDescent="0.35">
      <c r="B605" s="195"/>
      <c r="C605" s="196"/>
      <c r="D605" s="197"/>
      <c r="E605" s="198"/>
      <c r="F605" s="192">
        <f>IFERROR(VLOOKUP(Verkauf!E605,Fertigwaren!$B$4:$C$67,2,0),0)</f>
        <v>0</v>
      </c>
      <c r="G605" s="219"/>
      <c r="H605" s="123"/>
      <c r="I605" s="221"/>
      <c r="J605" s="219"/>
      <c r="K605" s="215">
        <f t="shared" si="9"/>
        <v>0</v>
      </c>
    </row>
    <row r="606" spans="2:11" x14ac:dyDescent="0.35">
      <c r="B606" s="195"/>
      <c r="C606" s="196"/>
      <c r="D606" s="197"/>
      <c r="E606" s="198"/>
      <c r="F606" s="192">
        <f>IFERROR(VLOOKUP(Verkauf!E606,Fertigwaren!$B$4:$C$67,2,0),0)</f>
        <v>0</v>
      </c>
      <c r="G606" s="219"/>
      <c r="H606" s="123"/>
      <c r="I606" s="221"/>
      <c r="J606" s="219"/>
      <c r="K606" s="215">
        <f t="shared" si="9"/>
        <v>0</v>
      </c>
    </row>
    <row r="607" spans="2:11" x14ac:dyDescent="0.35">
      <c r="B607" s="195"/>
      <c r="C607" s="196"/>
      <c r="D607" s="197"/>
      <c r="E607" s="198"/>
      <c r="F607" s="192">
        <f>IFERROR(VLOOKUP(Verkauf!E607,Fertigwaren!$B$4:$C$67,2,0),0)</f>
        <v>0</v>
      </c>
      <c r="G607" s="219"/>
      <c r="H607" s="123"/>
      <c r="I607" s="221"/>
      <c r="J607" s="219"/>
      <c r="K607" s="215">
        <f t="shared" si="9"/>
        <v>0</v>
      </c>
    </row>
    <row r="608" spans="2:11" x14ac:dyDescent="0.35">
      <c r="B608" s="195"/>
      <c r="C608" s="196"/>
      <c r="D608" s="197"/>
      <c r="E608" s="198"/>
      <c r="F608" s="192">
        <f>IFERROR(VLOOKUP(Verkauf!E608,Fertigwaren!$B$4:$C$67,2,0),0)</f>
        <v>0</v>
      </c>
      <c r="G608" s="219"/>
      <c r="H608" s="123"/>
      <c r="I608" s="221"/>
      <c r="J608" s="219"/>
      <c r="K608" s="215">
        <f t="shared" si="9"/>
        <v>0</v>
      </c>
    </row>
    <row r="609" spans="2:11" x14ac:dyDescent="0.35">
      <c r="B609" s="195"/>
      <c r="C609" s="196"/>
      <c r="D609" s="197"/>
      <c r="E609" s="198"/>
      <c r="F609" s="192">
        <f>IFERROR(VLOOKUP(Verkauf!E609,Fertigwaren!$B$4:$C$67,2,0),0)</f>
        <v>0</v>
      </c>
      <c r="G609" s="219"/>
      <c r="H609" s="123"/>
      <c r="I609" s="221"/>
      <c r="J609" s="219"/>
      <c r="K609" s="215">
        <f t="shared" si="9"/>
        <v>0</v>
      </c>
    </row>
    <row r="610" spans="2:11" x14ac:dyDescent="0.35">
      <c r="B610" s="195"/>
      <c r="C610" s="196"/>
      <c r="D610" s="197"/>
      <c r="E610" s="198"/>
      <c r="F610" s="192">
        <f>IFERROR(VLOOKUP(Verkauf!E610,Fertigwaren!$B$4:$C$67,2,0),0)</f>
        <v>0</v>
      </c>
      <c r="G610" s="219"/>
      <c r="H610" s="123"/>
      <c r="I610" s="221"/>
      <c r="J610" s="219"/>
      <c r="K610" s="215">
        <f t="shared" si="9"/>
        <v>0</v>
      </c>
    </row>
    <row r="611" spans="2:11" x14ac:dyDescent="0.35">
      <c r="B611" s="195"/>
      <c r="C611" s="196"/>
      <c r="D611" s="197"/>
      <c r="E611" s="198"/>
      <c r="F611" s="192">
        <f>IFERROR(VLOOKUP(Verkauf!E611,Fertigwaren!$B$4:$C$67,2,0),0)</f>
        <v>0</v>
      </c>
      <c r="G611" s="219"/>
      <c r="H611" s="123"/>
      <c r="I611" s="221"/>
      <c r="J611" s="219"/>
      <c r="K611" s="215">
        <f t="shared" si="9"/>
        <v>0</v>
      </c>
    </row>
    <row r="612" spans="2:11" x14ac:dyDescent="0.35">
      <c r="B612" s="195"/>
      <c r="C612" s="196"/>
      <c r="D612" s="197"/>
      <c r="E612" s="198"/>
      <c r="F612" s="192">
        <f>IFERROR(VLOOKUP(Verkauf!E612,Fertigwaren!$B$4:$C$67,2,0),0)</f>
        <v>0</v>
      </c>
      <c r="G612" s="219"/>
      <c r="H612" s="123"/>
      <c r="I612" s="221"/>
      <c r="J612" s="219"/>
      <c r="K612" s="215">
        <f t="shared" si="9"/>
        <v>0</v>
      </c>
    </row>
    <row r="613" spans="2:11" x14ac:dyDescent="0.35">
      <c r="B613" s="195"/>
      <c r="C613" s="196"/>
      <c r="D613" s="197"/>
      <c r="E613" s="198"/>
      <c r="F613" s="192">
        <f>IFERROR(VLOOKUP(Verkauf!E613,Fertigwaren!$B$4:$C$67,2,0),0)</f>
        <v>0</v>
      </c>
      <c r="G613" s="219"/>
      <c r="H613" s="123"/>
      <c r="I613" s="221"/>
      <c r="J613" s="219"/>
      <c r="K613" s="215">
        <f t="shared" si="9"/>
        <v>0</v>
      </c>
    </row>
    <row r="614" spans="2:11" x14ac:dyDescent="0.35">
      <c r="B614" s="195"/>
      <c r="C614" s="196"/>
      <c r="D614" s="197"/>
      <c r="E614" s="198"/>
      <c r="F614" s="192">
        <f>IFERROR(VLOOKUP(Verkauf!E614,Fertigwaren!$B$4:$C$67,2,0),0)</f>
        <v>0</v>
      </c>
      <c r="G614" s="219"/>
      <c r="H614" s="123"/>
      <c r="I614" s="221"/>
      <c r="J614" s="219"/>
      <c r="K614" s="215">
        <f t="shared" si="9"/>
        <v>0</v>
      </c>
    </row>
    <row r="615" spans="2:11" x14ac:dyDescent="0.35">
      <c r="B615" s="195"/>
      <c r="C615" s="196"/>
      <c r="D615" s="197"/>
      <c r="E615" s="198"/>
      <c r="F615" s="192">
        <f>IFERROR(VLOOKUP(Verkauf!E615,Fertigwaren!$B$4:$C$67,2,0),0)</f>
        <v>0</v>
      </c>
      <c r="G615" s="219"/>
      <c r="H615" s="123"/>
      <c r="I615" s="221"/>
      <c r="J615" s="219"/>
      <c r="K615" s="215">
        <f t="shared" si="9"/>
        <v>0</v>
      </c>
    </row>
    <row r="616" spans="2:11" x14ac:dyDescent="0.35">
      <c r="B616" s="195"/>
      <c r="C616" s="196"/>
      <c r="D616" s="197"/>
      <c r="E616" s="198"/>
      <c r="F616" s="192">
        <f>IFERROR(VLOOKUP(Verkauf!E616,Fertigwaren!$B$4:$C$67,2,0),0)</f>
        <v>0</v>
      </c>
      <c r="G616" s="219"/>
      <c r="H616" s="123"/>
      <c r="I616" s="221"/>
      <c r="J616" s="219"/>
      <c r="K616" s="215">
        <f t="shared" si="9"/>
        <v>0</v>
      </c>
    </row>
    <row r="617" spans="2:11" x14ac:dyDescent="0.35">
      <c r="B617" s="195"/>
      <c r="C617" s="196"/>
      <c r="D617" s="197"/>
      <c r="E617" s="198"/>
      <c r="F617" s="192">
        <f>IFERROR(VLOOKUP(Verkauf!E617,Fertigwaren!$B$4:$C$67,2,0),0)</f>
        <v>0</v>
      </c>
      <c r="G617" s="219"/>
      <c r="H617" s="123"/>
      <c r="I617" s="221"/>
      <c r="J617" s="219"/>
      <c r="K617" s="215">
        <f t="shared" si="9"/>
        <v>0</v>
      </c>
    </row>
    <row r="618" spans="2:11" x14ac:dyDescent="0.35">
      <c r="B618" s="195"/>
      <c r="C618" s="196"/>
      <c r="D618" s="197"/>
      <c r="E618" s="198"/>
      <c r="F618" s="192">
        <f>IFERROR(VLOOKUP(Verkauf!E618,Fertigwaren!$B$4:$C$67,2,0),0)</f>
        <v>0</v>
      </c>
      <c r="G618" s="219"/>
      <c r="H618" s="123"/>
      <c r="I618" s="221"/>
      <c r="J618" s="219"/>
      <c r="K618" s="215">
        <f t="shared" si="9"/>
        <v>0</v>
      </c>
    </row>
    <row r="619" spans="2:11" x14ac:dyDescent="0.35">
      <c r="B619" s="195"/>
      <c r="C619" s="196"/>
      <c r="D619" s="197"/>
      <c r="E619" s="198"/>
      <c r="F619" s="192">
        <f>IFERROR(VLOOKUP(Verkauf!E619,Fertigwaren!$B$4:$C$67,2,0),0)</f>
        <v>0</v>
      </c>
      <c r="G619" s="219"/>
      <c r="H619" s="123"/>
      <c r="I619" s="221"/>
      <c r="J619" s="219"/>
      <c r="K619" s="215">
        <f t="shared" si="9"/>
        <v>0</v>
      </c>
    </row>
    <row r="620" spans="2:11" x14ac:dyDescent="0.35">
      <c r="B620" s="195"/>
      <c r="C620" s="196"/>
      <c r="D620" s="197"/>
      <c r="E620" s="198"/>
      <c r="F620" s="192">
        <f>IFERROR(VLOOKUP(Verkauf!E620,Fertigwaren!$B$4:$C$67,2,0),0)</f>
        <v>0</v>
      </c>
      <c r="G620" s="219"/>
      <c r="H620" s="123"/>
      <c r="I620" s="221"/>
      <c r="J620" s="219"/>
      <c r="K620" s="215">
        <f t="shared" si="9"/>
        <v>0</v>
      </c>
    </row>
    <row r="621" spans="2:11" x14ac:dyDescent="0.35">
      <c r="B621" s="195"/>
      <c r="C621" s="196"/>
      <c r="D621" s="197"/>
      <c r="E621" s="198"/>
      <c r="F621" s="192">
        <f>IFERROR(VLOOKUP(Verkauf!E621,Fertigwaren!$B$4:$C$67,2,0),0)</f>
        <v>0</v>
      </c>
      <c r="G621" s="219"/>
      <c r="H621" s="123"/>
      <c r="I621" s="221"/>
      <c r="J621" s="219"/>
      <c r="K621" s="215">
        <f t="shared" si="9"/>
        <v>0</v>
      </c>
    </row>
    <row r="622" spans="2:11" x14ac:dyDescent="0.35">
      <c r="B622" s="195"/>
      <c r="C622" s="196"/>
      <c r="D622" s="197"/>
      <c r="E622" s="198"/>
      <c r="F622" s="192">
        <f>IFERROR(VLOOKUP(Verkauf!E622,Fertigwaren!$B$4:$C$67,2,0),0)</f>
        <v>0</v>
      </c>
      <c r="G622" s="219"/>
      <c r="H622" s="123"/>
      <c r="I622" s="221"/>
      <c r="J622" s="219"/>
      <c r="K622" s="215">
        <f t="shared" si="9"/>
        <v>0</v>
      </c>
    </row>
    <row r="623" spans="2:11" x14ac:dyDescent="0.35">
      <c r="B623" s="195"/>
      <c r="C623" s="196"/>
      <c r="D623" s="197"/>
      <c r="E623" s="198"/>
      <c r="F623" s="192">
        <f>IFERROR(VLOOKUP(Verkauf!E623,Fertigwaren!$B$4:$C$67,2,0),0)</f>
        <v>0</v>
      </c>
      <c r="G623" s="219"/>
      <c r="H623" s="123"/>
      <c r="I623" s="221"/>
      <c r="J623" s="219"/>
      <c r="K623" s="215">
        <f t="shared" si="9"/>
        <v>0</v>
      </c>
    </row>
    <row r="624" spans="2:11" x14ac:dyDescent="0.35">
      <c r="B624" s="195"/>
      <c r="C624" s="196"/>
      <c r="D624" s="197"/>
      <c r="E624" s="198"/>
      <c r="F624" s="192">
        <f>IFERROR(VLOOKUP(Verkauf!E624,Fertigwaren!$B$4:$C$67,2,0),0)</f>
        <v>0</v>
      </c>
      <c r="G624" s="219"/>
      <c r="H624" s="123"/>
      <c r="I624" s="221"/>
      <c r="J624" s="219"/>
      <c r="K624" s="215">
        <f t="shared" si="9"/>
        <v>0</v>
      </c>
    </row>
    <row r="625" spans="2:11" x14ac:dyDescent="0.35">
      <c r="B625" s="195"/>
      <c r="C625" s="196"/>
      <c r="D625" s="197"/>
      <c r="E625" s="198"/>
      <c r="F625" s="192">
        <f>IFERROR(VLOOKUP(Verkauf!E625,Fertigwaren!$B$4:$C$67,2,0),0)</f>
        <v>0</v>
      </c>
      <c r="G625" s="219"/>
      <c r="H625" s="123"/>
      <c r="I625" s="221"/>
      <c r="J625" s="219"/>
      <c r="K625" s="215">
        <f t="shared" si="9"/>
        <v>0</v>
      </c>
    </row>
    <row r="626" spans="2:11" x14ac:dyDescent="0.35">
      <c r="B626" s="195"/>
      <c r="C626" s="196"/>
      <c r="D626" s="197"/>
      <c r="E626" s="198"/>
      <c r="F626" s="192">
        <f>IFERROR(VLOOKUP(Verkauf!E626,Fertigwaren!$B$4:$C$67,2,0),0)</f>
        <v>0</v>
      </c>
      <c r="G626" s="219"/>
      <c r="H626" s="123"/>
      <c r="I626" s="221"/>
      <c r="J626" s="219"/>
      <c r="K626" s="215">
        <f t="shared" si="9"/>
        <v>0</v>
      </c>
    </row>
    <row r="627" spans="2:11" x14ac:dyDescent="0.35">
      <c r="B627" s="195"/>
      <c r="C627" s="196"/>
      <c r="D627" s="197"/>
      <c r="E627" s="198"/>
      <c r="F627" s="192">
        <f>IFERROR(VLOOKUP(Verkauf!E627,Fertigwaren!$B$4:$C$67,2,0),0)</f>
        <v>0</v>
      </c>
      <c r="G627" s="219"/>
      <c r="H627" s="123"/>
      <c r="I627" s="221"/>
      <c r="J627" s="219"/>
      <c r="K627" s="215">
        <f t="shared" si="9"/>
        <v>0</v>
      </c>
    </row>
    <row r="628" spans="2:11" x14ac:dyDescent="0.35">
      <c r="B628" s="195"/>
      <c r="C628" s="196"/>
      <c r="D628" s="197"/>
      <c r="E628" s="198"/>
      <c r="F628" s="192">
        <f>IFERROR(VLOOKUP(Verkauf!E628,Fertigwaren!$B$4:$C$67,2,0),0)</f>
        <v>0</v>
      </c>
      <c r="G628" s="219"/>
      <c r="H628" s="123"/>
      <c r="I628" s="221"/>
      <c r="J628" s="219"/>
      <c r="K628" s="215">
        <f t="shared" si="9"/>
        <v>0</v>
      </c>
    </row>
    <row r="629" spans="2:11" x14ac:dyDescent="0.35">
      <c r="B629" s="195"/>
      <c r="C629" s="196"/>
      <c r="D629" s="197"/>
      <c r="E629" s="198"/>
      <c r="F629" s="192">
        <f>IFERROR(VLOOKUP(Verkauf!E629,Fertigwaren!$B$4:$C$67,2,0),0)</f>
        <v>0</v>
      </c>
      <c r="G629" s="219"/>
      <c r="H629" s="123"/>
      <c r="I629" s="221"/>
      <c r="J629" s="219"/>
      <c r="K629" s="215">
        <f t="shared" si="9"/>
        <v>0</v>
      </c>
    </row>
    <row r="630" spans="2:11" x14ac:dyDescent="0.35">
      <c r="B630" s="195"/>
      <c r="C630" s="196"/>
      <c r="D630" s="197"/>
      <c r="E630" s="198"/>
      <c r="F630" s="192">
        <f>IFERROR(VLOOKUP(Verkauf!E630,Fertigwaren!$B$4:$C$67,2,0),0)</f>
        <v>0</v>
      </c>
      <c r="G630" s="219"/>
      <c r="H630" s="123"/>
      <c r="I630" s="221"/>
      <c r="J630" s="219"/>
      <c r="K630" s="215">
        <f t="shared" si="9"/>
        <v>0</v>
      </c>
    </row>
    <row r="631" spans="2:11" x14ac:dyDescent="0.35">
      <c r="B631" s="195"/>
      <c r="C631" s="196"/>
      <c r="D631" s="197"/>
      <c r="E631" s="198"/>
      <c r="F631" s="192">
        <f>IFERROR(VLOOKUP(Verkauf!E631,Fertigwaren!$B$4:$C$67,2,0),0)</f>
        <v>0</v>
      </c>
      <c r="G631" s="219"/>
      <c r="H631" s="123"/>
      <c r="I631" s="221"/>
      <c r="J631" s="219"/>
      <c r="K631" s="215">
        <f t="shared" si="9"/>
        <v>0</v>
      </c>
    </row>
    <row r="632" spans="2:11" x14ac:dyDescent="0.35">
      <c r="B632" s="195"/>
      <c r="C632" s="196"/>
      <c r="D632" s="197"/>
      <c r="E632" s="198"/>
      <c r="F632" s="192">
        <f>IFERROR(VLOOKUP(Verkauf!E632,Fertigwaren!$B$4:$C$67,2,0),0)</f>
        <v>0</v>
      </c>
      <c r="G632" s="219"/>
      <c r="H632" s="123"/>
      <c r="I632" s="221"/>
      <c r="J632" s="219"/>
      <c r="K632" s="215">
        <f t="shared" si="9"/>
        <v>0</v>
      </c>
    </row>
    <row r="633" spans="2:11" x14ac:dyDescent="0.35">
      <c r="B633" s="195"/>
      <c r="C633" s="196"/>
      <c r="D633" s="197"/>
      <c r="E633" s="198"/>
      <c r="F633" s="192">
        <f>IFERROR(VLOOKUP(Verkauf!E633,Fertigwaren!$B$4:$C$67,2,0),0)</f>
        <v>0</v>
      </c>
      <c r="G633" s="219"/>
      <c r="H633" s="123"/>
      <c r="I633" s="221"/>
      <c r="J633" s="219"/>
      <c r="K633" s="215">
        <f t="shared" si="9"/>
        <v>0</v>
      </c>
    </row>
    <row r="634" spans="2:11" x14ac:dyDescent="0.35">
      <c r="B634" s="195"/>
      <c r="C634" s="196"/>
      <c r="D634" s="197"/>
      <c r="E634" s="198"/>
      <c r="F634" s="192">
        <f>IFERROR(VLOOKUP(Verkauf!E634,Fertigwaren!$B$4:$C$67,2,0),0)</f>
        <v>0</v>
      </c>
      <c r="G634" s="219"/>
      <c r="H634" s="123"/>
      <c r="I634" s="221"/>
      <c r="J634" s="219"/>
      <c r="K634" s="215">
        <f t="shared" si="9"/>
        <v>0</v>
      </c>
    </row>
    <row r="635" spans="2:11" x14ac:dyDescent="0.35">
      <c r="B635" s="195"/>
      <c r="C635" s="196"/>
      <c r="D635" s="197"/>
      <c r="E635" s="198"/>
      <c r="F635" s="192">
        <f>IFERROR(VLOOKUP(Verkauf!E635,Fertigwaren!$B$4:$C$67,2,0),0)</f>
        <v>0</v>
      </c>
      <c r="G635" s="219"/>
      <c r="H635" s="123"/>
      <c r="I635" s="221"/>
      <c r="J635" s="219"/>
      <c r="K635" s="215">
        <f t="shared" si="9"/>
        <v>0</v>
      </c>
    </row>
    <row r="636" spans="2:11" x14ac:dyDescent="0.35">
      <c r="B636" s="195"/>
      <c r="C636" s="196"/>
      <c r="D636" s="197"/>
      <c r="E636" s="198"/>
      <c r="F636" s="192">
        <f>IFERROR(VLOOKUP(Verkauf!E636,Fertigwaren!$B$4:$C$67,2,0),0)</f>
        <v>0</v>
      </c>
      <c r="G636" s="219"/>
      <c r="H636" s="123"/>
      <c r="I636" s="221"/>
      <c r="J636" s="219"/>
      <c r="K636" s="215">
        <f t="shared" si="9"/>
        <v>0</v>
      </c>
    </row>
    <row r="637" spans="2:11" x14ac:dyDescent="0.35">
      <c r="B637" s="195"/>
      <c r="C637" s="196"/>
      <c r="D637" s="197"/>
      <c r="E637" s="198"/>
      <c r="F637" s="192">
        <f>IFERROR(VLOOKUP(Verkauf!E637,Fertigwaren!$B$4:$C$67,2,0),0)</f>
        <v>0</v>
      </c>
      <c r="G637" s="219"/>
      <c r="H637" s="123"/>
      <c r="I637" s="221"/>
      <c r="J637" s="219"/>
      <c r="K637" s="215">
        <f t="shared" si="9"/>
        <v>0</v>
      </c>
    </row>
    <row r="638" spans="2:11" x14ac:dyDescent="0.35">
      <c r="B638" s="195"/>
      <c r="C638" s="196"/>
      <c r="D638" s="197"/>
      <c r="E638" s="198"/>
      <c r="F638" s="192">
        <f>IFERROR(VLOOKUP(Verkauf!E638,Fertigwaren!$B$4:$C$67,2,0),0)</f>
        <v>0</v>
      </c>
      <c r="G638" s="219"/>
      <c r="H638" s="123"/>
      <c r="I638" s="221"/>
      <c r="J638" s="219"/>
      <c r="K638" s="215">
        <f t="shared" si="9"/>
        <v>0</v>
      </c>
    </row>
    <row r="639" spans="2:11" x14ac:dyDescent="0.35">
      <c r="B639" s="195"/>
      <c r="C639" s="196"/>
      <c r="D639" s="197"/>
      <c r="E639" s="198"/>
      <c r="F639" s="192">
        <f>IFERROR(VLOOKUP(Verkauf!E639,Fertigwaren!$B$4:$C$67,2,0),0)</f>
        <v>0</v>
      </c>
      <c r="G639" s="219"/>
      <c r="H639" s="123"/>
      <c r="I639" s="221"/>
      <c r="J639" s="219"/>
      <c r="K639" s="215">
        <f t="shared" si="9"/>
        <v>0</v>
      </c>
    </row>
    <row r="640" spans="2:11" x14ac:dyDescent="0.35">
      <c r="B640" s="195"/>
      <c r="C640" s="196"/>
      <c r="D640" s="197"/>
      <c r="E640" s="198"/>
      <c r="F640" s="192">
        <f>IFERROR(VLOOKUP(Verkauf!E640,Fertigwaren!$B$4:$C$67,2,0),0)</f>
        <v>0</v>
      </c>
      <c r="G640" s="219"/>
      <c r="H640" s="123"/>
      <c r="I640" s="221"/>
      <c r="J640" s="219"/>
      <c r="K640" s="215">
        <f t="shared" si="9"/>
        <v>0</v>
      </c>
    </row>
    <row r="641" spans="2:11" x14ac:dyDescent="0.35">
      <c r="B641" s="195"/>
      <c r="C641" s="196"/>
      <c r="D641" s="197"/>
      <c r="E641" s="198"/>
      <c r="F641" s="192">
        <f>IFERROR(VLOOKUP(Verkauf!E641,Fertigwaren!$B$4:$C$67,2,0),0)</f>
        <v>0</v>
      </c>
      <c r="G641" s="219"/>
      <c r="H641" s="123"/>
      <c r="I641" s="221"/>
      <c r="J641" s="219"/>
      <c r="K641" s="215">
        <f t="shared" si="9"/>
        <v>0</v>
      </c>
    </row>
    <row r="642" spans="2:11" x14ac:dyDescent="0.35">
      <c r="B642" s="195"/>
      <c r="C642" s="196"/>
      <c r="D642" s="197"/>
      <c r="E642" s="198"/>
      <c r="F642" s="192">
        <f>IFERROR(VLOOKUP(Verkauf!E642,Fertigwaren!$B$4:$C$67,2,0),0)</f>
        <v>0</v>
      </c>
      <c r="G642" s="219"/>
      <c r="H642" s="123"/>
      <c r="I642" s="221"/>
      <c r="J642" s="219"/>
      <c r="K642" s="215">
        <f t="shared" si="9"/>
        <v>0</v>
      </c>
    </row>
    <row r="643" spans="2:11" x14ac:dyDescent="0.35">
      <c r="B643" s="195"/>
      <c r="C643" s="196"/>
      <c r="D643" s="197"/>
      <c r="E643" s="198"/>
      <c r="F643" s="192">
        <f>IFERROR(VLOOKUP(Verkauf!E643,Fertigwaren!$B$4:$C$67,2,0),0)</f>
        <v>0</v>
      </c>
      <c r="G643" s="219"/>
      <c r="H643" s="123"/>
      <c r="I643" s="221"/>
      <c r="J643" s="219"/>
      <c r="K643" s="215">
        <f t="shared" si="9"/>
        <v>0</v>
      </c>
    </row>
    <row r="644" spans="2:11" x14ac:dyDescent="0.35">
      <c r="B644" s="195"/>
      <c r="C644" s="196"/>
      <c r="D644" s="197"/>
      <c r="E644" s="198"/>
      <c r="F644" s="192">
        <f>IFERROR(VLOOKUP(Verkauf!E644,Fertigwaren!$B$4:$C$67,2,0),0)</f>
        <v>0</v>
      </c>
      <c r="G644" s="219"/>
      <c r="H644" s="123"/>
      <c r="I644" s="221"/>
      <c r="J644" s="219"/>
      <c r="K644" s="215">
        <f t="shared" si="9"/>
        <v>0</v>
      </c>
    </row>
    <row r="645" spans="2:11" x14ac:dyDescent="0.35">
      <c r="B645" s="195"/>
      <c r="C645" s="196"/>
      <c r="D645" s="197"/>
      <c r="E645" s="198"/>
      <c r="F645" s="192">
        <f>IFERROR(VLOOKUP(Verkauf!E645,Fertigwaren!$B$4:$C$67,2,0),0)</f>
        <v>0</v>
      </c>
      <c r="G645" s="219"/>
      <c r="H645" s="123"/>
      <c r="I645" s="221"/>
      <c r="J645" s="219"/>
      <c r="K645" s="215">
        <f t="shared" ref="K645:K708" si="10">C645</f>
        <v>0</v>
      </c>
    </row>
    <row r="646" spans="2:11" x14ac:dyDescent="0.35">
      <c r="B646" s="195"/>
      <c r="C646" s="196"/>
      <c r="D646" s="197"/>
      <c r="E646" s="198"/>
      <c r="F646" s="192">
        <f>IFERROR(VLOOKUP(Verkauf!E646,Fertigwaren!$B$4:$C$67,2,0),0)</f>
        <v>0</v>
      </c>
      <c r="G646" s="219"/>
      <c r="H646" s="123"/>
      <c r="I646" s="221"/>
      <c r="J646" s="219"/>
      <c r="K646" s="215">
        <f t="shared" si="10"/>
        <v>0</v>
      </c>
    </row>
    <row r="647" spans="2:11" x14ac:dyDescent="0.35">
      <c r="B647" s="195"/>
      <c r="C647" s="196"/>
      <c r="D647" s="197"/>
      <c r="E647" s="198"/>
      <c r="F647" s="192">
        <f>IFERROR(VLOOKUP(Verkauf!E647,Fertigwaren!$B$4:$C$67,2,0),0)</f>
        <v>0</v>
      </c>
      <c r="G647" s="219"/>
      <c r="H647" s="123"/>
      <c r="I647" s="221"/>
      <c r="J647" s="219"/>
      <c r="K647" s="215">
        <f t="shared" si="10"/>
        <v>0</v>
      </c>
    </row>
    <row r="648" spans="2:11" x14ac:dyDescent="0.35">
      <c r="B648" s="195"/>
      <c r="C648" s="196"/>
      <c r="D648" s="197"/>
      <c r="E648" s="198"/>
      <c r="F648" s="192">
        <f>IFERROR(VLOOKUP(Verkauf!E648,Fertigwaren!$B$4:$C$67,2,0),0)</f>
        <v>0</v>
      </c>
      <c r="G648" s="219"/>
      <c r="H648" s="123"/>
      <c r="I648" s="221"/>
      <c r="J648" s="219"/>
      <c r="K648" s="215">
        <f t="shared" si="10"/>
        <v>0</v>
      </c>
    </row>
    <row r="649" spans="2:11" x14ac:dyDescent="0.35">
      <c r="B649" s="195"/>
      <c r="C649" s="196"/>
      <c r="D649" s="197"/>
      <c r="E649" s="198"/>
      <c r="F649" s="192">
        <f>IFERROR(VLOOKUP(Verkauf!E649,Fertigwaren!$B$4:$C$67,2,0),0)</f>
        <v>0</v>
      </c>
      <c r="G649" s="219"/>
      <c r="H649" s="123"/>
      <c r="I649" s="221"/>
      <c r="J649" s="219"/>
      <c r="K649" s="215">
        <f t="shared" si="10"/>
        <v>0</v>
      </c>
    </row>
    <row r="650" spans="2:11" x14ac:dyDescent="0.35">
      <c r="B650" s="195"/>
      <c r="C650" s="196"/>
      <c r="D650" s="197"/>
      <c r="E650" s="198"/>
      <c r="F650" s="192">
        <f>IFERROR(VLOOKUP(Verkauf!E650,Fertigwaren!$B$4:$C$67,2,0),0)</f>
        <v>0</v>
      </c>
      <c r="G650" s="219"/>
      <c r="H650" s="123"/>
      <c r="I650" s="221"/>
      <c r="J650" s="219"/>
      <c r="K650" s="215">
        <f t="shared" si="10"/>
        <v>0</v>
      </c>
    </row>
    <row r="651" spans="2:11" x14ac:dyDescent="0.35">
      <c r="B651" s="195"/>
      <c r="C651" s="196"/>
      <c r="D651" s="197"/>
      <c r="E651" s="198"/>
      <c r="F651" s="192">
        <f>IFERROR(VLOOKUP(Verkauf!E651,Fertigwaren!$B$4:$C$67,2,0),0)</f>
        <v>0</v>
      </c>
      <c r="G651" s="219"/>
      <c r="H651" s="123"/>
      <c r="I651" s="221"/>
      <c r="J651" s="219"/>
      <c r="K651" s="215">
        <f t="shared" si="10"/>
        <v>0</v>
      </c>
    </row>
    <row r="652" spans="2:11" x14ac:dyDescent="0.35">
      <c r="B652" s="195"/>
      <c r="C652" s="196"/>
      <c r="D652" s="197"/>
      <c r="E652" s="198"/>
      <c r="F652" s="192">
        <f>IFERROR(VLOOKUP(Verkauf!E652,Fertigwaren!$B$4:$C$67,2,0),0)</f>
        <v>0</v>
      </c>
      <c r="G652" s="219"/>
      <c r="H652" s="123"/>
      <c r="I652" s="221"/>
      <c r="J652" s="219"/>
      <c r="K652" s="215">
        <f t="shared" si="10"/>
        <v>0</v>
      </c>
    </row>
    <row r="653" spans="2:11" x14ac:dyDescent="0.35">
      <c r="B653" s="195"/>
      <c r="C653" s="196"/>
      <c r="D653" s="197"/>
      <c r="E653" s="198"/>
      <c r="F653" s="192">
        <f>IFERROR(VLOOKUP(Verkauf!E653,Fertigwaren!$B$4:$C$67,2,0),0)</f>
        <v>0</v>
      </c>
      <c r="G653" s="219"/>
      <c r="H653" s="123"/>
      <c r="I653" s="221"/>
      <c r="J653" s="219"/>
      <c r="K653" s="215">
        <f t="shared" si="10"/>
        <v>0</v>
      </c>
    </row>
    <row r="654" spans="2:11" x14ac:dyDescent="0.35">
      <c r="B654" s="195"/>
      <c r="C654" s="196"/>
      <c r="D654" s="197"/>
      <c r="E654" s="198"/>
      <c r="F654" s="192">
        <f>IFERROR(VLOOKUP(Verkauf!E654,Fertigwaren!$B$4:$C$67,2,0),0)</f>
        <v>0</v>
      </c>
      <c r="G654" s="219"/>
      <c r="H654" s="123"/>
      <c r="I654" s="221"/>
      <c r="J654" s="219"/>
      <c r="K654" s="215">
        <f t="shared" si="10"/>
        <v>0</v>
      </c>
    </row>
    <row r="655" spans="2:11" x14ac:dyDescent="0.35">
      <c r="B655" s="195"/>
      <c r="C655" s="196"/>
      <c r="D655" s="197"/>
      <c r="E655" s="198"/>
      <c r="F655" s="192">
        <f>IFERROR(VLOOKUP(Verkauf!E655,Fertigwaren!$B$4:$C$67,2,0),0)</f>
        <v>0</v>
      </c>
      <c r="G655" s="219"/>
      <c r="H655" s="123"/>
      <c r="I655" s="221"/>
      <c r="J655" s="219"/>
      <c r="K655" s="215">
        <f t="shared" si="10"/>
        <v>0</v>
      </c>
    </row>
    <row r="656" spans="2:11" x14ac:dyDescent="0.35">
      <c r="B656" s="195"/>
      <c r="C656" s="196"/>
      <c r="D656" s="197"/>
      <c r="E656" s="198"/>
      <c r="F656" s="192">
        <f>IFERROR(VLOOKUP(Verkauf!E656,Fertigwaren!$B$4:$C$67,2,0),0)</f>
        <v>0</v>
      </c>
      <c r="G656" s="219"/>
      <c r="H656" s="123"/>
      <c r="I656" s="221"/>
      <c r="J656" s="219"/>
      <c r="K656" s="215">
        <f t="shared" si="10"/>
        <v>0</v>
      </c>
    </row>
    <row r="657" spans="2:11" x14ac:dyDescent="0.35">
      <c r="B657" s="195"/>
      <c r="C657" s="196"/>
      <c r="D657" s="197"/>
      <c r="E657" s="198"/>
      <c r="F657" s="192">
        <f>IFERROR(VLOOKUP(Verkauf!E657,Fertigwaren!$B$4:$C$67,2,0),0)</f>
        <v>0</v>
      </c>
      <c r="G657" s="219"/>
      <c r="H657" s="123"/>
      <c r="I657" s="221"/>
      <c r="J657" s="219"/>
      <c r="K657" s="215">
        <f t="shared" si="10"/>
        <v>0</v>
      </c>
    </row>
    <row r="658" spans="2:11" x14ac:dyDescent="0.35">
      <c r="B658" s="195"/>
      <c r="C658" s="196"/>
      <c r="D658" s="197"/>
      <c r="E658" s="198"/>
      <c r="F658" s="192">
        <f>IFERROR(VLOOKUP(Verkauf!E658,Fertigwaren!$B$4:$C$67,2,0),0)</f>
        <v>0</v>
      </c>
      <c r="G658" s="219"/>
      <c r="H658" s="123"/>
      <c r="I658" s="221"/>
      <c r="J658" s="219"/>
      <c r="K658" s="215">
        <f t="shared" si="10"/>
        <v>0</v>
      </c>
    </row>
    <row r="659" spans="2:11" x14ac:dyDescent="0.35">
      <c r="B659" s="195"/>
      <c r="C659" s="196"/>
      <c r="D659" s="197"/>
      <c r="E659" s="198"/>
      <c r="F659" s="192">
        <f>IFERROR(VLOOKUP(Verkauf!E659,Fertigwaren!$B$4:$C$67,2,0),0)</f>
        <v>0</v>
      </c>
      <c r="G659" s="219"/>
      <c r="H659" s="123"/>
      <c r="I659" s="221"/>
      <c r="J659" s="219"/>
      <c r="K659" s="215">
        <f t="shared" si="10"/>
        <v>0</v>
      </c>
    </row>
    <row r="660" spans="2:11" x14ac:dyDescent="0.35">
      <c r="B660" s="195"/>
      <c r="C660" s="196"/>
      <c r="D660" s="197"/>
      <c r="E660" s="198"/>
      <c r="F660" s="192">
        <f>IFERROR(VLOOKUP(Verkauf!E660,Fertigwaren!$B$4:$C$67,2,0),0)</f>
        <v>0</v>
      </c>
      <c r="G660" s="219"/>
      <c r="H660" s="123"/>
      <c r="I660" s="221"/>
      <c r="J660" s="219"/>
      <c r="K660" s="215">
        <f t="shared" si="10"/>
        <v>0</v>
      </c>
    </row>
    <row r="661" spans="2:11" x14ac:dyDescent="0.35">
      <c r="B661" s="195"/>
      <c r="C661" s="196"/>
      <c r="D661" s="197"/>
      <c r="E661" s="198"/>
      <c r="F661" s="192">
        <f>IFERROR(VLOOKUP(Verkauf!E661,Fertigwaren!$B$4:$C$67,2,0),0)</f>
        <v>0</v>
      </c>
      <c r="G661" s="219"/>
      <c r="H661" s="123"/>
      <c r="I661" s="221"/>
      <c r="J661" s="219"/>
      <c r="K661" s="215">
        <f t="shared" si="10"/>
        <v>0</v>
      </c>
    </row>
    <row r="662" spans="2:11" x14ac:dyDescent="0.35">
      <c r="B662" s="195"/>
      <c r="C662" s="196"/>
      <c r="D662" s="197"/>
      <c r="E662" s="198"/>
      <c r="F662" s="192">
        <f>IFERROR(VLOOKUP(Verkauf!E662,Fertigwaren!$B$4:$C$67,2,0),0)</f>
        <v>0</v>
      </c>
      <c r="G662" s="219"/>
      <c r="H662" s="123"/>
      <c r="I662" s="221"/>
      <c r="J662" s="219"/>
      <c r="K662" s="215">
        <f t="shared" si="10"/>
        <v>0</v>
      </c>
    </row>
    <row r="663" spans="2:11" x14ac:dyDescent="0.35">
      <c r="B663" s="195"/>
      <c r="C663" s="196"/>
      <c r="D663" s="197"/>
      <c r="E663" s="198"/>
      <c r="F663" s="192">
        <f>IFERROR(VLOOKUP(Verkauf!E663,Fertigwaren!$B$4:$C$67,2,0),0)</f>
        <v>0</v>
      </c>
      <c r="G663" s="219"/>
      <c r="H663" s="123"/>
      <c r="I663" s="221"/>
      <c r="J663" s="219"/>
      <c r="K663" s="215">
        <f t="shared" si="10"/>
        <v>0</v>
      </c>
    </row>
    <row r="664" spans="2:11" x14ac:dyDescent="0.35">
      <c r="B664" s="195"/>
      <c r="C664" s="196"/>
      <c r="D664" s="197"/>
      <c r="E664" s="198"/>
      <c r="F664" s="192">
        <f>IFERROR(VLOOKUP(Verkauf!E664,Fertigwaren!$B$4:$C$67,2,0),0)</f>
        <v>0</v>
      </c>
      <c r="G664" s="219"/>
      <c r="H664" s="123"/>
      <c r="I664" s="221"/>
      <c r="J664" s="219"/>
      <c r="K664" s="215">
        <f t="shared" si="10"/>
        <v>0</v>
      </c>
    </row>
    <row r="665" spans="2:11" x14ac:dyDescent="0.35">
      <c r="B665" s="195"/>
      <c r="C665" s="196"/>
      <c r="D665" s="197"/>
      <c r="E665" s="198"/>
      <c r="F665" s="192">
        <f>IFERROR(VLOOKUP(Verkauf!E665,Fertigwaren!$B$4:$C$67,2,0),0)</f>
        <v>0</v>
      </c>
      <c r="G665" s="219"/>
      <c r="H665" s="123"/>
      <c r="I665" s="221"/>
      <c r="J665" s="219"/>
      <c r="K665" s="215">
        <f t="shared" si="10"/>
        <v>0</v>
      </c>
    </row>
    <row r="666" spans="2:11" x14ac:dyDescent="0.35">
      <c r="B666" s="195"/>
      <c r="C666" s="196"/>
      <c r="D666" s="197"/>
      <c r="E666" s="198"/>
      <c r="F666" s="192">
        <f>IFERROR(VLOOKUP(Verkauf!E666,Fertigwaren!$B$4:$C$67,2,0),0)</f>
        <v>0</v>
      </c>
      <c r="G666" s="219"/>
      <c r="H666" s="123"/>
      <c r="I666" s="221"/>
      <c r="J666" s="219"/>
      <c r="K666" s="215">
        <f t="shared" si="10"/>
        <v>0</v>
      </c>
    </row>
    <row r="667" spans="2:11" x14ac:dyDescent="0.35">
      <c r="B667" s="195"/>
      <c r="C667" s="196"/>
      <c r="D667" s="197"/>
      <c r="E667" s="198"/>
      <c r="F667" s="192">
        <f>IFERROR(VLOOKUP(Verkauf!E667,Fertigwaren!$B$4:$C$67,2,0),0)</f>
        <v>0</v>
      </c>
      <c r="G667" s="219"/>
      <c r="H667" s="123"/>
      <c r="I667" s="221"/>
      <c r="J667" s="219"/>
      <c r="K667" s="215">
        <f t="shared" si="10"/>
        <v>0</v>
      </c>
    </row>
    <row r="668" spans="2:11" x14ac:dyDescent="0.35">
      <c r="B668" s="195"/>
      <c r="C668" s="196"/>
      <c r="D668" s="197"/>
      <c r="E668" s="198"/>
      <c r="F668" s="192">
        <f>IFERROR(VLOOKUP(Verkauf!E668,Fertigwaren!$B$4:$C$67,2,0),0)</f>
        <v>0</v>
      </c>
      <c r="G668" s="219"/>
      <c r="H668" s="123"/>
      <c r="I668" s="221"/>
      <c r="J668" s="219"/>
      <c r="K668" s="215">
        <f t="shared" si="10"/>
        <v>0</v>
      </c>
    </row>
    <row r="669" spans="2:11" x14ac:dyDescent="0.35">
      <c r="B669" s="195"/>
      <c r="C669" s="196"/>
      <c r="D669" s="197"/>
      <c r="E669" s="198"/>
      <c r="F669" s="192">
        <f>IFERROR(VLOOKUP(Verkauf!E669,Fertigwaren!$B$4:$C$67,2,0),0)</f>
        <v>0</v>
      </c>
      <c r="G669" s="219"/>
      <c r="H669" s="123"/>
      <c r="I669" s="221"/>
      <c r="J669" s="219"/>
      <c r="K669" s="215">
        <f t="shared" si="10"/>
        <v>0</v>
      </c>
    </row>
    <row r="670" spans="2:11" x14ac:dyDescent="0.35">
      <c r="B670" s="195"/>
      <c r="C670" s="196"/>
      <c r="D670" s="197"/>
      <c r="E670" s="198"/>
      <c r="F670" s="192">
        <f>IFERROR(VLOOKUP(Verkauf!E670,Fertigwaren!$B$4:$C$67,2,0),0)</f>
        <v>0</v>
      </c>
      <c r="G670" s="219"/>
      <c r="H670" s="123"/>
      <c r="I670" s="221"/>
      <c r="J670" s="219"/>
      <c r="K670" s="215">
        <f t="shared" si="10"/>
        <v>0</v>
      </c>
    </row>
    <row r="671" spans="2:11" x14ac:dyDescent="0.35">
      <c r="B671" s="195"/>
      <c r="C671" s="196"/>
      <c r="D671" s="197"/>
      <c r="E671" s="198"/>
      <c r="F671" s="192">
        <f>IFERROR(VLOOKUP(Verkauf!E671,Fertigwaren!$B$4:$C$67,2,0),0)</f>
        <v>0</v>
      </c>
      <c r="G671" s="219"/>
      <c r="H671" s="123"/>
      <c r="I671" s="221"/>
      <c r="J671" s="219"/>
      <c r="K671" s="215">
        <f t="shared" si="10"/>
        <v>0</v>
      </c>
    </row>
    <row r="672" spans="2:11" x14ac:dyDescent="0.35">
      <c r="B672" s="195"/>
      <c r="C672" s="196"/>
      <c r="D672" s="197"/>
      <c r="E672" s="198"/>
      <c r="F672" s="192">
        <f>IFERROR(VLOOKUP(Verkauf!E672,Fertigwaren!$B$4:$C$67,2,0),0)</f>
        <v>0</v>
      </c>
      <c r="G672" s="219"/>
      <c r="H672" s="123"/>
      <c r="I672" s="221"/>
      <c r="J672" s="219"/>
      <c r="K672" s="215">
        <f t="shared" si="10"/>
        <v>0</v>
      </c>
    </row>
    <row r="673" spans="2:11" x14ac:dyDescent="0.35">
      <c r="B673" s="195"/>
      <c r="C673" s="196"/>
      <c r="D673" s="197"/>
      <c r="E673" s="198"/>
      <c r="F673" s="192">
        <f>IFERROR(VLOOKUP(Verkauf!E673,Fertigwaren!$B$4:$C$67,2,0),0)</f>
        <v>0</v>
      </c>
      <c r="G673" s="219"/>
      <c r="H673" s="123"/>
      <c r="I673" s="221"/>
      <c r="J673" s="219"/>
      <c r="K673" s="215">
        <f t="shared" si="10"/>
        <v>0</v>
      </c>
    </row>
    <row r="674" spans="2:11" x14ac:dyDescent="0.35">
      <c r="B674" s="195"/>
      <c r="C674" s="196"/>
      <c r="D674" s="197"/>
      <c r="E674" s="198"/>
      <c r="F674" s="192">
        <f>IFERROR(VLOOKUP(Verkauf!E674,Fertigwaren!$B$4:$C$67,2,0),0)</f>
        <v>0</v>
      </c>
      <c r="G674" s="219"/>
      <c r="H674" s="123"/>
      <c r="I674" s="221"/>
      <c r="J674" s="219"/>
      <c r="K674" s="215">
        <f t="shared" si="10"/>
        <v>0</v>
      </c>
    </row>
    <row r="675" spans="2:11" x14ac:dyDescent="0.35">
      <c r="B675" s="195"/>
      <c r="C675" s="196"/>
      <c r="D675" s="197"/>
      <c r="E675" s="198"/>
      <c r="F675" s="192">
        <f>IFERROR(VLOOKUP(Verkauf!E675,Fertigwaren!$B$4:$C$67,2,0),0)</f>
        <v>0</v>
      </c>
      <c r="G675" s="219"/>
      <c r="H675" s="123"/>
      <c r="I675" s="221"/>
      <c r="J675" s="219"/>
      <c r="K675" s="215">
        <f t="shared" si="10"/>
        <v>0</v>
      </c>
    </row>
    <row r="676" spans="2:11" x14ac:dyDescent="0.35">
      <c r="B676" s="195"/>
      <c r="C676" s="196"/>
      <c r="D676" s="197"/>
      <c r="E676" s="198"/>
      <c r="F676" s="192">
        <f>IFERROR(VLOOKUP(Verkauf!E676,Fertigwaren!$B$4:$C$67,2,0),0)</f>
        <v>0</v>
      </c>
      <c r="G676" s="219"/>
      <c r="H676" s="123"/>
      <c r="I676" s="221"/>
      <c r="J676" s="219"/>
      <c r="K676" s="215">
        <f t="shared" si="10"/>
        <v>0</v>
      </c>
    </row>
    <row r="677" spans="2:11" x14ac:dyDescent="0.35">
      <c r="B677" s="195"/>
      <c r="C677" s="196"/>
      <c r="D677" s="197"/>
      <c r="E677" s="198"/>
      <c r="F677" s="192">
        <f>IFERROR(VLOOKUP(Verkauf!E677,Fertigwaren!$B$4:$C$67,2,0),0)</f>
        <v>0</v>
      </c>
      <c r="G677" s="219"/>
      <c r="H677" s="123"/>
      <c r="I677" s="221"/>
      <c r="J677" s="219"/>
      <c r="K677" s="215">
        <f t="shared" si="10"/>
        <v>0</v>
      </c>
    </row>
    <row r="678" spans="2:11" x14ac:dyDescent="0.35">
      <c r="B678" s="195"/>
      <c r="C678" s="196"/>
      <c r="D678" s="197"/>
      <c r="E678" s="198"/>
      <c r="F678" s="192">
        <f>IFERROR(VLOOKUP(Verkauf!E678,Fertigwaren!$B$4:$C$67,2,0),0)</f>
        <v>0</v>
      </c>
      <c r="G678" s="219"/>
      <c r="H678" s="123"/>
      <c r="I678" s="221"/>
      <c r="J678" s="219"/>
      <c r="K678" s="215">
        <f t="shared" si="10"/>
        <v>0</v>
      </c>
    </row>
    <row r="679" spans="2:11" x14ac:dyDescent="0.35">
      <c r="B679" s="195"/>
      <c r="C679" s="196"/>
      <c r="D679" s="197"/>
      <c r="E679" s="198"/>
      <c r="F679" s="192">
        <f>IFERROR(VLOOKUP(Verkauf!E679,Fertigwaren!$B$4:$C$67,2,0),0)</f>
        <v>0</v>
      </c>
      <c r="G679" s="219"/>
      <c r="H679" s="123"/>
      <c r="I679" s="221"/>
      <c r="J679" s="219"/>
      <c r="K679" s="215">
        <f t="shared" si="10"/>
        <v>0</v>
      </c>
    </row>
    <row r="680" spans="2:11" x14ac:dyDescent="0.35">
      <c r="B680" s="195"/>
      <c r="C680" s="196"/>
      <c r="D680" s="197"/>
      <c r="E680" s="198"/>
      <c r="F680" s="192">
        <f>IFERROR(VLOOKUP(Verkauf!E680,Fertigwaren!$B$4:$C$67,2,0),0)</f>
        <v>0</v>
      </c>
      <c r="G680" s="219"/>
      <c r="H680" s="123"/>
      <c r="I680" s="221"/>
      <c r="J680" s="219"/>
      <c r="K680" s="215">
        <f t="shared" si="10"/>
        <v>0</v>
      </c>
    </row>
    <row r="681" spans="2:11" x14ac:dyDescent="0.35">
      <c r="B681" s="195"/>
      <c r="C681" s="196"/>
      <c r="D681" s="197"/>
      <c r="E681" s="198"/>
      <c r="F681" s="192">
        <f>IFERROR(VLOOKUP(Verkauf!E681,Fertigwaren!$B$4:$C$67,2,0),0)</f>
        <v>0</v>
      </c>
      <c r="G681" s="219"/>
      <c r="H681" s="123"/>
      <c r="I681" s="221"/>
      <c r="J681" s="219"/>
      <c r="K681" s="215">
        <f t="shared" si="10"/>
        <v>0</v>
      </c>
    </row>
    <row r="682" spans="2:11" x14ac:dyDescent="0.35">
      <c r="B682" s="195"/>
      <c r="C682" s="196"/>
      <c r="D682" s="197"/>
      <c r="E682" s="198"/>
      <c r="F682" s="192">
        <f>IFERROR(VLOOKUP(Verkauf!E682,Fertigwaren!$B$4:$C$67,2,0),0)</f>
        <v>0</v>
      </c>
      <c r="G682" s="219"/>
      <c r="H682" s="123"/>
      <c r="I682" s="221"/>
      <c r="J682" s="219"/>
      <c r="K682" s="215">
        <f t="shared" si="10"/>
        <v>0</v>
      </c>
    </row>
    <row r="683" spans="2:11" x14ac:dyDescent="0.35">
      <c r="B683" s="195"/>
      <c r="C683" s="196"/>
      <c r="D683" s="197"/>
      <c r="E683" s="198"/>
      <c r="F683" s="192">
        <f>IFERROR(VLOOKUP(Verkauf!E683,Fertigwaren!$B$4:$C$67,2,0),0)</f>
        <v>0</v>
      </c>
      <c r="G683" s="219"/>
      <c r="H683" s="123"/>
      <c r="I683" s="221"/>
      <c r="J683" s="219"/>
      <c r="K683" s="215">
        <f t="shared" si="10"/>
        <v>0</v>
      </c>
    </row>
    <row r="684" spans="2:11" x14ac:dyDescent="0.35">
      <c r="B684" s="195"/>
      <c r="C684" s="196"/>
      <c r="D684" s="197"/>
      <c r="E684" s="198"/>
      <c r="F684" s="192">
        <f>IFERROR(VLOOKUP(Verkauf!E684,Fertigwaren!$B$4:$C$67,2,0),0)</f>
        <v>0</v>
      </c>
      <c r="G684" s="219"/>
      <c r="H684" s="123"/>
      <c r="I684" s="221"/>
      <c r="J684" s="219"/>
      <c r="K684" s="215">
        <f t="shared" si="10"/>
        <v>0</v>
      </c>
    </row>
    <row r="685" spans="2:11" x14ac:dyDescent="0.35">
      <c r="B685" s="195"/>
      <c r="C685" s="196"/>
      <c r="D685" s="197"/>
      <c r="E685" s="198"/>
      <c r="F685" s="192">
        <f>IFERROR(VLOOKUP(Verkauf!E685,Fertigwaren!$B$4:$C$67,2,0),0)</f>
        <v>0</v>
      </c>
      <c r="G685" s="219"/>
      <c r="H685" s="123"/>
      <c r="I685" s="221"/>
      <c r="J685" s="219"/>
      <c r="K685" s="215">
        <f t="shared" si="10"/>
        <v>0</v>
      </c>
    </row>
    <row r="686" spans="2:11" x14ac:dyDescent="0.35">
      <c r="B686" s="195"/>
      <c r="C686" s="196"/>
      <c r="D686" s="197"/>
      <c r="E686" s="198"/>
      <c r="F686" s="192">
        <f>IFERROR(VLOOKUP(Verkauf!E686,Fertigwaren!$B$4:$C$67,2,0),0)</f>
        <v>0</v>
      </c>
      <c r="G686" s="219"/>
      <c r="H686" s="123"/>
      <c r="I686" s="221"/>
      <c r="J686" s="219"/>
      <c r="K686" s="215">
        <f t="shared" si="10"/>
        <v>0</v>
      </c>
    </row>
    <row r="687" spans="2:11" x14ac:dyDescent="0.35">
      <c r="B687" s="195"/>
      <c r="C687" s="196"/>
      <c r="D687" s="197"/>
      <c r="E687" s="198"/>
      <c r="F687" s="192">
        <f>IFERROR(VLOOKUP(Verkauf!E687,Fertigwaren!$B$4:$C$67,2,0),0)</f>
        <v>0</v>
      </c>
      <c r="G687" s="219"/>
      <c r="H687" s="123"/>
      <c r="I687" s="221"/>
      <c r="J687" s="219"/>
      <c r="K687" s="215">
        <f t="shared" si="10"/>
        <v>0</v>
      </c>
    </row>
    <row r="688" spans="2:11" x14ac:dyDescent="0.35">
      <c r="B688" s="195"/>
      <c r="C688" s="196"/>
      <c r="D688" s="197"/>
      <c r="E688" s="198"/>
      <c r="F688" s="192">
        <f>IFERROR(VLOOKUP(Verkauf!E688,Fertigwaren!$B$4:$C$67,2,0),0)</f>
        <v>0</v>
      </c>
      <c r="G688" s="219"/>
      <c r="H688" s="123"/>
      <c r="I688" s="221"/>
      <c r="J688" s="219"/>
      <c r="K688" s="215">
        <f t="shared" si="10"/>
        <v>0</v>
      </c>
    </row>
    <row r="689" spans="2:11" x14ac:dyDescent="0.35">
      <c r="B689" s="195"/>
      <c r="C689" s="196"/>
      <c r="D689" s="197"/>
      <c r="E689" s="198"/>
      <c r="F689" s="192">
        <f>IFERROR(VLOOKUP(Verkauf!E689,Fertigwaren!$B$4:$C$67,2,0),0)</f>
        <v>0</v>
      </c>
      <c r="G689" s="219"/>
      <c r="H689" s="123"/>
      <c r="I689" s="221"/>
      <c r="J689" s="219"/>
      <c r="K689" s="215">
        <f t="shared" si="10"/>
        <v>0</v>
      </c>
    </row>
    <row r="690" spans="2:11" x14ac:dyDescent="0.35">
      <c r="B690" s="195"/>
      <c r="C690" s="196"/>
      <c r="D690" s="197"/>
      <c r="E690" s="198"/>
      <c r="F690" s="192">
        <f>IFERROR(VLOOKUP(Verkauf!E690,Fertigwaren!$B$4:$C$67,2,0),0)</f>
        <v>0</v>
      </c>
      <c r="G690" s="219"/>
      <c r="H690" s="123"/>
      <c r="I690" s="221"/>
      <c r="J690" s="219"/>
      <c r="K690" s="215">
        <f t="shared" si="10"/>
        <v>0</v>
      </c>
    </row>
    <row r="691" spans="2:11" x14ac:dyDescent="0.35">
      <c r="B691" s="195"/>
      <c r="C691" s="196"/>
      <c r="D691" s="197"/>
      <c r="E691" s="198"/>
      <c r="F691" s="192">
        <f>IFERROR(VLOOKUP(Verkauf!E691,Fertigwaren!$B$4:$C$67,2,0),0)</f>
        <v>0</v>
      </c>
      <c r="G691" s="219"/>
      <c r="H691" s="123"/>
      <c r="I691" s="221"/>
      <c r="J691" s="219"/>
      <c r="K691" s="215">
        <f t="shared" si="10"/>
        <v>0</v>
      </c>
    </row>
    <row r="692" spans="2:11" x14ac:dyDescent="0.35">
      <c r="B692" s="195"/>
      <c r="C692" s="196"/>
      <c r="D692" s="197"/>
      <c r="E692" s="198"/>
      <c r="F692" s="192">
        <f>IFERROR(VLOOKUP(Verkauf!E692,Fertigwaren!$B$4:$C$67,2,0),0)</f>
        <v>0</v>
      </c>
      <c r="G692" s="219"/>
      <c r="H692" s="123"/>
      <c r="I692" s="221"/>
      <c r="J692" s="219"/>
      <c r="K692" s="215">
        <f t="shared" si="10"/>
        <v>0</v>
      </c>
    </row>
    <row r="693" spans="2:11" x14ac:dyDescent="0.35">
      <c r="B693" s="195"/>
      <c r="C693" s="196"/>
      <c r="D693" s="197"/>
      <c r="E693" s="198"/>
      <c r="F693" s="192">
        <f>IFERROR(VLOOKUP(Verkauf!E693,Fertigwaren!$B$4:$C$67,2,0),0)</f>
        <v>0</v>
      </c>
      <c r="G693" s="219"/>
      <c r="H693" s="123"/>
      <c r="I693" s="221"/>
      <c r="J693" s="219"/>
      <c r="K693" s="215">
        <f t="shared" si="10"/>
        <v>0</v>
      </c>
    </row>
    <row r="694" spans="2:11" x14ac:dyDescent="0.35">
      <c r="B694" s="195"/>
      <c r="C694" s="196"/>
      <c r="D694" s="197"/>
      <c r="E694" s="198"/>
      <c r="F694" s="192">
        <f>IFERROR(VLOOKUP(Verkauf!E694,Fertigwaren!$B$4:$C$67,2,0),0)</f>
        <v>0</v>
      </c>
      <c r="G694" s="219"/>
      <c r="H694" s="123"/>
      <c r="I694" s="221"/>
      <c r="J694" s="219"/>
      <c r="K694" s="215">
        <f t="shared" si="10"/>
        <v>0</v>
      </c>
    </row>
    <row r="695" spans="2:11" x14ac:dyDescent="0.35">
      <c r="B695" s="195"/>
      <c r="C695" s="196"/>
      <c r="D695" s="197"/>
      <c r="E695" s="198"/>
      <c r="F695" s="192">
        <f>IFERROR(VLOOKUP(Verkauf!E695,Fertigwaren!$B$4:$C$67,2,0),0)</f>
        <v>0</v>
      </c>
      <c r="G695" s="219"/>
      <c r="H695" s="123"/>
      <c r="I695" s="221"/>
      <c r="J695" s="219"/>
      <c r="K695" s="215">
        <f t="shared" si="10"/>
        <v>0</v>
      </c>
    </row>
    <row r="696" spans="2:11" x14ac:dyDescent="0.35">
      <c r="B696" s="195"/>
      <c r="C696" s="196"/>
      <c r="D696" s="197"/>
      <c r="E696" s="198"/>
      <c r="F696" s="192">
        <f>IFERROR(VLOOKUP(Verkauf!E696,Fertigwaren!$B$4:$C$67,2,0),0)</f>
        <v>0</v>
      </c>
      <c r="G696" s="219"/>
      <c r="H696" s="123"/>
      <c r="I696" s="221"/>
      <c r="J696" s="219"/>
      <c r="K696" s="215">
        <f t="shared" si="10"/>
        <v>0</v>
      </c>
    </row>
    <row r="697" spans="2:11" x14ac:dyDescent="0.35">
      <c r="B697" s="195"/>
      <c r="C697" s="196"/>
      <c r="D697" s="197"/>
      <c r="E697" s="198"/>
      <c r="F697" s="192">
        <f>IFERROR(VLOOKUP(Verkauf!E697,Fertigwaren!$B$4:$C$67,2,0),0)</f>
        <v>0</v>
      </c>
      <c r="G697" s="219"/>
      <c r="H697" s="123"/>
      <c r="I697" s="221"/>
      <c r="J697" s="219"/>
      <c r="K697" s="215">
        <f t="shared" si="10"/>
        <v>0</v>
      </c>
    </row>
    <row r="698" spans="2:11" x14ac:dyDescent="0.35">
      <c r="B698" s="195"/>
      <c r="C698" s="196"/>
      <c r="D698" s="197"/>
      <c r="E698" s="198"/>
      <c r="F698" s="192">
        <f>IFERROR(VLOOKUP(Verkauf!E698,Fertigwaren!$B$4:$C$67,2,0),0)</f>
        <v>0</v>
      </c>
      <c r="G698" s="219"/>
      <c r="H698" s="123"/>
      <c r="I698" s="221"/>
      <c r="J698" s="219"/>
      <c r="K698" s="215">
        <f t="shared" si="10"/>
        <v>0</v>
      </c>
    </row>
    <row r="699" spans="2:11" x14ac:dyDescent="0.35">
      <c r="B699" s="195"/>
      <c r="C699" s="196"/>
      <c r="D699" s="197"/>
      <c r="E699" s="198"/>
      <c r="F699" s="192">
        <f>IFERROR(VLOOKUP(Verkauf!E699,Fertigwaren!$B$4:$C$67,2,0),0)</f>
        <v>0</v>
      </c>
      <c r="G699" s="219"/>
      <c r="H699" s="123"/>
      <c r="I699" s="221"/>
      <c r="J699" s="219"/>
      <c r="K699" s="215">
        <f t="shared" si="10"/>
        <v>0</v>
      </c>
    </row>
    <row r="700" spans="2:11" x14ac:dyDescent="0.35">
      <c r="B700" s="195"/>
      <c r="C700" s="196"/>
      <c r="D700" s="197"/>
      <c r="E700" s="198"/>
      <c r="F700" s="192">
        <f>IFERROR(VLOOKUP(Verkauf!E700,Fertigwaren!$B$4:$C$67,2,0),0)</f>
        <v>0</v>
      </c>
      <c r="G700" s="219"/>
      <c r="H700" s="123"/>
      <c r="I700" s="221"/>
      <c r="J700" s="219"/>
      <c r="K700" s="215">
        <f t="shared" si="10"/>
        <v>0</v>
      </c>
    </row>
    <row r="701" spans="2:11" x14ac:dyDescent="0.35">
      <c r="B701" s="195"/>
      <c r="C701" s="196"/>
      <c r="D701" s="197"/>
      <c r="E701" s="198"/>
      <c r="F701" s="192">
        <f>IFERROR(VLOOKUP(Verkauf!E701,Fertigwaren!$B$4:$C$67,2,0),0)</f>
        <v>0</v>
      </c>
      <c r="G701" s="219"/>
      <c r="H701" s="123"/>
      <c r="I701" s="221"/>
      <c r="J701" s="219"/>
      <c r="K701" s="215">
        <f t="shared" si="10"/>
        <v>0</v>
      </c>
    </row>
    <row r="702" spans="2:11" x14ac:dyDescent="0.35">
      <c r="B702" s="195"/>
      <c r="C702" s="196"/>
      <c r="D702" s="197"/>
      <c r="E702" s="198"/>
      <c r="F702" s="192">
        <f>IFERROR(VLOOKUP(Verkauf!E702,Fertigwaren!$B$4:$C$67,2,0),0)</f>
        <v>0</v>
      </c>
      <c r="G702" s="219"/>
      <c r="H702" s="123"/>
      <c r="I702" s="221"/>
      <c r="J702" s="219"/>
      <c r="K702" s="215">
        <f t="shared" si="10"/>
        <v>0</v>
      </c>
    </row>
    <row r="703" spans="2:11" x14ac:dyDescent="0.35">
      <c r="B703" s="195"/>
      <c r="C703" s="196"/>
      <c r="D703" s="197"/>
      <c r="E703" s="198"/>
      <c r="F703" s="192">
        <f>IFERROR(VLOOKUP(Verkauf!E703,Fertigwaren!$B$4:$C$67,2,0),0)</f>
        <v>0</v>
      </c>
      <c r="G703" s="219"/>
      <c r="H703" s="123"/>
      <c r="I703" s="221"/>
      <c r="J703" s="219"/>
      <c r="K703" s="215">
        <f t="shared" si="10"/>
        <v>0</v>
      </c>
    </row>
    <row r="704" spans="2:11" x14ac:dyDescent="0.35">
      <c r="B704" s="195"/>
      <c r="C704" s="196"/>
      <c r="D704" s="197"/>
      <c r="E704" s="198"/>
      <c r="F704" s="192">
        <f>IFERROR(VLOOKUP(Verkauf!E704,Fertigwaren!$B$4:$C$67,2,0),0)</f>
        <v>0</v>
      </c>
      <c r="G704" s="219"/>
      <c r="H704" s="123"/>
      <c r="I704" s="221"/>
      <c r="J704" s="219"/>
      <c r="K704" s="215">
        <f t="shared" si="10"/>
        <v>0</v>
      </c>
    </row>
    <row r="705" spans="2:11" x14ac:dyDescent="0.35">
      <c r="B705" s="195"/>
      <c r="C705" s="196"/>
      <c r="D705" s="197"/>
      <c r="E705" s="198"/>
      <c r="F705" s="192">
        <f>IFERROR(VLOOKUP(Verkauf!E705,Fertigwaren!$B$4:$C$67,2,0),0)</f>
        <v>0</v>
      </c>
      <c r="G705" s="219"/>
      <c r="H705" s="123"/>
      <c r="I705" s="221"/>
      <c r="J705" s="219"/>
      <c r="K705" s="215">
        <f t="shared" si="10"/>
        <v>0</v>
      </c>
    </row>
    <row r="706" spans="2:11" x14ac:dyDescent="0.35">
      <c r="B706" s="195"/>
      <c r="C706" s="196"/>
      <c r="D706" s="197"/>
      <c r="E706" s="198"/>
      <c r="F706" s="192">
        <f>IFERROR(VLOOKUP(Verkauf!E706,Fertigwaren!$B$4:$C$67,2,0),0)</f>
        <v>0</v>
      </c>
      <c r="G706" s="219"/>
      <c r="H706" s="123"/>
      <c r="I706" s="221"/>
      <c r="J706" s="219"/>
      <c r="K706" s="215">
        <f t="shared" si="10"/>
        <v>0</v>
      </c>
    </row>
    <row r="707" spans="2:11" x14ac:dyDescent="0.35">
      <c r="B707" s="195"/>
      <c r="C707" s="196"/>
      <c r="D707" s="197"/>
      <c r="E707" s="198"/>
      <c r="F707" s="192">
        <f>IFERROR(VLOOKUP(Verkauf!E707,Fertigwaren!$B$4:$C$67,2,0),0)</f>
        <v>0</v>
      </c>
      <c r="G707" s="219"/>
      <c r="H707" s="123"/>
      <c r="I707" s="221"/>
      <c r="J707" s="219"/>
      <c r="K707" s="215">
        <f t="shared" si="10"/>
        <v>0</v>
      </c>
    </row>
    <row r="708" spans="2:11" x14ac:dyDescent="0.35">
      <c r="B708" s="195"/>
      <c r="C708" s="196"/>
      <c r="D708" s="197"/>
      <c r="E708" s="198"/>
      <c r="F708" s="192">
        <f>IFERROR(VLOOKUP(Verkauf!E708,Fertigwaren!$B$4:$C$67,2,0),0)</f>
        <v>0</v>
      </c>
      <c r="G708" s="219"/>
      <c r="H708" s="123"/>
      <c r="I708" s="221"/>
      <c r="J708" s="219"/>
      <c r="K708" s="215">
        <f t="shared" si="10"/>
        <v>0</v>
      </c>
    </row>
    <row r="709" spans="2:11" x14ac:dyDescent="0.35">
      <c r="B709" s="195"/>
      <c r="C709" s="196"/>
      <c r="D709" s="197"/>
      <c r="E709" s="198"/>
      <c r="F709" s="192">
        <f>IFERROR(VLOOKUP(Verkauf!E709,Fertigwaren!$B$4:$C$67,2,0),0)</f>
        <v>0</v>
      </c>
      <c r="G709" s="219"/>
      <c r="H709" s="123"/>
      <c r="I709" s="221"/>
      <c r="J709" s="219"/>
      <c r="K709" s="215">
        <f t="shared" ref="K709:K772" si="11">C709</f>
        <v>0</v>
      </c>
    </row>
    <row r="710" spans="2:11" x14ac:dyDescent="0.35">
      <c r="B710" s="195"/>
      <c r="C710" s="196"/>
      <c r="D710" s="197"/>
      <c r="E710" s="198"/>
      <c r="F710" s="192">
        <f>IFERROR(VLOOKUP(Verkauf!E710,Fertigwaren!$B$4:$C$67,2,0),0)</f>
        <v>0</v>
      </c>
      <c r="G710" s="219"/>
      <c r="H710" s="123"/>
      <c r="I710" s="221"/>
      <c r="J710" s="219"/>
      <c r="K710" s="215">
        <f t="shared" si="11"/>
        <v>0</v>
      </c>
    </row>
    <row r="711" spans="2:11" x14ac:dyDescent="0.35">
      <c r="B711" s="195"/>
      <c r="C711" s="196"/>
      <c r="D711" s="197"/>
      <c r="E711" s="198"/>
      <c r="F711" s="192">
        <f>IFERROR(VLOOKUP(Verkauf!E711,Fertigwaren!$B$4:$C$67,2,0),0)</f>
        <v>0</v>
      </c>
      <c r="G711" s="219"/>
      <c r="H711" s="123"/>
      <c r="I711" s="221"/>
      <c r="J711" s="219"/>
      <c r="K711" s="215">
        <f t="shared" si="11"/>
        <v>0</v>
      </c>
    </row>
    <row r="712" spans="2:11" x14ac:dyDescent="0.35">
      <c r="B712" s="195"/>
      <c r="C712" s="196"/>
      <c r="D712" s="197"/>
      <c r="E712" s="198"/>
      <c r="F712" s="192">
        <f>IFERROR(VLOOKUP(Verkauf!E712,Fertigwaren!$B$4:$C$67,2,0),0)</f>
        <v>0</v>
      </c>
      <c r="G712" s="219"/>
      <c r="H712" s="123"/>
      <c r="I712" s="221"/>
      <c r="J712" s="219"/>
      <c r="K712" s="215">
        <f t="shared" si="11"/>
        <v>0</v>
      </c>
    </row>
    <row r="713" spans="2:11" x14ac:dyDescent="0.35">
      <c r="B713" s="195"/>
      <c r="C713" s="196"/>
      <c r="D713" s="197"/>
      <c r="E713" s="198"/>
      <c r="F713" s="192">
        <f>IFERROR(VLOOKUP(Verkauf!E713,Fertigwaren!$B$4:$C$67,2,0),0)</f>
        <v>0</v>
      </c>
      <c r="G713" s="219"/>
      <c r="H713" s="123"/>
      <c r="I713" s="221"/>
      <c r="J713" s="219"/>
      <c r="K713" s="215">
        <f t="shared" si="11"/>
        <v>0</v>
      </c>
    </row>
    <row r="714" spans="2:11" x14ac:dyDescent="0.35">
      <c r="B714" s="195"/>
      <c r="C714" s="196"/>
      <c r="D714" s="197"/>
      <c r="E714" s="198"/>
      <c r="F714" s="192">
        <f>IFERROR(VLOOKUP(Verkauf!E714,Fertigwaren!$B$4:$C$67,2,0),0)</f>
        <v>0</v>
      </c>
      <c r="G714" s="219"/>
      <c r="H714" s="123"/>
      <c r="I714" s="221"/>
      <c r="J714" s="219"/>
      <c r="K714" s="215">
        <f t="shared" si="11"/>
        <v>0</v>
      </c>
    </row>
    <row r="715" spans="2:11" x14ac:dyDescent="0.35">
      <c r="B715" s="195"/>
      <c r="C715" s="196"/>
      <c r="D715" s="197"/>
      <c r="E715" s="198"/>
      <c r="F715" s="192">
        <f>IFERROR(VLOOKUP(Verkauf!E715,Fertigwaren!$B$4:$C$67,2,0),0)</f>
        <v>0</v>
      </c>
      <c r="G715" s="219"/>
      <c r="H715" s="123"/>
      <c r="I715" s="221"/>
      <c r="J715" s="219"/>
      <c r="K715" s="215">
        <f t="shared" si="11"/>
        <v>0</v>
      </c>
    </row>
    <row r="716" spans="2:11" x14ac:dyDescent="0.35">
      <c r="B716" s="195"/>
      <c r="C716" s="196"/>
      <c r="D716" s="197"/>
      <c r="E716" s="198"/>
      <c r="F716" s="192">
        <f>IFERROR(VLOOKUP(Verkauf!E716,Fertigwaren!$B$4:$C$67,2,0),0)</f>
        <v>0</v>
      </c>
      <c r="G716" s="219"/>
      <c r="H716" s="123"/>
      <c r="I716" s="221"/>
      <c r="J716" s="219"/>
      <c r="K716" s="215">
        <f t="shared" si="11"/>
        <v>0</v>
      </c>
    </row>
    <row r="717" spans="2:11" x14ac:dyDescent="0.35">
      <c r="B717" s="195"/>
      <c r="C717" s="196"/>
      <c r="D717" s="197"/>
      <c r="E717" s="198"/>
      <c r="F717" s="192">
        <f>IFERROR(VLOOKUP(Verkauf!E717,Fertigwaren!$B$4:$C$67,2,0),0)</f>
        <v>0</v>
      </c>
      <c r="G717" s="219"/>
      <c r="H717" s="123"/>
      <c r="I717" s="221"/>
      <c r="J717" s="219"/>
      <c r="K717" s="215">
        <f t="shared" si="11"/>
        <v>0</v>
      </c>
    </row>
    <row r="718" spans="2:11" x14ac:dyDescent="0.35">
      <c r="B718" s="195"/>
      <c r="C718" s="196"/>
      <c r="D718" s="197"/>
      <c r="E718" s="198"/>
      <c r="F718" s="192">
        <f>IFERROR(VLOOKUP(Verkauf!E718,Fertigwaren!$B$4:$C$67,2,0),0)</f>
        <v>0</v>
      </c>
      <c r="G718" s="219"/>
      <c r="H718" s="123"/>
      <c r="I718" s="221"/>
      <c r="J718" s="219"/>
      <c r="K718" s="215">
        <f t="shared" si="11"/>
        <v>0</v>
      </c>
    </row>
    <row r="719" spans="2:11" x14ac:dyDescent="0.35">
      <c r="B719" s="195"/>
      <c r="C719" s="196"/>
      <c r="D719" s="197"/>
      <c r="E719" s="198"/>
      <c r="F719" s="192">
        <f>IFERROR(VLOOKUP(Verkauf!E719,Fertigwaren!$B$4:$C$67,2,0),0)</f>
        <v>0</v>
      </c>
      <c r="G719" s="219"/>
      <c r="H719" s="123"/>
      <c r="I719" s="221"/>
      <c r="J719" s="219"/>
      <c r="K719" s="215">
        <f t="shared" si="11"/>
        <v>0</v>
      </c>
    </row>
    <row r="720" spans="2:11" x14ac:dyDescent="0.35">
      <c r="B720" s="195"/>
      <c r="C720" s="196"/>
      <c r="D720" s="197"/>
      <c r="E720" s="198"/>
      <c r="F720" s="192">
        <f>IFERROR(VLOOKUP(Verkauf!E720,Fertigwaren!$B$4:$C$67,2,0),0)</f>
        <v>0</v>
      </c>
      <c r="G720" s="219"/>
      <c r="H720" s="123"/>
      <c r="I720" s="221"/>
      <c r="J720" s="219"/>
      <c r="K720" s="215">
        <f t="shared" si="11"/>
        <v>0</v>
      </c>
    </row>
    <row r="721" spans="2:11" x14ac:dyDescent="0.35">
      <c r="B721" s="195"/>
      <c r="C721" s="196"/>
      <c r="D721" s="197"/>
      <c r="E721" s="198"/>
      <c r="F721" s="192">
        <f>IFERROR(VLOOKUP(Verkauf!E721,Fertigwaren!$B$4:$C$67,2,0),0)</f>
        <v>0</v>
      </c>
      <c r="G721" s="219"/>
      <c r="H721" s="123"/>
      <c r="I721" s="221"/>
      <c r="J721" s="219"/>
      <c r="K721" s="215">
        <f t="shared" si="11"/>
        <v>0</v>
      </c>
    </row>
    <row r="722" spans="2:11" x14ac:dyDescent="0.35">
      <c r="B722" s="195"/>
      <c r="C722" s="196"/>
      <c r="D722" s="197"/>
      <c r="E722" s="198"/>
      <c r="F722" s="192">
        <f>IFERROR(VLOOKUP(Verkauf!E722,Fertigwaren!$B$4:$C$67,2,0),0)</f>
        <v>0</v>
      </c>
      <c r="G722" s="219"/>
      <c r="H722" s="123"/>
      <c r="I722" s="221"/>
      <c r="J722" s="219"/>
      <c r="K722" s="215">
        <f t="shared" si="11"/>
        <v>0</v>
      </c>
    </row>
    <row r="723" spans="2:11" x14ac:dyDescent="0.35">
      <c r="B723" s="195"/>
      <c r="C723" s="196"/>
      <c r="D723" s="197"/>
      <c r="E723" s="198"/>
      <c r="F723" s="192">
        <f>IFERROR(VLOOKUP(Verkauf!E723,Fertigwaren!$B$4:$C$67,2,0),0)</f>
        <v>0</v>
      </c>
      <c r="G723" s="219"/>
      <c r="H723" s="123"/>
      <c r="I723" s="221"/>
      <c r="J723" s="219"/>
      <c r="K723" s="215">
        <f t="shared" si="11"/>
        <v>0</v>
      </c>
    </row>
    <row r="724" spans="2:11" x14ac:dyDescent="0.35">
      <c r="B724" s="195"/>
      <c r="C724" s="196"/>
      <c r="D724" s="197"/>
      <c r="E724" s="198"/>
      <c r="F724" s="192">
        <f>IFERROR(VLOOKUP(Verkauf!E724,Fertigwaren!$B$4:$C$67,2,0),0)</f>
        <v>0</v>
      </c>
      <c r="G724" s="219"/>
      <c r="H724" s="123"/>
      <c r="I724" s="221"/>
      <c r="J724" s="219"/>
      <c r="K724" s="215">
        <f t="shared" si="11"/>
        <v>0</v>
      </c>
    </row>
    <row r="725" spans="2:11" x14ac:dyDescent="0.35">
      <c r="B725" s="195"/>
      <c r="C725" s="196"/>
      <c r="D725" s="197"/>
      <c r="E725" s="198"/>
      <c r="F725" s="192">
        <f>IFERROR(VLOOKUP(Verkauf!E725,Fertigwaren!$B$4:$C$67,2,0),0)</f>
        <v>0</v>
      </c>
      <c r="G725" s="219"/>
      <c r="H725" s="123"/>
      <c r="I725" s="221"/>
      <c r="J725" s="219"/>
      <c r="K725" s="215">
        <f t="shared" si="11"/>
        <v>0</v>
      </c>
    </row>
    <row r="726" spans="2:11" x14ac:dyDescent="0.35">
      <c r="B726" s="195"/>
      <c r="C726" s="196"/>
      <c r="D726" s="197"/>
      <c r="E726" s="198"/>
      <c r="F726" s="192">
        <f>IFERROR(VLOOKUP(Verkauf!E726,Fertigwaren!$B$4:$C$67,2,0),0)</f>
        <v>0</v>
      </c>
      <c r="G726" s="219"/>
      <c r="H726" s="123"/>
      <c r="I726" s="221"/>
      <c r="J726" s="219"/>
      <c r="K726" s="215">
        <f t="shared" si="11"/>
        <v>0</v>
      </c>
    </row>
    <row r="727" spans="2:11" x14ac:dyDescent="0.35">
      <c r="B727" s="195"/>
      <c r="C727" s="196"/>
      <c r="D727" s="197"/>
      <c r="E727" s="198"/>
      <c r="F727" s="192">
        <f>IFERROR(VLOOKUP(Verkauf!E727,Fertigwaren!$B$4:$C$67,2,0),0)</f>
        <v>0</v>
      </c>
      <c r="G727" s="219"/>
      <c r="H727" s="123"/>
      <c r="I727" s="221"/>
      <c r="J727" s="219"/>
      <c r="K727" s="215">
        <f t="shared" si="11"/>
        <v>0</v>
      </c>
    </row>
    <row r="728" spans="2:11" x14ac:dyDescent="0.35">
      <c r="B728" s="195"/>
      <c r="C728" s="196"/>
      <c r="D728" s="197"/>
      <c r="E728" s="198"/>
      <c r="F728" s="192">
        <f>IFERROR(VLOOKUP(Verkauf!E728,Fertigwaren!$B$4:$C$67,2,0),0)</f>
        <v>0</v>
      </c>
      <c r="G728" s="219"/>
      <c r="H728" s="123"/>
      <c r="I728" s="221"/>
      <c r="J728" s="219"/>
      <c r="K728" s="215">
        <f t="shared" si="11"/>
        <v>0</v>
      </c>
    </row>
    <row r="729" spans="2:11" x14ac:dyDescent="0.35">
      <c r="B729" s="195"/>
      <c r="C729" s="196"/>
      <c r="D729" s="197"/>
      <c r="E729" s="198"/>
      <c r="F729" s="192">
        <f>IFERROR(VLOOKUP(Verkauf!E729,Fertigwaren!$B$4:$C$67,2,0),0)</f>
        <v>0</v>
      </c>
      <c r="G729" s="219"/>
      <c r="H729" s="123"/>
      <c r="I729" s="221"/>
      <c r="J729" s="219"/>
      <c r="K729" s="215">
        <f t="shared" si="11"/>
        <v>0</v>
      </c>
    </row>
    <row r="730" spans="2:11" x14ac:dyDescent="0.35">
      <c r="B730" s="195"/>
      <c r="C730" s="196"/>
      <c r="D730" s="197"/>
      <c r="E730" s="198"/>
      <c r="F730" s="192">
        <f>IFERROR(VLOOKUP(Verkauf!E730,Fertigwaren!$B$4:$C$67,2,0),0)</f>
        <v>0</v>
      </c>
      <c r="G730" s="219"/>
      <c r="H730" s="123"/>
      <c r="I730" s="221"/>
      <c r="J730" s="219"/>
      <c r="K730" s="215">
        <f t="shared" si="11"/>
        <v>0</v>
      </c>
    </row>
    <row r="731" spans="2:11" x14ac:dyDescent="0.35">
      <c r="B731" s="195"/>
      <c r="C731" s="196"/>
      <c r="D731" s="197"/>
      <c r="E731" s="198"/>
      <c r="F731" s="192">
        <f>IFERROR(VLOOKUP(Verkauf!E731,Fertigwaren!$B$4:$C$67,2,0),0)</f>
        <v>0</v>
      </c>
      <c r="G731" s="219"/>
      <c r="H731" s="123"/>
      <c r="I731" s="221"/>
      <c r="J731" s="219"/>
      <c r="K731" s="215">
        <f t="shared" si="11"/>
        <v>0</v>
      </c>
    </row>
    <row r="732" spans="2:11" x14ac:dyDescent="0.35">
      <c r="B732" s="195"/>
      <c r="C732" s="196"/>
      <c r="D732" s="197"/>
      <c r="E732" s="198"/>
      <c r="F732" s="192">
        <f>IFERROR(VLOOKUP(Verkauf!E732,Fertigwaren!$B$4:$C$67,2,0),0)</f>
        <v>0</v>
      </c>
      <c r="G732" s="219"/>
      <c r="H732" s="123"/>
      <c r="I732" s="221"/>
      <c r="J732" s="219"/>
      <c r="K732" s="215">
        <f t="shared" si="11"/>
        <v>0</v>
      </c>
    </row>
    <row r="733" spans="2:11" x14ac:dyDescent="0.35">
      <c r="B733" s="195"/>
      <c r="C733" s="196"/>
      <c r="D733" s="197"/>
      <c r="E733" s="198"/>
      <c r="F733" s="192">
        <f>IFERROR(VLOOKUP(Verkauf!E733,Fertigwaren!$B$4:$C$67,2,0),0)</f>
        <v>0</v>
      </c>
      <c r="G733" s="219"/>
      <c r="H733" s="123"/>
      <c r="I733" s="221"/>
      <c r="J733" s="219"/>
      <c r="K733" s="215">
        <f t="shared" si="11"/>
        <v>0</v>
      </c>
    </row>
    <row r="734" spans="2:11" x14ac:dyDescent="0.35">
      <c r="B734" s="195"/>
      <c r="C734" s="196"/>
      <c r="D734" s="197"/>
      <c r="E734" s="198"/>
      <c r="F734" s="192">
        <f>IFERROR(VLOOKUP(Verkauf!E734,Fertigwaren!$B$4:$C$67,2,0),0)</f>
        <v>0</v>
      </c>
      <c r="G734" s="219"/>
      <c r="H734" s="123"/>
      <c r="I734" s="221"/>
      <c r="J734" s="219"/>
      <c r="K734" s="215">
        <f t="shared" si="11"/>
        <v>0</v>
      </c>
    </row>
    <row r="735" spans="2:11" x14ac:dyDescent="0.35">
      <c r="B735" s="195"/>
      <c r="C735" s="196"/>
      <c r="D735" s="197"/>
      <c r="E735" s="198"/>
      <c r="F735" s="192">
        <f>IFERROR(VLOOKUP(Verkauf!E735,Fertigwaren!$B$4:$C$67,2,0),0)</f>
        <v>0</v>
      </c>
      <c r="G735" s="219"/>
      <c r="H735" s="123"/>
      <c r="I735" s="221"/>
      <c r="J735" s="219"/>
      <c r="K735" s="215">
        <f t="shared" si="11"/>
        <v>0</v>
      </c>
    </row>
    <row r="736" spans="2:11" x14ac:dyDescent="0.35">
      <c r="B736" s="195"/>
      <c r="C736" s="196"/>
      <c r="D736" s="197"/>
      <c r="E736" s="198"/>
      <c r="F736" s="192">
        <f>IFERROR(VLOOKUP(Verkauf!E736,Fertigwaren!$B$4:$C$67,2,0),0)</f>
        <v>0</v>
      </c>
      <c r="G736" s="219"/>
      <c r="H736" s="123"/>
      <c r="I736" s="221"/>
      <c r="J736" s="219"/>
      <c r="K736" s="215">
        <f t="shared" si="11"/>
        <v>0</v>
      </c>
    </row>
    <row r="737" spans="2:11" x14ac:dyDescent="0.35">
      <c r="B737" s="195"/>
      <c r="C737" s="196"/>
      <c r="D737" s="197"/>
      <c r="E737" s="198"/>
      <c r="F737" s="192">
        <f>IFERROR(VLOOKUP(Verkauf!E737,Fertigwaren!$B$4:$C$67,2,0),0)</f>
        <v>0</v>
      </c>
      <c r="G737" s="219"/>
      <c r="H737" s="123"/>
      <c r="I737" s="221"/>
      <c r="J737" s="219"/>
      <c r="K737" s="215">
        <f t="shared" si="11"/>
        <v>0</v>
      </c>
    </row>
    <row r="738" spans="2:11" x14ac:dyDescent="0.35">
      <c r="B738" s="195"/>
      <c r="C738" s="196"/>
      <c r="D738" s="197"/>
      <c r="E738" s="198"/>
      <c r="F738" s="192">
        <f>IFERROR(VLOOKUP(Verkauf!E738,Fertigwaren!$B$4:$C$67,2,0),0)</f>
        <v>0</v>
      </c>
      <c r="G738" s="219"/>
      <c r="H738" s="123"/>
      <c r="I738" s="221"/>
      <c r="J738" s="219"/>
      <c r="K738" s="215">
        <f t="shared" si="11"/>
        <v>0</v>
      </c>
    </row>
    <row r="739" spans="2:11" x14ac:dyDescent="0.35">
      <c r="B739" s="195"/>
      <c r="C739" s="196"/>
      <c r="D739" s="197"/>
      <c r="E739" s="198"/>
      <c r="F739" s="192">
        <f>IFERROR(VLOOKUP(Verkauf!E739,Fertigwaren!$B$4:$C$67,2,0),0)</f>
        <v>0</v>
      </c>
      <c r="G739" s="219"/>
      <c r="H739" s="123"/>
      <c r="I739" s="221"/>
      <c r="J739" s="219"/>
      <c r="K739" s="215">
        <f t="shared" si="11"/>
        <v>0</v>
      </c>
    </row>
    <row r="740" spans="2:11" x14ac:dyDescent="0.35">
      <c r="B740" s="195"/>
      <c r="C740" s="196"/>
      <c r="D740" s="197"/>
      <c r="E740" s="198"/>
      <c r="F740" s="192">
        <f>IFERROR(VLOOKUP(Verkauf!E740,Fertigwaren!$B$4:$C$67,2,0),0)</f>
        <v>0</v>
      </c>
      <c r="G740" s="219"/>
      <c r="H740" s="123"/>
      <c r="I740" s="221"/>
      <c r="J740" s="219"/>
      <c r="K740" s="215">
        <f t="shared" si="11"/>
        <v>0</v>
      </c>
    </row>
    <row r="741" spans="2:11" x14ac:dyDescent="0.35">
      <c r="B741" s="195"/>
      <c r="C741" s="196"/>
      <c r="D741" s="197"/>
      <c r="E741" s="198"/>
      <c r="F741" s="192">
        <f>IFERROR(VLOOKUP(Verkauf!E741,Fertigwaren!$B$4:$C$67,2,0),0)</f>
        <v>0</v>
      </c>
      <c r="G741" s="219"/>
      <c r="H741" s="123"/>
      <c r="I741" s="221"/>
      <c r="J741" s="219"/>
      <c r="K741" s="215">
        <f t="shared" si="11"/>
        <v>0</v>
      </c>
    </row>
    <row r="742" spans="2:11" x14ac:dyDescent="0.35">
      <c r="B742" s="195"/>
      <c r="C742" s="196"/>
      <c r="D742" s="197"/>
      <c r="E742" s="198"/>
      <c r="F742" s="192">
        <f>IFERROR(VLOOKUP(Verkauf!E742,Fertigwaren!$B$4:$C$67,2,0),0)</f>
        <v>0</v>
      </c>
      <c r="G742" s="219"/>
      <c r="H742" s="123"/>
      <c r="I742" s="221"/>
      <c r="J742" s="219"/>
      <c r="K742" s="215">
        <f t="shared" si="11"/>
        <v>0</v>
      </c>
    </row>
    <row r="743" spans="2:11" x14ac:dyDescent="0.35">
      <c r="B743" s="195"/>
      <c r="C743" s="196"/>
      <c r="D743" s="197"/>
      <c r="E743" s="198"/>
      <c r="F743" s="192">
        <f>IFERROR(VLOOKUP(Verkauf!E743,Fertigwaren!$B$4:$C$67,2,0),0)</f>
        <v>0</v>
      </c>
      <c r="G743" s="219"/>
      <c r="H743" s="123"/>
      <c r="I743" s="221"/>
      <c r="J743" s="219"/>
      <c r="K743" s="215">
        <f t="shared" si="11"/>
        <v>0</v>
      </c>
    </row>
    <row r="744" spans="2:11" x14ac:dyDescent="0.35">
      <c r="B744" s="195"/>
      <c r="C744" s="196"/>
      <c r="D744" s="197"/>
      <c r="E744" s="198"/>
      <c r="F744" s="192">
        <f>IFERROR(VLOOKUP(Verkauf!E744,Fertigwaren!$B$4:$C$67,2,0),0)</f>
        <v>0</v>
      </c>
      <c r="G744" s="219"/>
      <c r="H744" s="123"/>
      <c r="I744" s="221"/>
      <c r="J744" s="219"/>
      <c r="K744" s="215">
        <f t="shared" si="11"/>
        <v>0</v>
      </c>
    </row>
    <row r="745" spans="2:11" x14ac:dyDescent="0.35">
      <c r="B745" s="195"/>
      <c r="C745" s="196"/>
      <c r="D745" s="197"/>
      <c r="E745" s="198"/>
      <c r="F745" s="192">
        <f>IFERROR(VLOOKUP(Verkauf!E745,Fertigwaren!$B$4:$C$67,2,0),0)</f>
        <v>0</v>
      </c>
      <c r="G745" s="219"/>
      <c r="H745" s="123"/>
      <c r="I745" s="221"/>
      <c r="J745" s="219"/>
      <c r="K745" s="215">
        <f t="shared" si="11"/>
        <v>0</v>
      </c>
    </row>
    <row r="746" spans="2:11" x14ac:dyDescent="0.35">
      <c r="B746" s="195"/>
      <c r="C746" s="196"/>
      <c r="D746" s="197"/>
      <c r="E746" s="198"/>
      <c r="F746" s="192">
        <f>IFERROR(VLOOKUP(Verkauf!E746,Fertigwaren!$B$4:$C$67,2,0),0)</f>
        <v>0</v>
      </c>
      <c r="G746" s="219"/>
      <c r="H746" s="123"/>
      <c r="I746" s="221"/>
      <c r="J746" s="219"/>
      <c r="K746" s="215">
        <f t="shared" si="11"/>
        <v>0</v>
      </c>
    </row>
    <row r="747" spans="2:11" x14ac:dyDescent="0.35">
      <c r="B747" s="195"/>
      <c r="C747" s="196"/>
      <c r="D747" s="197"/>
      <c r="E747" s="198"/>
      <c r="F747" s="192">
        <f>IFERROR(VLOOKUP(Verkauf!E747,Fertigwaren!$B$4:$C$67,2,0),0)</f>
        <v>0</v>
      </c>
      <c r="G747" s="219"/>
      <c r="H747" s="123"/>
      <c r="I747" s="221"/>
      <c r="J747" s="219"/>
      <c r="K747" s="215">
        <f t="shared" si="11"/>
        <v>0</v>
      </c>
    </row>
    <row r="748" spans="2:11" x14ac:dyDescent="0.35">
      <c r="B748" s="195"/>
      <c r="C748" s="196"/>
      <c r="D748" s="197"/>
      <c r="E748" s="198"/>
      <c r="F748" s="192">
        <f>IFERROR(VLOOKUP(Verkauf!E748,Fertigwaren!$B$4:$C$67,2,0),0)</f>
        <v>0</v>
      </c>
      <c r="G748" s="219"/>
      <c r="H748" s="123"/>
      <c r="I748" s="221"/>
      <c r="J748" s="219"/>
      <c r="K748" s="215">
        <f t="shared" si="11"/>
        <v>0</v>
      </c>
    </row>
    <row r="749" spans="2:11" x14ac:dyDescent="0.35">
      <c r="B749" s="195"/>
      <c r="C749" s="196"/>
      <c r="D749" s="197"/>
      <c r="E749" s="198"/>
      <c r="F749" s="192">
        <f>IFERROR(VLOOKUP(Verkauf!E749,Fertigwaren!$B$4:$C$67,2,0),0)</f>
        <v>0</v>
      </c>
      <c r="G749" s="219"/>
      <c r="H749" s="123"/>
      <c r="I749" s="221"/>
      <c r="J749" s="219"/>
      <c r="K749" s="215">
        <f t="shared" si="11"/>
        <v>0</v>
      </c>
    </row>
    <row r="750" spans="2:11" x14ac:dyDescent="0.35">
      <c r="B750" s="195"/>
      <c r="C750" s="196"/>
      <c r="D750" s="197"/>
      <c r="E750" s="198"/>
      <c r="F750" s="192">
        <f>IFERROR(VLOOKUP(Verkauf!E750,Fertigwaren!$B$4:$C$67,2,0),0)</f>
        <v>0</v>
      </c>
      <c r="G750" s="219"/>
      <c r="H750" s="123"/>
      <c r="I750" s="221"/>
      <c r="J750" s="219"/>
      <c r="K750" s="215">
        <f t="shared" si="11"/>
        <v>0</v>
      </c>
    </row>
    <row r="751" spans="2:11" x14ac:dyDescent="0.35">
      <c r="B751" s="195"/>
      <c r="C751" s="196"/>
      <c r="D751" s="197"/>
      <c r="E751" s="198"/>
      <c r="F751" s="192">
        <f>IFERROR(VLOOKUP(Verkauf!E751,Fertigwaren!$B$4:$C$67,2,0),0)</f>
        <v>0</v>
      </c>
      <c r="G751" s="219"/>
      <c r="H751" s="123"/>
      <c r="I751" s="221"/>
      <c r="J751" s="219"/>
      <c r="K751" s="215">
        <f t="shared" si="11"/>
        <v>0</v>
      </c>
    </row>
    <row r="752" spans="2:11" x14ac:dyDescent="0.35">
      <c r="B752" s="195"/>
      <c r="C752" s="196"/>
      <c r="D752" s="197"/>
      <c r="E752" s="198"/>
      <c r="F752" s="192">
        <f>IFERROR(VLOOKUP(Verkauf!E752,Fertigwaren!$B$4:$C$67,2,0),0)</f>
        <v>0</v>
      </c>
      <c r="G752" s="219"/>
      <c r="H752" s="123"/>
      <c r="I752" s="221"/>
      <c r="J752" s="219"/>
      <c r="K752" s="215">
        <f t="shared" si="11"/>
        <v>0</v>
      </c>
    </row>
    <row r="753" spans="2:11" x14ac:dyDescent="0.35">
      <c r="B753" s="195"/>
      <c r="C753" s="196"/>
      <c r="D753" s="197"/>
      <c r="E753" s="198"/>
      <c r="F753" s="192">
        <f>IFERROR(VLOOKUP(Verkauf!E753,Fertigwaren!$B$4:$C$67,2,0),0)</f>
        <v>0</v>
      </c>
      <c r="G753" s="219"/>
      <c r="H753" s="123"/>
      <c r="I753" s="221"/>
      <c r="J753" s="219"/>
      <c r="K753" s="215">
        <f t="shared" si="11"/>
        <v>0</v>
      </c>
    </row>
    <row r="754" spans="2:11" x14ac:dyDescent="0.35">
      <c r="B754" s="195"/>
      <c r="C754" s="196"/>
      <c r="D754" s="197"/>
      <c r="E754" s="198"/>
      <c r="F754" s="192">
        <f>IFERROR(VLOOKUP(Verkauf!E754,Fertigwaren!$B$4:$C$67,2,0),0)</f>
        <v>0</v>
      </c>
      <c r="G754" s="219"/>
      <c r="H754" s="123"/>
      <c r="I754" s="221"/>
      <c r="J754" s="219"/>
      <c r="K754" s="215">
        <f t="shared" si="11"/>
        <v>0</v>
      </c>
    </row>
    <row r="755" spans="2:11" x14ac:dyDescent="0.35">
      <c r="B755" s="195"/>
      <c r="C755" s="196"/>
      <c r="D755" s="197"/>
      <c r="E755" s="198"/>
      <c r="F755" s="192">
        <f>IFERROR(VLOOKUP(Verkauf!E755,Fertigwaren!$B$4:$C$67,2,0),0)</f>
        <v>0</v>
      </c>
      <c r="G755" s="219"/>
      <c r="H755" s="123"/>
      <c r="I755" s="221"/>
      <c r="J755" s="219"/>
      <c r="K755" s="215">
        <f t="shared" si="11"/>
        <v>0</v>
      </c>
    </row>
    <row r="756" spans="2:11" x14ac:dyDescent="0.35">
      <c r="B756" s="195"/>
      <c r="C756" s="196"/>
      <c r="D756" s="197"/>
      <c r="E756" s="198"/>
      <c r="F756" s="192">
        <f>IFERROR(VLOOKUP(Verkauf!E756,Fertigwaren!$B$4:$C$67,2,0),0)</f>
        <v>0</v>
      </c>
      <c r="G756" s="219"/>
      <c r="H756" s="123"/>
      <c r="I756" s="221"/>
      <c r="J756" s="219"/>
      <c r="K756" s="215">
        <f t="shared" si="11"/>
        <v>0</v>
      </c>
    </row>
    <row r="757" spans="2:11" x14ac:dyDescent="0.35">
      <c r="B757" s="195"/>
      <c r="C757" s="196"/>
      <c r="D757" s="197"/>
      <c r="E757" s="198"/>
      <c r="F757" s="192">
        <f>IFERROR(VLOOKUP(Verkauf!E757,Fertigwaren!$B$4:$C$67,2,0),0)</f>
        <v>0</v>
      </c>
      <c r="G757" s="219"/>
      <c r="H757" s="123"/>
      <c r="I757" s="221"/>
      <c r="J757" s="219"/>
      <c r="K757" s="215">
        <f t="shared" si="11"/>
        <v>0</v>
      </c>
    </row>
    <row r="758" spans="2:11" x14ac:dyDescent="0.35">
      <c r="B758" s="195"/>
      <c r="C758" s="196"/>
      <c r="D758" s="197"/>
      <c r="E758" s="198"/>
      <c r="F758" s="192">
        <f>IFERROR(VLOOKUP(Verkauf!E758,Fertigwaren!$B$4:$C$67,2,0),0)</f>
        <v>0</v>
      </c>
      <c r="G758" s="219"/>
      <c r="H758" s="123"/>
      <c r="I758" s="221"/>
      <c r="J758" s="219"/>
      <c r="K758" s="215">
        <f t="shared" si="11"/>
        <v>0</v>
      </c>
    </row>
    <row r="759" spans="2:11" x14ac:dyDescent="0.35">
      <c r="B759" s="195"/>
      <c r="C759" s="196"/>
      <c r="D759" s="197"/>
      <c r="E759" s="198"/>
      <c r="F759" s="192">
        <f>IFERROR(VLOOKUP(Verkauf!E759,Fertigwaren!$B$4:$C$67,2,0),0)</f>
        <v>0</v>
      </c>
      <c r="G759" s="219"/>
      <c r="H759" s="123"/>
      <c r="I759" s="221"/>
      <c r="J759" s="219"/>
      <c r="K759" s="215">
        <f t="shared" si="11"/>
        <v>0</v>
      </c>
    </row>
    <row r="760" spans="2:11" x14ac:dyDescent="0.35">
      <c r="B760" s="195"/>
      <c r="C760" s="196"/>
      <c r="D760" s="197"/>
      <c r="E760" s="198"/>
      <c r="F760" s="192">
        <f>IFERROR(VLOOKUP(Verkauf!E760,Fertigwaren!$B$4:$C$67,2,0),0)</f>
        <v>0</v>
      </c>
      <c r="G760" s="219"/>
      <c r="H760" s="123"/>
      <c r="I760" s="221"/>
      <c r="J760" s="219"/>
      <c r="K760" s="215">
        <f t="shared" si="11"/>
        <v>0</v>
      </c>
    </row>
    <row r="761" spans="2:11" x14ac:dyDescent="0.35">
      <c r="B761" s="195"/>
      <c r="C761" s="196"/>
      <c r="D761" s="197"/>
      <c r="E761" s="198"/>
      <c r="F761" s="192">
        <f>IFERROR(VLOOKUP(Verkauf!E761,Fertigwaren!$B$4:$C$67,2,0),0)</f>
        <v>0</v>
      </c>
      <c r="G761" s="219"/>
      <c r="H761" s="123"/>
      <c r="I761" s="221"/>
      <c r="J761" s="219"/>
      <c r="K761" s="215">
        <f t="shared" si="11"/>
        <v>0</v>
      </c>
    </row>
    <row r="762" spans="2:11" x14ac:dyDescent="0.35">
      <c r="B762" s="195"/>
      <c r="C762" s="196"/>
      <c r="D762" s="197"/>
      <c r="E762" s="198"/>
      <c r="F762" s="192">
        <f>IFERROR(VLOOKUP(Verkauf!E762,Fertigwaren!$B$4:$C$67,2,0),0)</f>
        <v>0</v>
      </c>
      <c r="G762" s="219"/>
      <c r="H762" s="123"/>
      <c r="I762" s="221"/>
      <c r="J762" s="219"/>
      <c r="K762" s="215">
        <f t="shared" si="11"/>
        <v>0</v>
      </c>
    </row>
    <row r="763" spans="2:11" x14ac:dyDescent="0.35">
      <c r="B763" s="195"/>
      <c r="C763" s="196"/>
      <c r="D763" s="197"/>
      <c r="E763" s="198"/>
      <c r="F763" s="192">
        <f>IFERROR(VLOOKUP(Verkauf!E763,Fertigwaren!$B$4:$C$67,2,0),0)</f>
        <v>0</v>
      </c>
      <c r="G763" s="219"/>
      <c r="H763" s="123"/>
      <c r="I763" s="221"/>
      <c r="J763" s="219"/>
      <c r="K763" s="215">
        <f t="shared" si="11"/>
        <v>0</v>
      </c>
    </row>
    <row r="764" spans="2:11" x14ac:dyDescent="0.35">
      <c r="B764" s="195"/>
      <c r="C764" s="196"/>
      <c r="D764" s="197"/>
      <c r="E764" s="198"/>
      <c r="F764" s="192">
        <f>IFERROR(VLOOKUP(Verkauf!E764,Fertigwaren!$B$4:$C$67,2,0),0)</f>
        <v>0</v>
      </c>
      <c r="G764" s="219"/>
      <c r="H764" s="123"/>
      <c r="I764" s="221"/>
      <c r="J764" s="219"/>
      <c r="K764" s="215">
        <f t="shared" si="11"/>
        <v>0</v>
      </c>
    </row>
    <row r="765" spans="2:11" x14ac:dyDescent="0.35">
      <c r="B765" s="195"/>
      <c r="C765" s="196"/>
      <c r="D765" s="197"/>
      <c r="E765" s="198"/>
      <c r="F765" s="192">
        <f>IFERROR(VLOOKUP(Verkauf!E765,Fertigwaren!$B$4:$C$67,2,0),0)</f>
        <v>0</v>
      </c>
      <c r="G765" s="219"/>
      <c r="H765" s="123"/>
      <c r="I765" s="221"/>
      <c r="J765" s="219"/>
      <c r="K765" s="215">
        <f t="shared" si="11"/>
        <v>0</v>
      </c>
    </row>
    <row r="766" spans="2:11" x14ac:dyDescent="0.35">
      <c r="B766" s="195"/>
      <c r="C766" s="196"/>
      <c r="D766" s="197"/>
      <c r="E766" s="198"/>
      <c r="F766" s="192">
        <f>IFERROR(VLOOKUP(Verkauf!E766,Fertigwaren!$B$4:$C$67,2,0),0)</f>
        <v>0</v>
      </c>
      <c r="G766" s="219"/>
      <c r="H766" s="123"/>
      <c r="I766" s="221"/>
      <c r="J766" s="219"/>
      <c r="K766" s="215">
        <f t="shared" si="11"/>
        <v>0</v>
      </c>
    </row>
    <row r="767" spans="2:11" x14ac:dyDescent="0.35">
      <c r="B767" s="195"/>
      <c r="C767" s="196"/>
      <c r="D767" s="197"/>
      <c r="E767" s="198"/>
      <c r="F767" s="192">
        <f>IFERROR(VLOOKUP(Verkauf!E767,Fertigwaren!$B$4:$C$67,2,0),0)</f>
        <v>0</v>
      </c>
      <c r="G767" s="219"/>
      <c r="H767" s="123"/>
      <c r="I767" s="221"/>
      <c r="J767" s="219"/>
      <c r="K767" s="215">
        <f t="shared" si="11"/>
        <v>0</v>
      </c>
    </row>
    <row r="768" spans="2:11" x14ac:dyDescent="0.35">
      <c r="B768" s="195"/>
      <c r="C768" s="196"/>
      <c r="D768" s="197"/>
      <c r="E768" s="198"/>
      <c r="F768" s="192">
        <f>IFERROR(VLOOKUP(Verkauf!E768,Fertigwaren!$B$4:$C$67,2,0),0)</f>
        <v>0</v>
      </c>
      <c r="G768" s="219"/>
      <c r="H768" s="123"/>
      <c r="I768" s="221"/>
      <c r="J768" s="219"/>
      <c r="K768" s="215">
        <f t="shared" si="11"/>
        <v>0</v>
      </c>
    </row>
    <row r="769" spans="2:11" x14ac:dyDescent="0.35">
      <c r="B769" s="195"/>
      <c r="C769" s="196"/>
      <c r="D769" s="197"/>
      <c r="E769" s="198"/>
      <c r="F769" s="192">
        <f>IFERROR(VLOOKUP(Verkauf!E769,Fertigwaren!$B$4:$C$67,2,0),0)</f>
        <v>0</v>
      </c>
      <c r="G769" s="219"/>
      <c r="H769" s="123"/>
      <c r="I769" s="221"/>
      <c r="J769" s="219"/>
      <c r="K769" s="215">
        <f t="shared" si="11"/>
        <v>0</v>
      </c>
    </row>
    <row r="770" spans="2:11" x14ac:dyDescent="0.35">
      <c r="B770" s="195"/>
      <c r="C770" s="196"/>
      <c r="D770" s="197"/>
      <c r="E770" s="198"/>
      <c r="F770" s="192">
        <f>IFERROR(VLOOKUP(Verkauf!E770,Fertigwaren!$B$4:$C$67,2,0),0)</f>
        <v>0</v>
      </c>
      <c r="G770" s="219"/>
      <c r="H770" s="123"/>
      <c r="I770" s="221"/>
      <c r="J770" s="219"/>
      <c r="K770" s="215">
        <f t="shared" si="11"/>
        <v>0</v>
      </c>
    </row>
    <row r="771" spans="2:11" x14ac:dyDescent="0.35">
      <c r="B771" s="195"/>
      <c r="C771" s="196"/>
      <c r="D771" s="197"/>
      <c r="E771" s="198"/>
      <c r="F771" s="192">
        <f>IFERROR(VLOOKUP(Verkauf!E771,Fertigwaren!$B$4:$C$67,2,0),0)</f>
        <v>0</v>
      </c>
      <c r="G771" s="219"/>
      <c r="H771" s="123"/>
      <c r="I771" s="221"/>
      <c r="J771" s="219"/>
      <c r="K771" s="215">
        <f t="shared" si="11"/>
        <v>0</v>
      </c>
    </row>
    <row r="772" spans="2:11" x14ac:dyDescent="0.35">
      <c r="B772" s="195"/>
      <c r="C772" s="196"/>
      <c r="D772" s="197"/>
      <c r="E772" s="198"/>
      <c r="F772" s="192">
        <f>IFERROR(VLOOKUP(Verkauf!E772,Fertigwaren!$B$4:$C$67,2,0),0)</f>
        <v>0</v>
      </c>
      <c r="G772" s="219"/>
      <c r="H772" s="123"/>
      <c r="I772" s="221"/>
      <c r="J772" s="219"/>
      <c r="K772" s="215">
        <f t="shared" si="11"/>
        <v>0</v>
      </c>
    </row>
    <row r="773" spans="2:11" x14ac:dyDescent="0.35">
      <c r="B773" s="195"/>
      <c r="C773" s="196"/>
      <c r="D773" s="197"/>
      <c r="E773" s="198"/>
      <c r="F773" s="192">
        <f>IFERROR(VLOOKUP(Verkauf!E773,Fertigwaren!$B$4:$C$67,2,0),0)</f>
        <v>0</v>
      </c>
      <c r="G773" s="219"/>
      <c r="H773" s="123"/>
      <c r="I773" s="221"/>
      <c r="J773" s="219"/>
      <c r="K773" s="215">
        <f t="shared" ref="K773:K836" si="12">C773</f>
        <v>0</v>
      </c>
    </row>
    <row r="774" spans="2:11" x14ac:dyDescent="0.35">
      <c r="B774" s="195"/>
      <c r="C774" s="196"/>
      <c r="D774" s="197"/>
      <c r="E774" s="198"/>
      <c r="F774" s="192">
        <f>IFERROR(VLOOKUP(Verkauf!E774,Fertigwaren!$B$4:$C$67,2,0),0)</f>
        <v>0</v>
      </c>
      <c r="G774" s="219"/>
      <c r="H774" s="123"/>
      <c r="I774" s="221"/>
      <c r="J774" s="219"/>
      <c r="K774" s="215">
        <f t="shared" si="12"/>
        <v>0</v>
      </c>
    </row>
    <row r="775" spans="2:11" x14ac:dyDescent="0.35">
      <c r="B775" s="195"/>
      <c r="C775" s="196"/>
      <c r="D775" s="197"/>
      <c r="E775" s="198"/>
      <c r="F775" s="192">
        <f>IFERROR(VLOOKUP(Verkauf!E775,Fertigwaren!$B$4:$C$67,2,0),0)</f>
        <v>0</v>
      </c>
      <c r="G775" s="219"/>
      <c r="H775" s="123"/>
      <c r="I775" s="221"/>
      <c r="J775" s="219"/>
      <c r="K775" s="215">
        <f t="shared" si="12"/>
        <v>0</v>
      </c>
    </row>
    <row r="776" spans="2:11" x14ac:dyDescent="0.35">
      <c r="B776" s="195"/>
      <c r="C776" s="196"/>
      <c r="D776" s="197"/>
      <c r="E776" s="198"/>
      <c r="F776" s="192">
        <f>IFERROR(VLOOKUP(Verkauf!E776,Fertigwaren!$B$4:$C$67,2,0),0)</f>
        <v>0</v>
      </c>
      <c r="G776" s="219"/>
      <c r="H776" s="123"/>
      <c r="I776" s="221"/>
      <c r="J776" s="219"/>
      <c r="K776" s="215">
        <f t="shared" si="12"/>
        <v>0</v>
      </c>
    </row>
    <row r="777" spans="2:11" x14ac:dyDescent="0.35">
      <c r="B777" s="195"/>
      <c r="C777" s="196"/>
      <c r="D777" s="197"/>
      <c r="E777" s="198"/>
      <c r="F777" s="192">
        <f>IFERROR(VLOOKUP(Verkauf!E777,Fertigwaren!$B$4:$C$67,2,0),0)</f>
        <v>0</v>
      </c>
      <c r="G777" s="219"/>
      <c r="H777" s="123"/>
      <c r="I777" s="221"/>
      <c r="J777" s="219"/>
      <c r="K777" s="215">
        <f t="shared" si="12"/>
        <v>0</v>
      </c>
    </row>
    <row r="778" spans="2:11" x14ac:dyDescent="0.35">
      <c r="B778" s="195"/>
      <c r="C778" s="196"/>
      <c r="D778" s="197"/>
      <c r="E778" s="198"/>
      <c r="F778" s="192">
        <f>IFERROR(VLOOKUP(Verkauf!E778,Fertigwaren!$B$4:$C$67,2,0),0)</f>
        <v>0</v>
      </c>
      <c r="G778" s="219"/>
      <c r="H778" s="123"/>
      <c r="I778" s="221"/>
      <c r="J778" s="219"/>
      <c r="K778" s="215">
        <f t="shared" si="12"/>
        <v>0</v>
      </c>
    </row>
    <row r="779" spans="2:11" x14ac:dyDescent="0.35">
      <c r="B779" s="195"/>
      <c r="C779" s="196"/>
      <c r="D779" s="197"/>
      <c r="E779" s="198"/>
      <c r="F779" s="192">
        <f>IFERROR(VLOOKUP(Verkauf!E779,Fertigwaren!$B$4:$C$67,2,0),0)</f>
        <v>0</v>
      </c>
      <c r="G779" s="219"/>
      <c r="H779" s="123"/>
      <c r="I779" s="221"/>
      <c r="J779" s="219"/>
      <c r="K779" s="215">
        <f t="shared" si="12"/>
        <v>0</v>
      </c>
    </row>
    <row r="780" spans="2:11" x14ac:dyDescent="0.35">
      <c r="B780" s="195"/>
      <c r="C780" s="196"/>
      <c r="D780" s="197"/>
      <c r="E780" s="198"/>
      <c r="F780" s="192">
        <f>IFERROR(VLOOKUP(Verkauf!E780,Fertigwaren!$B$4:$C$67,2,0),0)</f>
        <v>0</v>
      </c>
      <c r="G780" s="219"/>
      <c r="H780" s="123"/>
      <c r="I780" s="221"/>
      <c r="J780" s="219"/>
      <c r="K780" s="215">
        <f t="shared" si="12"/>
        <v>0</v>
      </c>
    </row>
    <row r="781" spans="2:11" x14ac:dyDescent="0.35">
      <c r="B781" s="195"/>
      <c r="C781" s="196"/>
      <c r="D781" s="197"/>
      <c r="E781" s="198"/>
      <c r="F781" s="192">
        <f>IFERROR(VLOOKUP(Verkauf!E781,Fertigwaren!$B$4:$C$67,2,0),0)</f>
        <v>0</v>
      </c>
      <c r="G781" s="219"/>
      <c r="H781" s="123"/>
      <c r="I781" s="221"/>
      <c r="J781" s="219"/>
      <c r="K781" s="215">
        <f t="shared" si="12"/>
        <v>0</v>
      </c>
    </row>
    <row r="782" spans="2:11" x14ac:dyDescent="0.35">
      <c r="B782" s="195"/>
      <c r="C782" s="196"/>
      <c r="D782" s="197"/>
      <c r="E782" s="198"/>
      <c r="F782" s="192">
        <f>IFERROR(VLOOKUP(Verkauf!E782,Fertigwaren!$B$4:$C$67,2,0),0)</f>
        <v>0</v>
      </c>
      <c r="G782" s="219"/>
      <c r="H782" s="123"/>
      <c r="I782" s="221"/>
      <c r="J782" s="219"/>
      <c r="K782" s="215">
        <f t="shared" si="12"/>
        <v>0</v>
      </c>
    </row>
    <row r="783" spans="2:11" x14ac:dyDescent="0.35">
      <c r="B783" s="195"/>
      <c r="C783" s="196"/>
      <c r="D783" s="197"/>
      <c r="E783" s="198"/>
      <c r="F783" s="192">
        <f>IFERROR(VLOOKUP(Verkauf!E783,Fertigwaren!$B$4:$C$67,2,0),0)</f>
        <v>0</v>
      </c>
      <c r="G783" s="219"/>
      <c r="H783" s="123"/>
      <c r="I783" s="221"/>
      <c r="J783" s="219"/>
      <c r="K783" s="215">
        <f t="shared" si="12"/>
        <v>0</v>
      </c>
    </row>
    <row r="784" spans="2:11" x14ac:dyDescent="0.35">
      <c r="B784" s="195"/>
      <c r="C784" s="196"/>
      <c r="D784" s="197"/>
      <c r="E784" s="198"/>
      <c r="F784" s="192">
        <f>IFERROR(VLOOKUP(Verkauf!E784,Fertigwaren!$B$4:$C$67,2,0),0)</f>
        <v>0</v>
      </c>
      <c r="G784" s="219"/>
      <c r="H784" s="123"/>
      <c r="I784" s="221"/>
      <c r="J784" s="219"/>
      <c r="K784" s="215">
        <f t="shared" si="12"/>
        <v>0</v>
      </c>
    </row>
    <row r="785" spans="2:11" x14ac:dyDescent="0.35">
      <c r="B785" s="195"/>
      <c r="C785" s="196"/>
      <c r="D785" s="197"/>
      <c r="E785" s="198"/>
      <c r="F785" s="192">
        <f>IFERROR(VLOOKUP(Verkauf!E785,Fertigwaren!$B$4:$C$67,2,0),0)</f>
        <v>0</v>
      </c>
      <c r="G785" s="219"/>
      <c r="H785" s="123"/>
      <c r="I785" s="221"/>
      <c r="J785" s="219"/>
      <c r="K785" s="215">
        <f t="shared" si="12"/>
        <v>0</v>
      </c>
    </row>
    <row r="786" spans="2:11" x14ac:dyDescent="0.35">
      <c r="B786" s="195"/>
      <c r="C786" s="196"/>
      <c r="D786" s="197"/>
      <c r="E786" s="198"/>
      <c r="F786" s="192">
        <f>IFERROR(VLOOKUP(Verkauf!E786,Fertigwaren!$B$4:$C$67,2,0),0)</f>
        <v>0</v>
      </c>
      <c r="G786" s="219"/>
      <c r="H786" s="123"/>
      <c r="I786" s="221"/>
      <c r="J786" s="219"/>
      <c r="K786" s="215">
        <f t="shared" si="12"/>
        <v>0</v>
      </c>
    </row>
    <row r="787" spans="2:11" x14ac:dyDescent="0.35">
      <c r="B787" s="195"/>
      <c r="C787" s="196"/>
      <c r="D787" s="197"/>
      <c r="E787" s="198"/>
      <c r="F787" s="192">
        <f>IFERROR(VLOOKUP(Verkauf!E787,Fertigwaren!$B$4:$C$67,2,0),0)</f>
        <v>0</v>
      </c>
      <c r="G787" s="219"/>
      <c r="H787" s="123"/>
      <c r="I787" s="221"/>
      <c r="J787" s="219"/>
      <c r="K787" s="215">
        <f t="shared" si="12"/>
        <v>0</v>
      </c>
    </row>
    <row r="788" spans="2:11" x14ac:dyDescent="0.35">
      <c r="B788" s="195"/>
      <c r="C788" s="196"/>
      <c r="D788" s="197"/>
      <c r="E788" s="198"/>
      <c r="F788" s="192">
        <f>IFERROR(VLOOKUP(Verkauf!E788,Fertigwaren!$B$4:$C$67,2,0),0)</f>
        <v>0</v>
      </c>
      <c r="G788" s="219"/>
      <c r="H788" s="123"/>
      <c r="I788" s="221"/>
      <c r="J788" s="219"/>
      <c r="K788" s="215">
        <f t="shared" si="12"/>
        <v>0</v>
      </c>
    </row>
    <row r="789" spans="2:11" x14ac:dyDescent="0.35">
      <c r="B789" s="195"/>
      <c r="C789" s="196"/>
      <c r="D789" s="197"/>
      <c r="E789" s="198"/>
      <c r="F789" s="192">
        <f>IFERROR(VLOOKUP(Verkauf!E789,Fertigwaren!$B$4:$C$67,2,0),0)</f>
        <v>0</v>
      </c>
      <c r="G789" s="219"/>
      <c r="H789" s="123"/>
      <c r="I789" s="221"/>
      <c r="J789" s="219"/>
      <c r="K789" s="215">
        <f t="shared" si="12"/>
        <v>0</v>
      </c>
    </row>
    <row r="790" spans="2:11" x14ac:dyDescent="0.35">
      <c r="B790" s="195"/>
      <c r="C790" s="196"/>
      <c r="D790" s="197"/>
      <c r="E790" s="198"/>
      <c r="F790" s="192">
        <f>IFERROR(VLOOKUP(Verkauf!E790,Fertigwaren!$B$4:$C$67,2,0),0)</f>
        <v>0</v>
      </c>
      <c r="G790" s="219"/>
      <c r="H790" s="123"/>
      <c r="I790" s="221"/>
      <c r="J790" s="219"/>
      <c r="K790" s="215">
        <f t="shared" si="12"/>
        <v>0</v>
      </c>
    </row>
    <row r="791" spans="2:11" x14ac:dyDescent="0.35">
      <c r="B791" s="195"/>
      <c r="C791" s="196"/>
      <c r="D791" s="197"/>
      <c r="E791" s="198"/>
      <c r="F791" s="192">
        <f>IFERROR(VLOOKUP(Verkauf!E791,Fertigwaren!$B$4:$C$67,2,0),0)</f>
        <v>0</v>
      </c>
      <c r="G791" s="219"/>
      <c r="H791" s="123"/>
      <c r="I791" s="221"/>
      <c r="J791" s="219"/>
      <c r="K791" s="215">
        <f t="shared" si="12"/>
        <v>0</v>
      </c>
    </row>
    <row r="792" spans="2:11" x14ac:dyDescent="0.35">
      <c r="B792" s="195"/>
      <c r="C792" s="196"/>
      <c r="D792" s="197"/>
      <c r="E792" s="198"/>
      <c r="F792" s="192">
        <f>IFERROR(VLOOKUP(Verkauf!E792,Fertigwaren!$B$4:$C$67,2,0),0)</f>
        <v>0</v>
      </c>
      <c r="G792" s="219"/>
      <c r="H792" s="123"/>
      <c r="I792" s="221"/>
      <c r="J792" s="219"/>
      <c r="K792" s="215">
        <f t="shared" si="12"/>
        <v>0</v>
      </c>
    </row>
    <row r="793" spans="2:11" x14ac:dyDescent="0.35">
      <c r="B793" s="195"/>
      <c r="C793" s="196"/>
      <c r="D793" s="197"/>
      <c r="E793" s="198"/>
      <c r="F793" s="192">
        <f>IFERROR(VLOOKUP(Verkauf!E793,Fertigwaren!$B$4:$C$67,2,0),0)</f>
        <v>0</v>
      </c>
      <c r="G793" s="219"/>
      <c r="H793" s="123"/>
      <c r="I793" s="221"/>
      <c r="J793" s="219"/>
      <c r="K793" s="215">
        <f t="shared" si="12"/>
        <v>0</v>
      </c>
    </row>
    <row r="794" spans="2:11" x14ac:dyDescent="0.35">
      <c r="B794" s="195"/>
      <c r="C794" s="196"/>
      <c r="D794" s="197"/>
      <c r="E794" s="198"/>
      <c r="F794" s="192">
        <f>IFERROR(VLOOKUP(Verkauf!E794,Fertigwaren!$B$4:$C$67,2,0),0)</f>
        <v>0</v>
      </c>
      <c r="G794" s="219"/>
      <c r="H794" s="123"/>
      <c r="I794" s="221"/>
      <c r="J794" s="219"/>
      <c r="K794" s="215">
        <f t="shared" si="12"/>
        <v>0</v>
      </c>
    </row>
    <row r="795" spans="2:11" x14ac:dyDescent="0.35">
      <c r="B795" s="195"/>
      <c r="C795" s="196"/>
      <c r="D795" s="197"/>
      <c r="E795" s="198"/>
      <c r="F795" s="192">
        <f>IFERROR(VLOOKUP(Verkauf!E795,Fertigwaren!$B$4:$C$67,2,0),0)</f>
        <v>0</v>
      </c>
      <c r="G795" s="219"/>
      <c r="H795" s="123"/>
      <c r="I795" s="221"/>
      <c r="J795" s="219"/>
      <c r="K795" s="215">
        <f t="shared" si="12"/>
        <v>0</v>
      </c>
    </row>
    <row r="796" spans="2:11" x14ac:dyDescent="0.35">
      <c r="B796" s="195"/>
      <c r="C796" s="196"/>
      <c r="D796" s="197"/>
      <c r="E796" s="198"/>
      <c r="F796" s="192">
        <f>IFERROR(VLOOKUP(Verkauf!E796,Fertigwaren!$B$4:$C$67,2,0),0)</f>
        <v>0</v>
      </c>
      <c r="G796" s="219"/>
      <c r="H796" s="123"/>
      <c r="I796" s="221"/>
      <c r="J796" s="219"/>
      <c r="K796" s="215">
        <f t="shared" si="12"/>
        <v>0</v>
      </c>
    </row>
    <row r="797" spans="2:11" x14ac:dyDescent="0.35">
      <c r="B797" s="195"/>
      <c r="C797" s="196"/>
      <c r="D797" s="197"/>
      <c r="E797" s="198"/>
      <c r="F797" s="192">
        <f>IFERROR(VLOOKUP(Verkauf!E797,Fertigwaren!$B$4:$C$67,2,0),0)</f>
        <v>0</v>
      </c>
      <c r="G797" s="219"/>
      <c r="H797" s="123"/>
      <c r="I797" s="221"/>
      <c r="J797" s="219"/>
      <c r="K797" s="215">
        <f t="shared" si="12"/>
        <v>0</v>
      </c>
    </row>
    <row r="798" spans="2:11" x14ac:dyDescent="0.35">
      <c r="B798" s="195"/>
      <c r="C798" s="196"/>
      <c r="D798" s="197"/>
      <c r="E798" s="198"/>
      <c r="F798" s="192">
        <f>IFERROR(VLOOKUP(Verkauf!E798,Fertigwaren!$B$4:$C$67,2,0),0)</f>
        <v>0</v>
      </c>
      <c r="G798" s="219"/>
      <c r="H798" s="123"/>
      <c r="I798" s="221"/>
      <c r="J798" s="219"/>
      <c r="K798" s="215">
        <f t="shared" si="12"/>
        <v>0</v>
      </c>
    </row>
    <row r="799" spans="2:11" x14ac:dyDescent="0.35">
      <c r="B799" s="195"/>
      <c r="C799" s="196"/>
      <c r="D799" s="197"/>
      <c r="E799" s="198"/>
      <c r="F799" s="192">
        <f>IFERROR(VLOOKUP(Verkauf!E799,Fertigwaren!$B$4:$C$67,2,0),0)</f>
        <v>0</v>
      </c>
      <c r="G799" s="219"/>
      <c r="H799" s="123"/>
      <c r="I799" s="221"/>
      <c r="J799" s="219"/>
      <c r="K799" s="215">
        <f t="shared" si="12"/>
        <v>0</v>
      </c>
    </row>
    <row r="800" spans="2:11" x14ac:dyDescent="0.35">
      <c r="B800" s="195"/>
      <c r="C800" s="196"/>
      <c r="D800" s="197"/>
      <c r="E800" s="198"/>
      <c r="F800" s="192">
        <f>IFERROR(VLOOKUP(Verkauf!E800,Fertigwaren!$B$4:$C$67,2,0),0)</f>
        <v>0</v>
      </c>
      <c r="G800" s="219"/>
      <c r="H800" s="123"/>
      <c r="I800" s="221"/>
      <c r="J800" s="219"/>
      <c r="K800" s="215">
        <f t="shared" si="12"/>
        <v>0</v>
      </c>
    </row>
    <row r="801" spans="2:11" x14ac:dyDescent="0.35">
      <c r="B801" s="195"/>
      <c r="C801" s="196"/>
      <c r="D801" s="197"/>
      <c r="E801" s="198"/>
      <c r="F801" s="192">
        <f>IFERROR(VLOOKUP(Verkauf!E801,Fertigwaren!$B$4:$C$67,2,0),0)</f>
        <v>0</v>
      </c>
      <c r="G801" s="219"/>
      <c r="H801" s="123"/>
      <c r="I801" s="221"/>
      <c r="J801" s="219"/>
      <c r="K801" s="215">
        <f t="shared" si="12"/>
        <v>0</v>
      </c>
    </row>
    <row r="802" spans="2:11" x14ac:dyDescent="0.35">
      <c r="B802" s="195"/>
      <c r="C802" s="196"/>
      <c r="D802" s="197"/>
      <c r="E802" s="198"/>
      <c r="F802" s="192">
        <f>IFERROR(VLOOKUP(Verkauf!E802,Fertigwaren!$B$4:$C$67,2,0),0)</f>
        <v>0</v>
      </c>
      <c r="G802" s="219"/>
      <c r="H802" s="123"/>
      <c r="I802" s="221"/>
      <c r="J802" s="219"/>
      <c r="K802" s="215">
        <f t="shared" si="12"/>
        <v>0</v>
      </c>
    </row>
    <row r="803" spans="2:11" x14ac:dyDescent="0.35">
      <c r="B803" s="195"/>
      <c r="C803" s="196"/>
      <c r="D803" s="197"/>
      <c r="E803" s="198"/>
      <c r="F803" s="192">
        <f>IFERROR(VLOOKUP(Verkauf!E803,Fertigwaren!$B$4:$C$67,2,0),0)</f>
        <v>0</v>
      </c>
      <c r="G803" s="219"/>
      <c r="H803" s="123"/>
      <c r="I803" s="221"/>
      <c r="J803" s="219"/>
      <c r="K803" s="215">
        <f t="shared" si="12"/>
        <v>0</v>
      </c>
    </row>
    <row r="804" spans="2:11" x14ac:dyDescent="0.35">
      <c r="B804" s="195"/>
      <c r="C804" s="196"/>
      <c r="D804" s="197"/>
      <c r="E804" s="198"/>
      <c r="F804" s="192">
        <f>IFERROR(VLOOKUP(Verkauf!E804,Fertigwaren!$B$4:$C$67,2,0),0)</f>
        <v>0</v>
      </c>
      <c r="G804" s="219"/>
      <c r="H804" s="123"/>
      <c r="I804" s="221"/>
      <c r="J804" s="219"/>
      <c r="K804" s="215">
        <f t="shared" si="12"/>
        <v>0</v>
      </c>
    </row>
    <row r="805" spans="2:11" x14ac:dyDescent="0.35">
      <c r="B805" s="195"/>
      <c r="C805" s="196"/>
      <c r="D805" s="197"/>
      <c r="E805" s="198"/>
      <c r="F805" s="192">
        <f>IFERROR(VLOOKUP(Verkauf!E805,Fertigwaren!$B$4:$C$67,2,0),0)</f>
        <v>0</v>
      </c>
      <c r="G805" s="219"/>
      <c r="H805" s="123"/>
      <c r="I805" s="221"/>
      <c r="J805" s="219"/>
      <c r="K805" s="215">
        <f t="shared" si="12"/>
        <v>0</v>
      </c>
    </row>
    <row r="806" spans="2:11" x14ac:dyDescent="0.35">
      <c r="B806" s="195"/>
      <c r="C806" s="196"/>
      <c r="D806" s="197"/>
      <c r="E806" s="198"/>
      <c r="F806" s="192">
        <f>IFERROR(VLOOKUP(Verkauf!E806,Fertigwaren!$B$4:$C$67,2,0),0)</f>
        <v>0</v>
      </c>
      <c r="G806" s="219"/>
      <c r="H806" s="123"/>
      <c r="I806" s="221"/>
      <c r="J806" s="219"/>
      <c r="K806" s="215">
        <f t="shared" si="12"/>
        <v>0</v>
      </c>
    </row>
    <row r="807" spans="2:11" x14ac:dyDescent="0.35">
      <c r="B807" s="195"/>
      <c r="C807" s="196"/>
      <c r="D807" s="197"/>
      <c r="E807" s="198"/>
      <c r="F807" s="192">
        <f>IFERROR(VLOOKUP(Verkauf!E807,Fertigwaren!$B$4:$C$67,2,0),0)</f>
        <v>0</v>
      </c>
      <c r="G807" s="219"/>
      <c r="H807" s="123"/>
      <c r="I807" s="221"/>
      <c r="J807" s="219"/>
      <c r="K807" s="215">
        <f t="shared" si="12"/>
        <v>0</v>
      </c>
    </row>
    <row r="808" spans="2:11" x14ac:dyDescent="0.35">
      <c r="B808" s="195"/>
      <c r="C808" s="196"/>
      <c r="D808" s="197"/>
      <c r="E808" s="198"/>
      <c r="F808" s="192">
        <f>IFERROR(VLOOKUP(Verkauf!E808,Fertigwaren!$B$4:$C$67,2,0),0)</f>
        <v>0</v>
      </c>
      <c r="G808" s="219"/>
      <c r="H808" s="123"/>
      <c r="I808" s="221"/>
      <c r="J808" s="219"/>
      <c r="K808" s="215">
        <f t="shared" si="12"/>
        <v>0</v>
      </c>
    </row>
    <row r="809" spans="2:11" x14ac:dyDescent="0.35">
      <c r="B809" s="195"/>
      <c r="C809" s="196"/>
      <c r="D809" s="197"/>
      <c r="E809" s="198"/>
      <c r="F809" s="192">
        <f>IFERROR(VLOOKUP(Verkauf!E809,Fertigwaren!$B$4:$C$67,2,0),0)</f>
        <v>0</v>
      </c>
      <c r="G809" s="219"/>
      <c r="H809" s="123"/>
      <c r="I809" s="221"/>
      <c r="J809" s="219"/>
      <c r="K809" s="215">
        <f t="shared" si="12"/>
        <v>0</v>
      </c>
    </row>
    <row r="810" spans="2:11" x14ac:dyDescent="0.35">
      <c r="B810" s="195"/>
      <c r="C810" s="196"/>
      <c r="D810" s="197"/>
      <c r="E810" s="198"/>
      <c r="F810" s="192">
        <f>IFERROR(VLOOKUP(Verkauf!E810,Fertigwaren!$B$4:$C$67,2,0),0)</f>
        <v>0</v>
      </c>
      <c r="G810" s="219"/>
      <c r="H810" s="123"/>
      <c r="I810" s="221"/>
      <c r="J810" s="219"/>
      <c r="K810" s="215">
        <f t="shared" si="12"/>
        <v>0</v>
      </c>
    </row>
    <row r="811" spans="2:11" x14ac:dyDescent="0.35">
      <c r="B811" s="195"/>
      <c r="C811" s="196"/>
      <c r="D811" s="197"/>
      <c r="E811" s="198"/>
      <c r="F811" s="192">
        <f>IFERROR(VLOOKUP(Verkauf!E811,Fertigwaren!$B$4:$C$67,2,0),0)</f>
        <v>0</v>
      </c>
      <c r="G811" s="219"/>
      <c r="H811" s="123"/>
      <c r="I811" s="221"/>
      <c r="J811" s="219"/>
      <c r="K811" s="215">
        <f t="shared" si="12"/>
        <v>0</v>
      </c>
    </row>
    <row r="812" spans="2:11" x14ac:dyDescent="0.35">
      <c r="B812" s="195"/>
      <c r="C812" s="196"/>
      <c r="D812" s="197"/>
      <c r="E812" s="198"/>
      <c r="F812" s="192">
        <f>IFERROR(VLOOKUP(Verkauf!E812,Fertigwaren!$B$4:$C$67,2,0),0)</f>
        <v>0</v>
      </c>
      <c r="G812" s="219"/>
      <c r="H812" s="123"/>
      <c r="I812" s="221"/>
      <c r="J812" s="219"/>
      <c r="K812" s="215">
        <f t="shared" si="12"/>
        <v>0</v>
      </c>
    </row>
    <row r="813" spans="2:11" x14ac:dyDescent="0.35">
      <c r="B813" s="195"/>
      <c r="C813" s="196"/>
      <c r="D813" s="197"/>
      <c r="E813" s="198"/>
      <c r="F813" s="192">
        <f>IFERROR(VLOOKUP(Verkauf!E813,Fertigwaren!$B$4:$C$67,2,0),0)</f>
        <v>0</v>
      </c>
      <c r="G813" s="219"/>
      <c r="H813" s="123"/>
      <c r="I813" s="221"/>
      <c r="J813" s="219"/>
      <c r="K813" s="215">
        <f t="shared" si="12"/>
        <v>0</v>
      </c>
    </row>
    <row r="814" spans="2:11" x14ac:dyDescent="0.35">
      <c r="B814" s="195"/>
      <c r="C814" s="196"/>
      <c r="D814" s="197"/>
      <c r="E814" s="198"/>
      <c r="F814" s="192">
        <f>IFERROR(VLOOKUP(Verkauf!E814,Fertigwaren!$B$4:$C$67,2,0),0)</f>
        <v>0</v>
      </c>
      <c r="G814" s="219"/>
      <c r="H814" s="123"/>
      <c r="I814" s="221"/>
      <c r="J814" s="219"/>
      <c r="K814" s="215">
        <f t="shared" si="12"/>
        <v>0</v>
      </c>
    </row>
    <row r="815" spans="2:11" x14ac:dyDescent="0.35">
      <c r="B815" s="195"/>
      <c r="C815" s="196"/>
      <c r="D815" s="197"/>
      <c r="E815" s="198"/>
      <c r="F815" s="192">
        <f>IFERROR(VLOOKUP(Verkauf!E815,Fertigwaren!$B$4:$C$67,2,0),0)</f>
        <v>0</v>
      </c>
      <c r="G815" s="219"/>
      <c r="H815" s="123"/>
      <c r="I815" s="221"/>
      <c r="J815" s="219"/>
      <c r="K815" s="215">
        <f t="shared" si="12"/>
        <v>0</v>
      </c>
    </row>
    <row r="816" spans="2:11" x14ac:dyDescent="0.35">
      <c r="B816" s="195"/>
      <c r="C816" s="196"/>
      <c r="D816" s="197"/>
      <c r="E816" s="198"/>
      <c r="F816" s="192">
        <f>IFERROR(VLOOKUP(Verkauf!E816,Fertigwaren!$B$4:$C$67,2,0),0)</f>
        <v>0</v>
      </c>
      <c r="G816" s="219"/>
      <c r="H816" s="123"/>
      <c r="I816" s="221"/>
      <c r="J816" s="219"/>
      <c r="K816" s="215">
        <f t="shared" si="12"/>
        <v>0</v>
      </c>
    </row>
    <row r="817" spans="2:11" x14ac:dyDescent="0.35">
      <c r="B817" s="195"/>
      <c r="C817" s="196"/>
      <c r="D817" s="197"/>
      <c r="E817" s="198"/>
      <c r="F817" s="192">
        <f>IFERROR(VLOOKUP(Verkauf!E817,Fertigwaren!$B$4:$C$67,2,0),0)</f>
        <v>0</v>
      </c>
      <c r="G817" s="219"/>
      <c r="H817" s="123"/>
      <c r="I817" s="221"/>
      <c r="J817" s="219"/>
      <c r="K817" s="215">
        <f t="shared" si="12"/>
        <v>0</v>
      </c>
    </row>
    <row r="818" spans="2:11" x14ac:dyDescent="0.35">
      <c r="B818" s="195"/>
      <c r="C818" s="196"/>
      <c r="D818" s="197"/>
      <c r="E818" s="198"/>
      <c r="F818" s="192">
        <f>IFERROR(VLOOKUP(Verkauf!E818,Fertigwaren!$B$4:$C$67,2,0),0)</f>
        <v>0</v>
      </c>
      <c r="G818" s="219"/>
      <c r="H818" s="123"/>
      <c r="I818" s="221"/>
      <c r="J818" s="219"/>
      <c r="K818" s="215">
        <f t="shared" si="12"/>
        <v>0</v>
      </c>
    </row>
    <row r="819" spans="2:11" x14ac:dyDescent="0.35">
      <c r="B819" s="195"/>
      <c r="C819" s="196"/>
      <c r="D819" s="197"/>
      <c r="E819" s="198"/>
      <c r="F819" s="192">
        <f>IFERROR(VLOOKUP(Verkauf!E819,Fertigwaren!$B$4:$C$67,2,0),0)</f>
        <v>0</v>
      </c>
      <c r="G819" s="219"/>
      <c r="H819" s="123"/>
      <c r="I819" s="221"/>
      <c r="J819" s="219"/>
      <c r="K819" s="215">
        <f t="shared" si="12"/>
        <v>0</v>
      </c>
    </row>
    <row r="820" spans="2:11" x14ac:dyDescent="0.35">
      <c r="B820" s="195"/>
      <c r="C820" s="196"/>
      <c r="D820" s="197"/>
      <c r="E820" s="198"/>
      <c r="F820" s="192">
        <f>IFERROR(VLOOKUP(Verkauf!E820,Fertigwaren!$B$4:$C$67,2,0),0)</f>
        <v>0</v>
      </c>
      <c r="G820" s="219"/>
      <c r="H820" s="123"/>
      <c r="I820" s="221"/>
      <c r="J820" s="219"/>
      <c r="K820" s="215">
        <f t="shared" si="12"/>
        <v>0</v>
      </c>
    </row>
    <row r="821" spans="2:11" x14ac:dyDescent="0.35">
      <c r="B821" s="195"/>
      <c r="C821" s="196"/>
      <c r="D821" s="197"/>
      <c r="E821" s="198"/>
      <c r="F821" s="192">
        <f>IFERROR(VLOOKUP(Verkauf!E821,Fertigwaren!$B$4:$C$67,2,0),0)</f>
        <v>0</v>
      </c>
      <c r="G821" s="219"/>
      <c r="H821" s="123"/>
      <c r="I821" s="221"/>
      <c r="J821" s="219"/>
      <c r="K821" s="215">
        <f t="shared" si="12"/>
        <v>0</v>
      </c>
    </row>
    <row r="822" spans="2:11" x14ac:dyDescent="0.35">
      <c r="B822" s="195"/>
      <c r="C822" s="196"/>
      <c r="D822" s="197"/>
      <c r="E822" s="198"/>
      <c r="F822" s="192">
        <f>IFERROR(VLOOKUP(Verkauf!E822,Fertigwaren!$B$4:$C$67,2,0),0)</f>
        <v>0</v>
      </c>
      <c r="G822" s="219"/>
      <c r="H822" s="123"/>
      <c r="I822" s="221"/>
      <c r="J822" s="219"/>
      <c r="K822" s="215">
        <f t="shared" si="12"/>
        <v>0</v>
      </c>
    </row>
    <row r="823" spans="2:11" x14ac:dyDescent="0.35">
      <c r="B823" s="195"/>
      <c r="C823" s="196"/>
      <c r="D823" s="197"/>
      <c r="E823" s="198"/>
      <c r="F823" s="192">
        <f>IFERROR(VLOOKUP(Verkauf!E823,Fertigwaren!$B$4:$C$67,2,0),0)</f>
        <v>0</v>
      </c>
      <c r="G823" s="219"/>
      <c r="H823" s="123"/>
      <c r="I823" s="221"/>
      <c r="J823" s="219"/>
      <c r="K823" s="215">
        <f t="shared" si="12"/>
        <v>0</v>
      </c>
    </row>
    <row r="824" spans="2:11" x14ac:dyDescent="0.35">
      <c r="B824" s="195"/>
      <c r="C824" s="196"/>
      <c r="D824" s="197"/>
      <c r="E824" s="198"/>
      <c r="F824" s="192">
        <f>IFERROR(VLOOKUP(Verkauf!E824,Fertigwaren!$B$4:$C$67,2,0),0)</f>
        <v>0</v>
      </c>
      <c r="G824" s="219"/>
      <c r="H824" s="123"/>
      <c r="I824" s="221"/>
      <c r="J824" s="219"/>
      <c r="K824" s="215">
        <f t="shared" si="12"/>
        <v>0</v>
      </c>
    </row>
    <row r="825" spans="2:11" x14ac:dyDescent="0.35">
      <c r="B825" s="195"/>
      <c r="C825" s="196"/>
      <c r="D825" s="197"/>
      <c r="E825" s="198"/>
      <c r="F825" s="192">
        <f>IFERROR(VLOOKUP(Verkauf!E825,Fertigwaren!$B$4:$C$67,2,0),0)</f>
        <v>0</v>
      </c>
      <c r="G825" s="219"/>
      <c r="H825" s="123"/>
      <c r="I825" s="221"/>
      <c r="J825" s="219"/>
      <c r="K825" s="215">
        <f t="shared" si="12"/>
        <v>0</v>
      </c>
    </row>
    <row r="826" spans="2:11" x14ac:dyDescent="0.35">
      <c r="B826" s="195"/>
      <c r="C826" s="196"/>
      <c r="D826" s="197"/>
      <c r="E826" s="198"/>
      <c r="F826" s="192">
        <f>IFERROR(VLOOKUP(Verkauf!E826,Fertigwaren!$B$4:$C$67,2,0),0)</f>
        <v>0</v>
      </c>
      <c r="G826" s="219"/>
      <c r="H826" s="123"/>
      <c r="I826" s="221"/>
      <c r="J826" s="219"/>
      <c r="K826" s="215">
        <f t="shared" si="12"/>
        <v>0</v>
      </c>
    </row>
    <row r="827" spans="2:11" x14ac:dyDescent="0.35">
      <c r="B827" s="195"/>
      <c r="C827" s="196"/>
      <c r="D827" s="197"/>
      <c r="E827" s="198"/>
      <c r="F827" s="192">
        <f>IFERROR(VLOOKUP(Verkauf!E827,Fertigwaren!$B$4:$C$67,2,0),0)</f>
        <v>0</v>
      </c>
      <c r="G827" s="219"/>
      <c r="H827" s="123"/>
      <c r="I827" s="221"/>
      <c r="J827" s="219"/>
      <c r="K827" s="215">
        <f t="shared" si="12"/>
        <v>0</v>
      </c>
    </row>
    <row r="828" spans="2:11" x14ac:dyDescent="0.35">
      <c r="B828" s="195"/>
      <c r="C828" s="196"/>
      <c r="D828" s="197"/>
      <c r="E828" s="198"/>
      <c r="F828" s="192">
        <f>IFERROR(VLOOKUP(Verkauf!E828,Fertigwaren!$B$4:$C$67,2,0),0)</f>
        <v>0</v>
      </c>
      <c r="G828" s="219"/>
      <c r="H828" s="123"/>
      <c r="I828" s="221"/>
      <c r="J828" s="219"/>
      <c r="K828" s="215">
        <f t="shared" si="12"/>
        <v>0</v>
      </c>
    </row>
    <row r="829" spans="2:11" x14ac:dyDescent="0.35">
      <c r="B829" s="195"/>
      <c r="C829" s="196"/>
      <c r="D829" s="197"/>
      <c r="E829" s="198"/>
      <c r="F829" s="192">
        <f>IFERROR(VLOOKUP(Verkauf!E829,Fertigwaren!$B$4:$C$67,2,0),0)</f>
        <v>0</v>
      </c>
      <c r="G829" s="219"/>
      <c r="H829" s="123"/>
      <c r="I829" s="221"/>
      <c r="J829" s="219"/>
      <c r="K829" s="215">
        <f t="shared" si="12"/>
        <v>0</v>
      </c>
    </row>
    <row r="830" spans="2:11" x14ac:dyDescent="0.35">
      <c r="B830" s="195"/>
      <c r="C830" s="196"/>
      <c r="D830" s="197"/>
      <c r="E830" s="198"/>
      <c r="F830" s="192">
        <f>IFERROR(VLOOKUP(Verkauf!E830,Fertigwaren!$B$4:$C$67,2,0),0)</f>
        <v>0</v>
      </c>
      <c r="G830" s="219"/>
      <c r="H830" s="123"/>
      <c r="I830" s="221"/>
      <c r="J830" s="219"/>
      <c r="K830" s="215">
        <f t="shared" si="12"/>
        <v>0</v>
      </c>
    </row>
    <row r="831" spans="2:11" x14ac:dyDescent="0.35">
      <c r="B831" s="195"/>
      <c r="C831" s="196"/>
      <c r="D831" s="197"/>
      <c r="E831" s="198"/>
      <c r="F831" s="192">
        <f>IFERROR(VLOOKUP(Verkauf!E831,Fertigwaren!$B$4:$C$67,2,0),0)</f>
        <v>0</v>
      </c>
      <c r="G831" s="219"/>
      <c r="H831" s="123"/>
      <c r="I831" s="221"/>
      <c r="J831" s="219"/>
      <c r="K831" s="215">
        <f t="shared" si="12"/>
        <v>0</v>
      </c>
    </row>
    <row r="832" spans="2:11" x14ac:dyDescent="0.35">
      <c r="B832" s="195"/>
      <c r="C832" s="196"/>
      <c r="D832" s="197"/>
      <c r="E832" s="198"/>
      <c r="F832" s="192">
        <f>IFERROR(VLOOKUP(Verkauf!E832,Fertigwaren!$B$4:$C$67,2,0),0)</f>
        <v>0</v>
      </c>
      <c r="G832" s="219"/>
      <c r="H832" s="123"/>
      <c r="I832" s="221"/>
      <c r="J832" s="219"/>
      <c r="K832" s="215">
        <f t="shared" si="12"/>
        <v>0</v>
      </c>
    </row>
    <row r="833" spans="2:11" x14ac:dyDescent="0.35">
      <c r="B833" s="195"/>
      <c r="C833" s="196"/>
      <c r="D833" s="197"/>
      <c r="E833" s="198"/>
      <c r="F833" s="192">
        <f>IFERROR(VLOOKUP(Verkauf!E833,Fertigwaren!$B$4:$C$67,2,0),0)</f>
        <v>0</v>
      </c>
      <c r="G833" s="219"/>
      <c r="H833" s="123"/>
      <c r="I833" s="221"/>
      <c r="J833" s="219"/>
      <c r="K833" s="215">
        <f t="shared" si="12"/>
        <v>0</v>
      </c>
    </row>
    <row r="834" spans="2:11" x14ac:dyDescent="0.35">
      <c r="B834" s="195"/>
      <c r="C834" s="196"/>
      <c r="D834" s="197"/>
      <c r="E834" s="198"/>
      <c r="F834" s="192">
        <f>IFERROR(VLOOKUP(Verkauf!E834,Fertigwaren!$B$4:$C$67,2,0),0)</f>
        <v>0</v>
      </c>
      <c r="G834" s="219"/>
      <c r="H834" s="123"/>
      <c r="I834" s="221"/>
      <c r="J834" s="219"/>
      <c r="K834" s="215">
        <f t="shared" si="12"/>
        <v>0</v>
      </c>
    </row>
    <row r="835" spans="2:11" x14ac:dyDescent="0.35">
      <c r="B835" s="195"/>
      <c r="C835" s="196"/>
      <c r="D835" s="197"/>
      <c r="E835" s="198"/>
      <c r="F835" s="192">
        <f>IFERROR(VLOOKUP(Verkauf!E835,Fertigwaren!$B$4:$C$67,2,0),0)</f>
        <v>0</v>
      </c>
      <c r="G835" s="219"/>
      <c r="H835" s="123"/>
      <c r="I835" s="221"/>
      <c r="J835" s="219"/>
      <c r="K835" s="215">
        <f t="shared" si="12"/>
        <v>0</v>
      </c>
    </row>
    <row r="836" spans="2:11" x14ac:dyDescent="0.35">
      <c r="B836" s="195"/>
      <c r="C836" s="196"/>
      <c r="D836" s="197"/>
      <c r="E836" s="198"/>
      <c r="F836" s="192">
        <f>IFERROR(VLOOKUP(Verkauf!E836,Fertigwaren!$B$4:$C$67,2,0),0)</f>
        <v>0</v>
      </c>
      <c r="G836" s="219"/>
      <c r="H836" s="123"/>
      <c r="I836" s="221"/>
      <c r="J836" s="219"/>
      <c r="K836" s="215">
        <f t="shared" si="12"/>
        <v>0</v>
      </c>
    </row>
    <row r="837" spans="2:11" x14ac:dyDescent="0.35">
      <c r="B837" s="195"/>
      <c r="C837" s="196"/>
      <c r="D837" s="197"/>
      <c r="E837" s="198"/>
      <c r="F837" s="192">
        <f>IFERROR(VLOOKUP(Verkauf!E837,Fertigwaren!$B$4:$C$67,2,0),0)</f>
        <v>0</v>
      </c>
      <c r="G837" s="219"/>
      <c r="H837" s="123"/>
      <c r="I837" s="221"/>
      <c r="J837" s="219"/>
      <c r="K837" s="215">
        <f t="shared" ref="K837:K900" si="13">C837</f>
        <v>0</v>
      </c>
    </row>
    <row r="838" spans="2:11" x14ac:dyDescent="0.35">
      <c r="B838" s="195"/>
      <c r="C838" s="196"/>
      <c r="D838" s="197"/>
      <c r="E838" s="198"/>
      <c r="F838" s="192">
        <f>IFERROR(VLOOKUP(Verkauf!E838,Fertigwaren!$B$4:$C$67,2,0),0)</f>
        <v>0</v>
      </c>
      <c r="G838" s="219"/>
      <c r="H838" s="123"/>
      <c r="I838" s="221"/>
      <c r="J838" s="219"/>
      <c r="K838" s="215">
        <f t="shared" si="13"/>
        <v>0</v>
      </c>
    </row>
    <row r="839" spans="2:11" x14ac:dyDescent="0.35">
      <c r="B839" s="195"/>
      <c r="C839" s="196"/>
      <c r="D839" s="197"/>
      <c r="E839" s="198"/>
      <c r="F839" s="192">
        <f>IFERROR(VLOOKUP(Verkauf!E839,Fertigwaren!$B$4:$C$67,2,0),0)</f>
        <v>0</v>
      </c>
      <c r="G839" s="219"/>
      <c r="H839" s="123"/>
      <c r="I839" s="221"/>
      <c r="J839" s="219"/>
      <c r="K839" s="215">
        <f t="shared" si="13"/>
        <v>0</v>
      </c>
    </row>
    <row r="840" spans="2:11" x14ac:dyDescent="0.35">
      <c r="B840" s="195"/>
      <c r="C840" s="196"/>
      <c r="D840" s="197"/>
      <c r="E840" s="198"/>
      <c r="F840" s="192">
        <f>IFERROR(VLOOKUP(Verkauf!E840,Fertigwaren!$B$4:$C$67,2,0),0)</f>
        <v>0</v>
      </c>
      <c r="G840" s="219"/>
      <c r="H840" s="123"/>
      <c r="I840" s="221"/>
      <c r="J840" s="219"/>
      <c r="K840" s="215">
        <f t="shared" si="13"/>
        <v>0</v>
      </c>
    </row>
    <row r="841" spans="2:11" x14ac:dyDescent="0.35">
      <c r="B841" s="195"/>
      <c r="C841" s="196"/>
      <c r="D841" s="197"/>
      <c r="E841" s="198"/>
      <c r="F841" s="192">
        <f>IFERROR(VLOOKUP(Verkauf!E841,Fertigwaren!$B$4:$C$67,2,0),0)</f>
        <v>0</v>
      </c>
      <c r="G841" s="219"/>
      <c r="H841" s="123"/>
      <c r="I841" s="221"/>
      <c r="J841" s="219"/>
      <c r="K841" s="215">
        <f t="shared" si="13"/>
        <v>0</v>
      </c>
    </row>
    <row r="842" spans="2:11" x14ac:dyDescent="0.35">
      <c r="B842" s="195"/>
      <c r="C842" s="196"/>
      <c r="D842" s="197"/>
      <c r="E842" s="198"/>
      <c r="F842" s="192">
        <f>IFERROR(VLOOKUP(Verkauf!E842,Fertigwaren!$B$4:$C$67,2,0),0)</f>
        <v>0</v>
      </c>
      <c r="G842" s="219"/>
      <c r="H842" s="123"/>
      <c r="I842" s="221"/>
      <c r="J842" s="219"/>
      <c r="K842" s="215">
        <f t="shared" si="13"/>
        <v>0</v>
      </c>
    </row>
    <row r="843" spans="2:11" x14ac:dyDescent="0.35">
      <c r="B843" s="195"/>
      <c r="C843" s="196"/>
      <c r="D843" s="197"/>
      <c r="E843" s="198"/>
      <c r="F843" s="192">
        <f>IFERROR(VLOOKUP(Verkauf!E843,Fertigwaren!$B$4:$C$67,2,0),0)</f>
        <v>0</v>
      </c>
      <c r="G843" s="219"/>
      <c r="H843" s="123"/>
      <c r="I843" s="221"/>
      <c r="J843" s="219"/>
      <c r="K843" s="215">
        <f t="shared" si="13"/>
        <v>0</v>
      </c>
    </row>
    <row r="844" spans="2:11" x14ac:dyDescent="0.35">
      <c r="B844" s="195"/>
      <c r="C844" s="196"/>
      <c r="D844" s="197"/>
      <c r="E844" s="198"/>
      <c r="F844" s="192">
        <f>IFERROR(VLOOKUP(Verkauf!E844,Fertigwaren!$B$4:$C$67,2,0),0)</f>
        <v>0</v>
      </c>
      <c r="G844" s="219"/>
      <c r="H844" s="123"/>
      <c r="I844" s="221"/>
      <c r="J844" s="219"/>
      <c r="K844" s="215">
        <f t="shared" si="13"/>
        <v>0</v>
      </c>
    </row>
    <row r="845" spans="2:11" x14ac:dyDescent="0.35">
      <c r="B845" s="195"/>
      <c r="C845" s="196"/>
      <c r="D845" s="197"/>
      <c r="E845" s="198"/>
      <c r="F845" s="192">
        <f>IFERROR(VLOOKUP(Verkauf!E845,Fertigwaren!$B$4:$C$67,2,0),0)</f>
        <v>0</v>
      </c>
      <c r="G845" s="219"/>
      <c r="H845" s="123"/>
      <c r="I845" s="221"/>
      <c r="J845" s="219"/>
      <c r="K845" s="215">
        <f t="shared" si="13"/>
        <v>0</v>
      </c>
    </row>
    <row r="846" spans="2:11" x14ac:dyDescent="0.35">
      <c r="B846" s="195"/>
      <c r="C846" s="196"/>
      <c r="D846" s="197"/>
      <c r="E846" s="198"/>
      <c r="F846" s="192">
        <f>IFERROR(VLOOKUP(Verkauf!E846,Fertigwaren!$B$4:$C$67,2,0),0)</f>
        <v>0</v>
      </c>
      <c r="G846" s="219"/>
      <c r="H846" s="123"/>
      <c r="I846" s="221"/>
      <c r="J846" s="219"/>
      <c r="K846" s="215">
        <f t="shared" si="13"/>
        <v>0</v>
      </c>
    </row>
    <row r="847" spans="2:11" x14ac:dyDescent="0.35">
      <c r="B847" s="195"/>
      <c r="C847" s="196"/>
      <c r="D847" s="197"/>
      <c r="E847" s="198"/>
      <c r="F847" s="192">
        <f>IFERROR(VLOOKUP(Verkauf!E847,Fertigwaren!$B$4:$C$67,2,0),0)</f>
        <v>0</v>
      </c>
      <c r="G847" s="219"/>
      <c r="H847" s="123"/>
      <c r="I847" s="221"/>
      <c r="J847" s="219"/>
      <c r="K847" s="215">
        <f t="shared" si="13"/>
        <v>0</v>
      </c>
    </row>
    <row r="848" spans="2:11" x14ac:dyDescent="0.35">
      <c r="B848" s="195"/>
      <c r="C848" s="196"/>
      <c r="D848" s="197"/>
      <c r="E848" s="198"/>
      <c r="F848" s="192">
        <f>IFERROR(VLOOKUP(Verkauf!E848,Fertigwaren!$B$4:$C$67,2,0),0)</f>
        <v>0</v>
      </c>
      <c r="G848" s="219"/>
      <c r="H848" s="123"/>
      <c r="I848" s="221"/>
      <c r="J848" s="219"/>
      <c r="K848" s="215">
        <f t="shared" si="13"/>
        <v>0</v>
      </c>
    </row>
    <row r="849" spans="2:11" x14ac:dyDescent="0.35">
      <c r="B849" s="195"/>
      <c r="C849" s="196"/>
      <c r="D849" s="197"/>
      <c r="E849" s="198"/>
      <c r="F849" s="192">
        <f>IFERROR(VLOOKUP(Verkauf!E849,Fertigwaren!$B$4:$C$67,2,0),0)</f>
        <v>0</v>
      </c>
      <c r="G849" s="219"/>
      <c r="H849" s="123"/>
      <c r="I849" s="221"/>
      <c r="J849" s="219"/>
      <c r="K849" s="215">
        <f t="shared" si="13"/>
        <v>0</v>
      </c>
    </row>
    <row r="850" spans="2:11" x14ac:dyDescent="0.35">
      <c r="B850" s="195"/>
      <c r="C850" s="196"/>
      <c r="D850" s="197"/>
      <c r="E850" s="198"/>
      <c r="F850" s="192">
        <f>IFERROR(VLOOKUP(Verkauf!E850,Fertigwaren!$B$4:$C$67,2,0),0)</f>
        <v>0</v>
      </c>
      <c r="G850" s="219"/>
      <c r="H850" s="123"/>
      <c r="I850" s="221"/>
      <c r="J850" s="219"/>
      <c r="K850" s="215">
        <f t="shared" si="13"/>
        <v>0</v>
      </c>
    </row>
    <row r="851" spans="2:11" x14ac:dyDescent="0.35">
      <c r="B851" s="195"/>
      <c r="C851" s="196"/>
      <c r="D851" s="197"/>
      <c r="E851" s="198"/>
      <c r="F851" s="192">
        <f>IFERROR(VLOOKUP(Verkauf!E851,Fertigwaren!$B$4:$C$67,2,0),0)</f>
        <v>0</v>
      </c>
      <c r="G851" s="219"/>
      <c r="H851" s="123"/>
      <c r="I851" s="221"/>
      <c r="J851" s="219"/>
      <c r="K851" s="215">
        <f t="shared" si="13"/>
        <v>0</v>
      </c>
    </row>
    <row r="852" spans="2:11" x14ac:dyDescent="0.35">
      <c r="B852" s="195"/>
      <c r="C852" s="196"/>
      <c r="D852" s="197"/>
      <c r="E852" s="198"/>
      <c r="F852" s="192">
        <f>IFERROR(VLOOKUP(Verkauf!E852,Fertigwaren!$B$4:$C$67,2,0),0)</f>
        <v>0</v>
      </c>
      <c r="G852" s="219"/>
      <c r="H852" s="123"/>
      <c r="I852" s="221"/>
      <c r="J852" s="219"/>
      <c r="K852" s="215">
        <f t="shared" si="13"/>
        <v>0</v>
      </c>
    </row>
    <row r="853" spans="2:11" x14ac:dyDescent="0.35">
      <c r="B853" s="195"/>
      <c r="C853" s="196"/>
      <c r="D853" s="197"/>
      <c r="E853" s="198"/>
      <c r="F853" s="192">
        <f>IFERROR(VLOOKUP(Verkauf!E853,Fertigwaren!$B$4:$C$67,2,0),0)</f>
        <v>0</v>
      </c>
      <c r="G853" s="219"/>
      <c r="H853" s="123"/>
      <c r="I853" s="221"/>
      <c r="J853" s="219"/>
      <c r="K853" s="215">
        <f t="shared" si="13"/>
        <v>0</v>
      </c>
    </row>
    <row r="854" spans="2:11" x14ac:dyDescent="0.35">
      <c r="B854" s="195"/>
      <c r="C854" s="196"/>
      <c r="D854" s="197"/>
      <c r="E854" s="198"/>
      <c r="F854" s="192">
        <f>IFERROR(VLOOKUP(Verkauf!E854,Fertigwaren!$B$4:$C$67,2,0),0)</f>
        <v>0</v>
      </c>
      <c r="G854" s="219"/>
      <c r="H854" s="123"/>
      <c r="I854" s="221"/>
      <c r="J854" s="219"/>
      <c r="K854" s="215">
        <f t="shared" si="13"/>
        <v>0</v>
      </c>
    </row>
    <row r="855" spans="2:11" x14ac:dyDescent="0.35">
      <c r="B855" s="195"/>
      <c r="C855" s="196"/>
      <c r="D855" s="197"/>
      <c r="E855" s="198"/>
      <c r="F855" s="192">
        <f>IFERROR(VLOOKUP(Verkauf!E855,Fertigwaren!$B$4:$C$67,2,0),0)</f>
        <v>0</v>
      </c>
      <c r="G855" s="219"/>
      <c r="H855" s="123"/>
      <c r="I855" s="221"/>
      <c r="J855" s="219"/>
      <c r="K855" s="215">
        <f t="shared" si="13"/>
        <v>0</v>
      </c>
    </row>
    <row r="856" spans="2:11" x14ac:dyDescent="0.35">
      <c r="B856" s="195"/>
      <c r="C856" s="196"/>
      <c r="D856" s="197"/>
      <c r="E856" s="198"/>
      <c r="F856" s="192">
        <f>IFERROR(VLOOKUP(Verkauf!E856,Fertigwaren!$B$4:$C$67,2,0),0)</f>
        <v>0</v>
      </c>
      <c r="G856" s="219"/>
      <c r="H856" s="123"/>
      <c r="I856" s="221"/>
      <c r="J856" s="219"/>
      <c r="K856" s="215">
        <f t="shared" si="13"/>
        <v>0</v>
      </c>
    </row>
    <row r="857" spans="2:11" x14ac:dyDescent="0.35">
      <c r="B857" s="195"/>
      <c r="C857" s="196"/>
      <c r="D857" s="197"/>
      <c r="E857" s="198"/>
      <c r="F857" s="192">
        <f>IFERROR(VLOOKUP(Verkauf!E857,Fertigwaren!$B$4:$C$67,2,0),0)</f>
        <v>0</v>
      </c>
      <c r="G857" s="219"/>
      <c r="H857" s="123"/>
      <c r="I857" s="221"/>
      <c r="J857" s="219"/>
      <c r="K857" s="215">
        <f t="shared" si="13"/>
        <v>0</v>
      </c>
    </row>
    <row r="858" spans="2:11" x14ac:dyDescent="0.35">
      <c r="B858" s="195"/>
      <c r="C858" s="196"/>
      <c r="D858" s="197"/>
      <c r="E858" s="198"/>
      <c r="F858" s="192">
        <f>IFERROR(VLOOKUP(Verkauf!E858,Fertigwaren!$B$4:$C$67,2,0),0)</f>
        <v>0</v>
      </c>
      <c r="G858" s="219"/>
      <c r="H858" s="123"/>
      <c r="I858" s="221"/>
      <c r="J858" s="219"/>
      <c r="K858" s="215">
        <f t="shared" si="13"/>
        <v>0</v>
      </c>
    </row>
    <row r="859" spans="2:11" x14ac:dyDescent="0.35">
      <c r="B859" s="195"/>
      <c r="C859" s="196"/>
      <c r="D859" s="197"/>
      <c r="E859" s="198"/>
      <c r="F859" s="192">
        <f>IFERROR(VLOOKUP(Verkauf!E859,Fertigwaren!$B$4:$C$67,2,0),0)</f>
        <v>0</v>
      </c>
      <c r="G859" s="219"/>
      <c r="H859" s="123"/>
      <c r="I859" s="221"/>
      <c r="J859" s="219"/>
      <c r="K859" s="215">
        <f t="shared" si="13"/>
        <v>0</v>
      </c>
    </row>
    <row r="860" spans="2:11" x14ac:dyDescent="0.35">
      <c r="B860" s="195"/>
      <c r="C860" s="196"/>
      <c r="D860" s="197"/>
      <c r="E860" s="198"/>
      <c r="F860" s="192">
        <f>IFERROR(VLOOKUP(Verkauf!E860,Fertigwaren!$B$4:$C$67,2,0),0)</f>
        <v>0</v>
      </c>
      <c r="G860" s="219"/>
      <c r="H860" s="123"/>
      <c r="I860" s="221"/>
      <c r="J860" s="219"/>
      <c r="K860" s="215">
        <f t="shared" si="13"/>
        <v>0</v>
      </c>
    </row>
    <row r="861" spans="2:11" x14ac:dyDescent="0.35">
      <c r="B861" s="195"/>
      <c r="C861" s="196"/>
      <c r="D861" s="197"/>
      <c r="E861" s="198"/>
      <c r="F861" s="192">
        <f>IFERROR(VLOOKUP(Verkauf!E861,Fertigwaren!$B$4:$C$67,2,0),0)</f>
        <v>0</v>
      </c>
      <c r="G861" s="219"/>
      <c r="H861" s="123"/>
      <c r="I861" s="221"/>
      <c r="J861" s="219"/>
      <c r="K861" s="215">
        <f t="shared" si="13"/>
        <v>0</v>
      </c>
    </row>
    <row r="862" spans="2:11" x14ac:dyDescent="0.35">
      <c r="B862" s="195"/>
      <c r="C862" s="196"/>
      <c r="D862" s="197"/>
      <c r="E862" s="198"/>
      <c r="F862" s="192">
        <f>IFERROR(VLOOKUP(Verkauf!E862,Fertigwaren!$B$4:$C$67,2,0),0)</f>
        <v>0</v>
      </c>
      <c r="G862" s="219"/>
      <c r="H862" s="123"/>
      <c r="I862" s="221"/>
      <c r="J862" s="219"/>
      <c r="K862" s="215">
        <f t="shared" si="13"/>
        <v>0</v>
      </c>
    </row>
    <row r="863" spans="2:11" x14ac:dyDescent="0.35">
      <c r="B863" s="195"/>
      <c r="C863" s="196"/>
      <c r="D863" s="197"/>
      <c r="E863" s="198"/>
      <c r="F863" s="192">
        <f>IFERROR(VLOOKUP(Verkauf!E863,Fertigwaren!$B$4:$C$67,2,0),0)</f>
        <v>0</v>
      </c>
      <c r="G863" s="219"/>
      <c r="H863" s="123"/>
      <c r="I863" s="221"/>
      <c r="J863" s="219"/>
      <c r="K863" s="215">
        <f t="shared" si="13"/>
        <v>0</v>
      </c>
    </row>
    <row r="864" spans="2:11" x14ac:dyDescent="0.35">
      <c r="B864" s="195"/>
      <c r="C864" s="196"/>
      <c r="D864" s="197"/>
      <c r="E864" s="198"/>
      <c r="F864" s="192">
        <f>IFERROR(VLOOKUP(Verkauf!E864,Fertigwaren!$B$4:$C$67,2,0),0)</f>
        <v>0</v>
      </c>
      <c r="G864" s="219"/>
      <c r="H864" s="123"/>
      <c r="I864" s="221"/>
      <c r="J864" s="219"/>
      <c r="K864" s="215">
        <f t="shared" si="13"/>
        <v>0</v>
      </c>
    </row>
    <row r="865" spans="2:11" x14ac:dyDescent="0.35">
      <c r="B865" s="195"/>
      <c r="C865" s="196"/>
      <c r="D865" s="197"/>
      <c r="E865" s="198"/>
      <c r="F865" s="192">
        <f>IFERROR(VLOOKUP(Verkauf!E865,Fertigwaren!$B$4:$C$67,2,0),0)</f>
        <v>0</v>
      </c>
      <c r="G865" s="219"/>
      <c r="H865" s="123"/>
      <c r="I865" s="221"/>
      <c r="J865" s="219"/>
      <c r="K865" s="215">
        <f t="shared" si="13"/>
        <v>0</v>
      </c>
    </row>
    <row r="866" spans="2:11" x14ac:dyDescent="0.35">
      <c r="B866" s="195"/>
      <c r="C866" s="196"/>
      <c r="D866" s="197"/>
      <c r="E866" s="198"/>
      <c r="F866" s="192">
        <f>IFERROR(VLOOKUP(Verkauf!E866,Fertigwaren!$B$4:$C$67,2,0),0)</f>
        <v>0</v>
      </c>
      <c r="G866" s="219"/>
      <c r="H866" s="123"/>
      <c r="I866" s="221"/>
      <c r="J866" s="219"/>
      <c r="K866" s="215">
        <f t="shared" si="13"/>
        <v>0</v>
      </c>
    </row>
    <row r="867" spans="2:11" x14ac:dyDescent="0.35">
      <c r="B867" s="195"/>
      <c r="C867" s="196"/>
      <c r="D867" s="197"/>
      <c r="E867" s="198"/>
      <c r="F867" s="192">
        <f>IFERROR(VLOOKUP(Verkauf!E867,Fertigwaren!$B$4:$C$67,2,0),0)</f>
        <v>0</v>
      </c>
      <c r="G867" s="219"/>
      <c r="H867" s="123"/>
      <c r="I867" s="221"/>
      <c r="J867" s="219"/>
      <c r="K867" s="215">
        <f t="shared" si="13"/>
        <v>0</v>
      </c>
    </row>
    <row r="868" spans="2:11" x14ac:dyDescent="0.35">
      <c r="B868" s="195"/>
      <c r="C868" s="196"/>
      <c r="D868" s="197"/>
      <c r="E868" s="198"/>
      <c r="F868" s="192">
        <f>IFERROR(VLOOKUP(Verkauf!E868,Fertigwaren!$B$4:$C$67,2,0),0)</f>
        <v>0</v>
      </c>
      <c r="G868" s="219"/>
      <c r="H868" s="123"/>
      <c r="I868" s="221"/>
      <c r="J868" s="219"/>
      <c r="K868" s="215">
        <f t="shared" si="13"/>
        <v>0</v>
      </c>
    </row>
    <row r="869" spans="2:11" x14ac:dyDescent="0.35">
      <c r="B869" s="195"/>
      <c r="C869" s="196"/>
      <c r="D869" s="197"/>
      <c r="E869" s="198"/>
      <c r="F869" s="192">
        <f>IFERROR(VLOOKUP(Verkauf!E869,Fertigwaren!$B$4:$C$67,2,0),0)</f>
        <v>0</v>
      </c>
      <c r="G869" s="219"/>
      <c r="H869" s="123"/>
      <c r="I869" s="221"/>
      <c r="J869" s="219"/>
      <c r="K869" s="215">
        <f t="shared" si="13"/>
        <v>0</v>
      </c>
    </row>
    <row r="870" spans="2:11" x14ac:dyDescent="0.35">
      <c r="B870" s="195"/>
      <c r="C870" s="196"/>
      <c r="D870" s="197"/>
      <c r="E870" s="198"/>
      <c r="F870" s="192">
        <f>IFERROR(VLOOKUP(Verkauf!E870,Fertigwaren!$B$4:$C$67,2,0),0)</f>
        <v>0</v>
      </c>
      <c r="G870" s="219"/>
      <c r="H870" s="123"/>
      <c r="I870" s="221"/>
      <c r="J870" s="219"/>
      <c r="K870" s="215">
        <f t="shared" si="13"/>
        <v>0</v>
      </c>
    </row>
    <row r="871" spans="2:11" x14ac:dyDescent="0.35">
      <c r="B871" s="195"/>
      <c r="C871" s="196"/>
      <c r="D871" s="197"/>
      <c r="E871" s="198"/>
      <c r="F871" s="192">
        <f>IFERROR(VLOOKUP(Verkauf!E871,Fertigwaren!$B$4:$C$67,2,0),0)</f>
        <v>0</v>
      </c>
      <c r="G871" s="219"/>
      <c r="H871" s="123"/>
      <c r="I871" s="221"/>
      <c r="J871" s="219"/>
      <c r="K871" s="215">
        <f t="shared" si="13"/>
        <v>0</v>
      </c>
    </row>
    <row r="872" spans="2:11" x14ac:dyDescent="0.35">
      <c r="B872" s="195"/>
      <c r="C872" s="196"/>
      <c r="D872" s="197"/>
      <c r="E872" s="198"/>
      <c r="F872" s="192">
        <f>IFERROR(VLOOKUP(Verkauf!E872,Fertigwaren!$B$4:$C$67,2,0),0)</f>
        <v>0</v>
      </c>
      <c r="G872" s="219"/>
      <c r="H872" s="123"/>
      <c r="I872" s="221"/>
      <c r="J872" s="219"/>
      <c r="K872" s="215">
        <f t="shared" si="13"/>
        <v>0</v>
      </c>
    </row>
    <row r="873" spans="2:11" x14ac:dyDescent="0.35">
      <c r="B873" s="195"/>
      <c r="C873" s="196"/>
      <c r="D873" s="197"/>
      <c r="E873" s="198"/>
      <c r="F873" s="192">
        <f>IFERROR(VLOOKUP(Verkauf!E873,Fertigwaren!$B$4:$C$67,2,0),0)</f>
        <v>0</v>
      </c>
      <c r="G873" s="219"/>
      <c r="H873" s="123"/>
      <c r="I873" s="221"/>
      <c r="J873" s="219"/>
      <c r="K873" s="215">
        <f t="shared" si="13"/>
        <v>0</v>
      </c>
    </row>
    <row r="874" spans="2:11" x14ac:dyDescent="0.35">
      <c r="B874" s="195"/>
      <c r="C874" s="196"/>
      <c r="D874" s="197"/>
      <c r="E874" s="198"/>
      <c r="F874" s="192">
        <f>IFERROR(VLOOKUP(Verkauf!E874,Fertigwaren!$B$4:$C$67,2,0),0)</f>
        <v>0</v>
      </c>
      <c r="G874" s="219"/>
      <c r="H874" s="123"/>
      <c r="I874" s="221"/>
      <c r="J874" s="219"/>
      <c r="K874" s="215">
        <f t="shared" si="13"/>
        <v>0</v>
      </c>
    </row>
    <row r="875" spans="2:11" x14ac:dyDescent="0.35">
      <c r="B875" s="195"/>
      <c r="C875" s="196"/>
      <c r="D875" s="197"/>
      <c r="E875" s="198"/>
      <c r="F875" s="192">
        <f>IFERROR(VLOOKUP(Verkauf!E875,Fertigwaren!$B$4:$C$67,2,0),0)</f>
        <v>0</v>
      </c>
      <c r="G875" s="219"/>
      <c r="H875" s="123"/>
      <c r="I875" s="221"/>
      <c r="J875" s="219"/>
      <c r="K875" s="215">
        <f t="shared" si="13"/>
        <v>0</v>
      </c>
    </row>
    <row r="876" spans="2:11" x14ac:dyDescent="0.35">
      <c r="B876" s="195"/>
      <c r="C876" s="196"/>
      <c r="D876" s="197"/>
      <c r="E876" s="198"/>
      <c r="F876" s="192">
        <f>IFERROR(VLOOKUP(Verkauf!E876,Fertigwaren!$B$4:$C$67,2,0),0)</f>
        <v>0</v>
      </c>
      <c r="G876" s="219"/>
      <c r="H876" s="123"/>
      <c r="I876" s="221"/>
      <c r="J876" s="219"/>
      <c r="K876" s="215">
        <f t="shared" si="13"/>
        <v>0</v>
      </c>
    </row>
    <row r="877" spans="2:11" x14ac:dyDescent="0.35">
      <c r="B877" s="195"/>
      <c r="C877" s="196"/>
      <c r="D877" s="197"/>
      <c r="E877" s="198"/>
      <c r="F877" s="192">
        <f>IFERROR(VLOOKUP(Verkauf!E877,Fertigwaren!$B$4:$C$67,2,0),0)</f>
        <v>0</v>
      </c>
      <c r="G877" s="219"/>
      <c r="H877" s="123"/>
      <c r="I877" s="221"/>
      <c r="J877" s="219"/>
      <c r="K877" s="215">
        <f t="shared" si="13"/>
        <v>0</v>
      </c>
    </row>
    <row r="878" spans="2:11" x14ac:dyDescent="0.35">
      <c r="B878" s="195"/>
      <c r="C878" s="196"/>
      <c r="D878" s="197"/>
      <c r="E878" s="198"/>
      <c r="F878" s="192">
        <f>IFERROR(VLOOKUP(Verkauf!E878,Fertigwaren!$B$4:$C$67,2,0),0)</f>
        <v>0</v>
      </c>
      <c r="G878" s="219"/>
      <c r="H878" s="123"/>
      <c r="I878" s="221"/>
      <c r="J878" s="219"/>
      <c r="K878" s="215">
        <f t="shared" si="13"/>
        <v>0</v>
      </c>
    </row>
    <row r="879" spans="2:11" x14ac:dyDescent="0.35">
      <c r="B879" s="195"/>
      <c r="C879" s="196"/>
      <c r="D879" s="197"/>
      <c r="E879" s="198"/>
      <c r="F879" s="192">
        <f>IFERROR(VLOOKUP(Verkauf!E879,Fertigwaren!$B$4:$C$67,2,0),0)</f>
        <v>0</v>
      </c>
      <c r="G879" s="219"/>
      <c r="H879" s="123"/>
      <c r="I879" s="221"/>
      <c r="J879" s="219"/>
      <c r="K879" s="215">
        <f t="shared" si="13"/>
        <v>0</v>
      </c>
    </row>
    <row r="880" spans="2:11" x14ac:dyDescent="0.35">
      <c r="B880" s="195"/>
      <c r="C880" s="196"/>
      <c r="D880" s="197"/>
      <c r="E880" s="198"/>
      <c r="F880" s="192">
        <f>IFERROR(VLOOKUP(Verkauf!E880,Fertigwaren!$B$4:$C$67,2,0),0)</f>
        <v>0</v>
      </c>
      <c r="G880" s="219"/>
      <c r="H880" s="123"/>
      <c r="I880" s="221"/>
      <c r="J880" s="219"/>
      <c r="K880" s="215">
        <f t="shared" si="13"/>
        <v>0</v>
      </c>
    </row>
    <row r="881" spans="2:11" x14ac:dyDescent="0.35">
      <c r="B881" s="195"/>
      <c r="C881" s="196"/>
      <c r="D881" s="197"/>
      <c r="E881" s="198"/>
      <c r="F881" s="192">
        <f>IFERROR(VLOOKUP(Verkauf!E881,Fertigwaren!$B$4:$C$67,2,0),0)</f>
        <v>0</v>
      </c>
      <c r="G881" s="219"/>
      <c r="H881" s="123"/>
      <c r="I881" s="221"/>
      <c r="J881" s="219"/>
      <c r="K881" s="215">
        <f t="shared" si="13"/>
        <v>0</v>
      </c>
    </row>
    <row r="882" spans="2:11" x14ac:dyDescent="0.35">
      <c r="B882" s="195"/>
      <c r="C882" s="196"/>
      <c r="D882" s="197"/>
      <c r="E882" s="198"/>
      <c r="F882" s="192">
        <f>IFERROR(VLOOKUP(Verkauf!E882,Fertigwaren!$B$4:$C$67,2,0),0)</f>
        <v>0</v>
      </c>
      <c r="G882" s="219"/>
      <c r="H882" s="123"/>
      <c r="I882" s="221"/>
      <c r="J882" s="219"/>
      <c r="K882" s="215">
        <f t="shared" si="13"/>
        <v>0</v>
      </c>
    </row>
    <row r="883" spans="2:11" x14ac:dyDescent="0.35">
      <c r="B883" s="195"/>
      <c r="C883" s="196"/>
      <c r="D883" s="197"/>
      <c r="E883" s="198"/>
      <c r="F883" s="192">
        <f>IFERROR(VLOOKUP(Verkauf!E883,Fertigwaren!$B$4:$C$67,2,0),0)</f>
        <v>0</v>
      </c>
      <c r="G883" s="219"/>
      <c r="H883" s="123"/>
      <c r="I883" s="221"/>
      <c r="J883" s="219"/>
      <c r="K883" s="215">
        <f t="shared" si="13"/>
        <v>0</v>
      </c>
    </row>
    <row r="884" spans="2:11" x14ac:dyDescent="0.35">
      <c r="B884" s="195"/>
      <c r="C884" s="196"/>
      <c r="D884" s="197"/>
      <c r="E884" s="198"/>
      <c r="F884" s="192">
        <f>IFERROR(VLOOKUP(Verkauf!E884,Fertigwaren!$B$4:$C$67,2,0),0)</f>
        <v>0</v>
      </c>
      <c r="G884" s="219"/>
      <c r="H884" s="123"/>
      <c r="I884" s="221"/>
      <c r="J884" s="219"/>
      <c r="K884" s="215">
        <f t="shared" si="13"/>
        <v>0</v>
      </c>
    </row>
    <row r="885" spans="2:11" x14ac:dyDescent="0.35">
      <c r="B885" s="195"/>
      <c r="C885" s="196"/>
      <c r="D885" s="197"/>
      <c r="E885" s="198"/>
      <c r="F885" s="192">
        <f>IFERROR(VLOOKUP(Verkauf!E885,Fertigwaren!$B$4:$C$67,2,0),0)</f>
        <v>0</v>
      </c>
      <c r="G885" s="219"/>
      <c r="H885" s="123"/>
      <c r="I885" s="221"/>
      <c r="J885" s="219"/>
      <c r="K885" s="215">
        <f t="shared" si="13"/>
        <v>0</v>
      </c>
    </row>
    <row r="886" spans="2:11" x14ac:dyDescent="0.35">
      <c r="B886" s="195"/>
      <c r="C886" s="196"/>
      <c r="D886" s="197"/>
      <c r="E886" s="198"/>
      <c r="F886" s="192">
        <f>IFERROR(VLOOKUP(Verkauf!E886,Fertigwaren!$B$4:$C$67,2,0),0)</f>
        <v>0</v>
      </c>
      <c r="G886" s="219"/>
      <c r="H886" s="123"/>
      <c r="I886" s="221"/>
      <c r="J886" s="219"/>
      <c r="K886" s="215">
        <f t="shared" si="13"/>
        <v>0</v>
      </c>
    </row>
    <row r="887" spans="2:11" x14ac:dyDescent="0.35">
      <c r="B887" s="195"/>
      <c r="C887" s="196"/>
      <c r="D887" s="197"/>
      <c r="E887" s="198"/>
      <c r="F887" s="192">
        <f>IFERROR(VLOOKUP(Verkauf!E887,Fertigwaren!$B$4:$C$67,2,0),0)</f>
        <v>0</v>
      </c>
      <c r="G887" s="219"/>
      <c r="H887" s="123"/>
      <c r="I887" s="221"/>
      <c r="J887" s="219"/>
      <c r="K887" s="215">
        <f t="shared" si="13"/>
        <v>0</v>
      </c>
    </row>
    <row r="888" spans="2:11" x14ac:dyDescent="0.35">
      <c r="B888" s="195"/>
      <c r="C888" s="196"/>
      <c r="D888" s="197"/>
      <c r="E888" s="198"/>
      <c r="F888" s="192">
        <f>IFERROR(VLOOKUP(Verkauf!E888,Fertigwaren!$B$4:$C$67,2,0),0)</f>
        <v>0</v>
      </c>
      <c r="G888" s="219"/>
      <c r="H888" s="123"/>
      <c r="I888" s="221"/>
      <c r="J888" s="219"/>
      <c r="K888" s="215">
        <f t="shared" si="13"/>
        <v>0</v>
      </c>
    </row>
    <row r="889" spans="2:11" x14ac:dyDescent="0.35">
      <c r="B889" s="195"/>
      <c r="C889" s="196"/>
      <c r="D889" s="197"/>
      <c r="E889" s="198"/>
      <c r="F889" s="192">
        <f>IFERROR(VLOOKUP(Verkauf!E889,Fertigwaren!$B$4:$C$67,2,0),0)</f>
        <v>0</v>
      </c>
      <c r="G889" s="219"/>
      <c r="H889" s="123"/>
      <c r="I889" s="221"/>
      <c r="J889" s="219"/>
      <c r="K889" s="215">
        <f t="shared" si="13"/>
        <v>0</v>
      </c>
    </row>
    <row r="890" spans="2:11" x14ac:dyDescent="0.35">
      <c r="B890" s="195"/>
      <c r="C890" s="196"/>
      <c r="D890" s="197"/>
      <c r="E890" s="198"/>
      <c r="F890" s="192">
        <f>IFERROR(VLOOKUP(Verkauf!E890,Fertigwaren!$B$4:$C$67,2,0),0)</f>
        <v>0</v>
      </c>
      <c r="G890" s="219"/>
      <c r="H890" s="123"/>
      <c r="I890" s="221"/>
      <c r="J890" s="219"/>
      <c r="K890" s="215">
        <f t="shared" si="13"/>
        <v>0</v>
      </c>
    </row>
    <row r="891" spans="2:11" x14ac:dyDescent="0.35">
      <c r="B891" s="195"/>
      <c r="C891" s="196"/>
      <c r="D891" s="197"/>
      <c r="E891" s="198"/>
      <c r="F891" s="192">
        <f>IFERROR(VLOOKUP(Verkauf!E891,Fertigwaren!$B$4:$C$67,2,0),0)</f>
        <v>0</v>
      </c>
      <c r="G891" s="219"/>
      <c r="H891" s="123"/>
      <c r="I891" s="221"/>
      <c r="J891" s="219"/>
      <c r="K891" s="215">
        <f t="shared" si="13"/>
        <v>0</v>
      </c>
    </row>
    <row r="892" spans="2:11" x14ac:dyDescent="0.35">
      <c r="B892" s="195"/>
      <c r="C892" s="196"/>
      <c r="D892" s="197"/>
      <c r="E892" s="198"/>
      <c r="F892" s="192">
        <f>IFERROR(VLOOKUP(Verkauf!E892,Fertigwaren!$B$4:$C$67,2,0),0)</f>
        <v>0</v>
      </c>
      <c r="G892" s="219"/>
      <c r="H892" s="123"/>
      <c r="I892" s="221"/>
      <c r="J892" s="219"/>
      <c r="K892" s="215">
        <f t="shared" si="13"/>
        <v>0</v>
      </c>
    </row>
    <row r="893" spans="2:11" x14ac:dyDescent="0.35">
      <c r="B893" s="195"/>
      <c r="C893" s="196"/>
      <c r="D893" s="197"/>
      <c r="E893" s="198"/>
      <c r="F893" s="192">
        <f>IFERROR(VLOOKUP(Verkauf!E893,Fertigwaren!$B$4:$C$67,2,0),0)</f>
        <v>0</v>
      </c>
      <c r="G893" s="219"/>
      <c r="H893" s="123"/>
      <c r="I893" s="221"/>
      <c r="J893" s="219"/>
      <c r="K893" s="215">
        <f t="shared" si="13"/>
        <v>0</v>
      </c>
    </row>
    <row r="894" spans="2:11" x14ac:dyDescent="0.35">
      <c r="B894" s="195"/>
      <c r="C894" s="196"/>
      <c r="D894" s="197"/>
      <c r="E894" s="198"/>
      <c r="F894" s="192">
        <f>IFERROR(VLOOKUP(Verkauf!E894,Fertigwaren!$B$4:$C$67,2,0),0)</f>
        <v>0</v>
      </c>
      <c r="G894" s="219"/>
      <c r="H894" s="123"/>
      <c r="I894" s="221"/>
      <c r="J894" s="219"/>
      <c r="K894" s="215">
        <f t="shared" si="13"/>
        <v>0</v>
      </c>
    </row>
    <row r="895" spans="2:11" x14ac:dyDescent="0.35">
      <c r="B895" s="195"/>
      <c r="C895" s="196"/>
      <c r="D895" s="197"/>
      <c r="E895" s="198"/>
      <c r="F895" s="192">
        <f>IFERROR(VLOOKUP(Verkauf!E895,Fertigwaren!$B$4:$C$67,2,0),0)</f>
        <v>0</v>
      </c>
      <c r="G895" s="219"/>
      <c r="H895" s="123"/>
      <c r="I895" s="221"/>
      <c r="J895" s="219"/>
      <c r="K895" s="215">
        <f t="shared" si="13"/>
        <v>0</v>
      </c>
    </row>
    <row r="896" spans="2:11" x14ac:dyDescent="0.35">
      <c r="B896" s="195"/>
      <c r="C896" s="196"/>
      <c r="D896" s="197"/>
      <c r="E896" s="198"/>
      <c r="F896" s="192">
        <f>IFERROR(VLOOKUP(Verkauf!E896,Fertigwaren!$B$4:$C$67,2,0),0)</f>
        <v>0</v>
      </c>
      <c r="G896" s="219"/>
      <c r="H896" s="123"/>
      <c r="I896" s="221"/>
      <c r="J896" s="219"/>
      <c r="K896" s="215">
        <f t="shared" si="13"/>
        <v>0</v>
      </c>
    </row>
    <row r="897" spans="2:11" x14ac:dyDescent="0.35">
      <c r="B897" s="195"/>
      <c r="C897" s="196"/>
      <c r="D897" s="197"/>
      <c r="E897" s="198"/>
      <c r="F897" s="192">
        <f>IFERROR(VLOOKUP(Verkauf!E897,Fertigwaren!$B$4:$C$67,2,0),0)</f>
        <v>0</v>
      </c>
      <c r="G897" s="219"/>
      <c r="H897" s="123"/>
      <c r="I897" s="221"/>
      <c r="J897" s="219"/>
      <c r="K897" s="215">
        <f t="shared" si="13"/>
        <v>0</v>
      </c>
    </row>
    <row r="898" spans="2:11" x14ac:dyDescent="0.35">
      <c r="B898" s="195"/>
      <c r="C898" s="196"/>
      <c r="D898" s="197"/>
      <c r="E898" s="198"/>
      <c r="F898" s="192">
        <f>IFERROR(VLOOKUP(Verkauf!E898,Fertigwaren!$B$4:$C$67,2,0),0)</f>
        <v>0</v>
      </c>
      <c r="G898" s="219"/>
      <c r="H898" s="123"/>
      <c r="I898" s="221"/>
      <c r="J898" s="219"/>
      <c r="K898" s="215">
        <f t="shared" si="13"/>
        <v>0</v>
      </c>
    </row>
    <row r="899" spans="2:11" x14ac:dyDescent="0.35">
      <c r="B899" s="195"/>
      <c r="C899" s="196"/>
      <c r="D899" s="197"/>
      <c r="E899" s="198"/>
      <c r="F899" s="192">
        <f>IFERROR(VLOOKUP(Verkauf!E899,Fertigwaren!$B$4:$C$67,2,0),0)</f>
        <v>0</v>
      </c>
      <c r="G899" s="219"/>
      <c r="H899" s="123"/>
      <c r="I899" s="221"/>
      <c r="J899" s="219"/>
      <c r="K899" s="215">
        <f t="shared" si="13"/>
        <v>0</v>
      </c>
    </row>
    <row r="900" spans="2:11" x14ac:dyDescent="0.35">
      <c r="B900" s="195"/>
      <c r="C900" s="196"/>
      <c r="D900" s="197"/>
      <c r="E900" s="198"/>
      <c r="F900" s="192">
        <f>IFERROR(VLOOKUP(Verkauf!E900,Fertigwaren!$B$4:$C$67,2,0),0)</f>
        <v>0</v>
      </c>
      <c r="G900" s="219"/>
      <c r="H900" s="123"/>
      <c r="I900" s="221"/>
      <c r="J900" s="219"/>
      <c r="K900" s="215">
        <f t="shared" si="13"/>
        <v>0</v>
      </c>
    </row>
    <row r="901" spans="2:11" x14ac:dyDescent="0.35">
      <c r="B901" s="195"/>
      <c r="C901" s="196"/>
      <c r="D901" s="197"/>
      <c r="E901" s="198"/>
      <c r="F901" s="192">
        <f>IFERROR(VLOOKUP(Verkauf!E901,Fertigwaren!$B$4:$C$67,2,0),0)</f>
        <v>0</v>
      </c>
      <c r="G901" s="219"/>
      <c r="H901" s="123"/>
      <c r="I901" s="221"/>
      <c r="J901" s="219"/>
      <c r="K901" s="215">
        <f t="shared" ref="K901:K964" si="14">C901</f>
        <v>0</v>
      </c>
    </row>
    <row r="902" spans="2:11" x14ac:dyDescent="0.35">
      <c r="B902" s="195"/>
      <c r="C902" s="196"/>
      <c r="D902" s="197"/>
      <c r="E902" s="198"/>
      <c r="F902" s="192">
        <f>IFERROR(VLOOKUP(Verkauf!E902,Fertigwaren!$B$4:$C$67,2,0),0)</f>
        <v>0</v>
      </c>
      <c r="G902" s="219"/>
      <c r="H902" s="123"/>
      <c r="I902" s="221"/>
      <c r="J902" s="219"/>
      <c r="K902" s="215">
        <f t="shared" si="14"/>
        <v>0</v>
      </c>
    </row>
    <row r="903" spans="2:11" x14ac:dyDescent="0.35">
      <c r="B903" s="195"/>
      <c r="C903" s="196"/>
      <c r="D903" s="197"/>
      <c r="E903" s="198"/>
      <c r="F903" s="192">
        <f>IFERROR(VLOOKUP(Verkauf!E903,Fertigwaren!$B$4:$C$67,2,0),0)</f>
        <v>0</v>
      </c>
      <c r="G903" s="219"/>
      <c r="H903" s="123"/>
      <c r="I903" s="221"/>
      <c r="J903" s="219"/>
      <c r="K903" s="215">
        <f t="shared" si="14"/>
        <v>0</v>
      </c>
    </row>
    <row r="904" spans="2:11" x14ac:dyDescent="0.35">
      <c r="B904" s="195"/>
      <c r="C904" s="196"/>
      <c r="D904" s="197"/>
      <c r="E904" s="198"/>
      <c r="F904" s="192">
        <f>IFERROR(VLOOKUP(Verkauf!E904,Fertigwaren!$B$4:$C$67,2,0),0)</f>
        <v>0</v>
      </c>
      <c r="G904" s="219"/>
      <c r="H904" s="123"/>
      <c r="I904" s="221"/>
      <c r="J904" s="219"/>
      <c r="K904" s="215">
        <f t="shared" si="14"/>
        <v>0</v>
      </c>
    </row>
    <row r="905" spans="2:11" x14ac:dyDescent="0.35">
      <c r="B905" s="195"/>
      <c r="C905" s="196"/>
      <c r="D905" s="197"/>
      <c r="E905" s="198"/>
      <c r="F905" s="192">
        <f>IFERROR(VLOOKUP(Verkauf!E905,Fertigwaren!$B$4:$C$67,2,0),0)</f>
        <v>0</v>
      </c>
      <c r="G905" s="219"/>
      <c r="H905" s="123"/>
      <c r="I905" s="221"/>
      <c r="J905" s="219"/>
      <c r="K905" s="215">
        <f t="shared" si="14"/>
        <v>0</v>
      </c>
    </row>
    <row r="906" spans="2:11" x14ac:dyDescent="0.35">
      <c r="B906" s="195"/>
      <c r="C906" s="196"/>
      <c r="D906" s="197"/>
      <c r="E906" s="198"/>
      <c r="F906" s="192">
        <f>IFERROR(VLOOKUP(Verkauf!E906,Fertigwaren!$B$4:$C$67,2,0),0)</f>
        <v>0</v>
      </c>
      <c r="G906" s="219"/>
      <c r="H906" s="123"/>
      <c r="I906" s="221"/>
      <c r="J906" s="219"/>
      <c r="K906" s="215">
        <f t="shared" si="14"/>
        <v>0</v>
      </c>
    </row>
    <row r="907" spans="2:11" x14ac:dyDescent="0.35">
      <c r="B907" s="195"/>
      <c r="C907" s="196"/>
      <c r="D907" s="197"/>
      <c r="E907" s="198"/>
      <c r="F907" s="192">
        <f>IFERROR(VLOOKUP(Verkauf!E907,Fertigwaren!$B$4:$C$67,2,0),0)</f>
        <v>0</v>
      </c>
      <c r="G907" s="219"/>
      <c r="H907" s="123"/>
      <c r="I907" s="221"/>
      <c r="J907" s="219"/>
      <c r="K907" s="215">
        <f t="shared" si="14"/>
        <v>0</v>
      </c>
    </row>
    <row r="908" spans="2:11" x14ac:dyDescent="0.35">
      <c r="B908" s="195"/>
      <c r="C908" s="196"/>
      <c r="D908" s="197"/>
      <c r="E908" s="198"/>
      <c r="F908" s="192">
        <f>IFERROR(VLOOKUP(Verkauf!E908,Fertigwaren!$B$4:$C$67,2,0),0)</f>
        <v>0</v>
      </c>
      <c r="G908" s="219"/>
      <c r="H908" s="123"/>
      <c r="I908" s="221"/>
      <c r="J908" s="219"/>
      <c r="K908" s="215">
        <f t="shared" si="14"/>
        <v>0</v>
      </c>
    </row>
    <row r="909" spans="2:11" x14ac:dyDescent="0.35">
      <c r="B909" s="195"/>
      <c r="C909" s="196"/>
      <c r="D909" s="197"/>
      <c r="E909" s="198"/>
      <c r="F909" s="192">
        <f>IFERROR(VLOOKUP(Verkauf!E909,Fertigwaren!$B$4:$C$67,2,0),0)</f>
        <v>0</v>
      </c>
      <c r="G909" s="219"/>
      <c r="H909" s="123"/>
      <c r="I909" s="221"/>
      <c r="J909" s="219"/>
      <c r="K909" s="215">
        <f t="shared" si="14"/>
        <v>0</v>
      </c>
    </row>
    <row r="910" spans="2:11" x14ac:dyDescent="0.35">
      <c r="B910" s="195"/>
      <c r="C910" s="196"/>
      <c r="D910" s="197"/>
      <c r="E910" s="198"/>
      <c r="F910" s="192">
        <f>IFERROR(VLOOKUP(Verkauf!E910,Fertigwaren!$B$4:$C$67,2,0),0)</f>
        <v>0</v>
      </c>
      <c r="G910" s="219"/>
      <c r="H910" s="123"/>
      <c r="I910" s="221"/>
      <c r="J910" s="219"/>
      <c r="K910" s="215">
        <f t="shared" si="14"/>
        <v>0</v>
      </c>
    </row>
    <row r="911" spans="2:11" x14ac:dyDescent="0.35">
      <c r="B911" s="195"/>
      <c r="C911" s="196"/>
      <c r="D911" s="197"/>
      <c r="E911" s="198"/>
      <c r="F911" s="192">
        <f>IFERROR(VLOOKUP(Verkauf!E911,Fertigwaren!$B$4:$C$67,2,0),0)</f>
        <v>0</v>
      </c>
      <c r="G911" s="219"/>
      <c r="H911" s="123"/>
      <c r="I911" s="221"/>
      <c r="J911" s="219"/>
      <c r="K911" s="215">
        <f t="shared" si="14"/>
        <v>0</v>
      </c>
    </row>
    <row r="912" spans="2:11" x14ac:dyDescent="0.35">
      <c r="B912" s="195"/>
      <c r="C912" s="196"/>
      <c r="D912" s="197"/>
      <c r="E912" s="198"/>
      <c r="F912" s="192">
        <f>IFERROR(VLOOKUP(Verkauf!E912,Fertigwaren!$B$4:$C$67,2,0),0)</f>
        <v>0</v>
      </c>
      <c r="G912" s="219"/>
      <c r="H912" s="123"/>
      <c r="I912" s="221"/>
      <c r="J912" s="219"/>
      <c r="K912" s="215">
        <f t="shared" si="14"/>
        <v>0</v>
      </c>
    </row>
    <row r="913" spans="2:11" x14ac:dyDescent="0.35">
      <c r="B913" s="195"/>
      <c r="C913" s="196"/>
      <c r="D913" s="197"/>
      <c r="E913" s="198"/>
      <c r="F913" s="192">
        <f>IFERROR(VLOOKUP(Verkauf!E913,Fertigwaren!$B$4:$C$67,2,0),0)</f>
        <v>0</v>
      </c>
      <c r="G913" s="219"/>
      <c r="H913" s="123"/>
      <c r="I913" s="221"/>
      <c r="J913" s="219"/>
      <c r="K913" s="215">
        <f t="shared" si="14"/>
        <v>0</v>
      </c>
    </row>
    <row r="914" spans="2:11" x14ac:dyDescent="0.35">
      <c r="B914" s="195"/>
      <c r="C914" s="196"/>
      <c r="D914" s="197"/>
      <c r="E914" s="198"/>
      <c r="F914" s="192">
        <f>IFERROR(VLOOKUP(Verkauf!E914,Fertigwaren!$B$4:$C$67,2,0),0)</f>
        <v>0</v>
      </c>
      <c r="G914" s="219"/>
      <c r="H914" s="123"/>
      <c r="I914" s="221"/>
      <c r="J914" s="219"/>
      <c r="K914" s="215">
        <f t="shared" si="14"/>
        <v>0</v>
      </c>
    </row>
    <row r="915" spans="2:11" x14ac:dyDescent="0.35">
      <c r="B915" s="195"/>
      <c r="C915" s="196"/>
      <c r="D915" s="197"/>
      <c r="E915" s="198"/>
      <c r="F915" s="192">
        <f>IFERROR(VLOOKUP(Verkauf!E915,Fertigwaren!$B$4:$C$67,2,0),0)</f>
        <v>0</v>
      </c>
      <c r="G915" s="219"/>
      <c r="H915" s="123"/>
      <c r="I915" s="221"/>
      <c r="J915" s="219"/>
      <c r="K915" s="215">
        <f t="shared" si="14"/>
        <v>0</v>
      </c>
    </row>
    <row r="916" spans="2:11" x14ac:dyDescent="0.35">
      <c r="B916" s="195"/>
      <c r="C916" s="196"/>
      <c r="D916" s="197"/>
      <c r="E916" s="198"/>
      <c r="F916" s="192">
        <f>IFERROR(VLOOKUP(Verkauf!E916,Fertigwaren!$B$4:$C$67,2,0),0)</f>
        <v>0</v>
      </c>
      <c r="G916" s="219"/>
      <c r="H916" s="123"/>
      <c r="I916" s="221"/>
      <c r="J916" s="219"/>
      <c r="K916" s="215">
        <f t="shared" si="14"/>
        <v>0</v>
      </c>
    </row>
    <row r="917" spans="2:11" x14ac:dyDescent="0.35">
      <c r="B917" s="195"/>
      <c r="C917" s="196"/>
      <c r="D917" s="197"/>
      <c r="E917" s="198"/>
      <c r="F917" s="192">
        <f>IFERROR(VLOOKUP(Verkauf!E917,Fertigwaren!$B$4:$C$67,2,0),0)</f>
        <v>0</v>
      </c>
      <c r="G917" s="219"/>
      <c r="H917" s="123"/>
      <c r="I917" s="221"/>
      <c r="J917" s="219"/>
      <c r="K917" s="215">
        <f t="shared" si="14"/>
        <v>0</v>
      </c>
    </row>
    <row r="918" spans="2:11" x14ac:dyDescent="0.35">
      <c r="B918" s="195"/>
      <c r="C918" s="196"/>
      <c r="D918" s="197"/>
      <c r="E918" s="198"/>
      <c r="F918" s="192">
        <f>IFERROR(VLOOKUP(Verkauf!E918,Fertigwaren!$B$4:$C$67,2,0),0)</f>
        <v>0</v>
      </c>
      <c r="G918" s="219"/>
      <c r="H918" s="123"/>
      <c r="I918" s="221"/>
      <c r="J918" s="219"/>
      <c r="K918" s="215">
        <f t="shared" si="14"/>
        <v>0</v>
      </c>
    </row>
    <row r="919" spans="2:11" x14ac:dyDescent="0.35">
      <c r="B919" s="195"/>
      <c r="C919" s="196"/>
      <c r="D919" s="197"/>
      <c r="E919" s="198"/>
      <c r="F919" s="192">
        <f>IFERROR(VLOOKUP(Verkauf!E919,Fertigwaren!$B$4:$C$67,2,0),0)</f>
        <v>0</v>
      </c>
      <c r="G919" s="219"/>
      <c r="H919" s="123"/>
      <c r="I919" s="221"/>
      <c r="J919" s="219"/>
      <c r="K919" s="215">
        <f t="shared" si="14"/>
        <v>0</v>
      </c>
    </row>
    <row r="920" spans="2:11" x14ac:dyDescent="0.35">
      <c r="B920" s="195"/>
      <c r="C920" s="196"/>
      <c r="D920" s="197"/>
      <c r="E920" s="198"/>
      <c r="F920" s="192">
        <f>IFERROR(VLOOKUP(Verkauf!E920,Fertigwaren!$B$4:$C$67,2,0),0)</f>
        <v>0</v>
      </c>
      <c r="G920" s="219"/>
      <c r="H920" s="123"/>
      <c r="I920" s="221"/>
      <c r="J920" s="219"/>
      <c r="K920" s="215">
        <f t="shared" si="14"/>
        <v>0</v>
      </c>
    </row>
    <row r="921" spans="2:11" x14ac:dyDescent="0.35">
      <c r="B921" s="195"/>
      <c r="C921" s="196"/>
      <c r="D921" s="197"/>
      <c r="E921" s="198"/>
      <c r="F921" s="192">
        <f>IFERROR(VLOOKUP(Verkauf!E921,Fertigwaren!$B$4:$C$67,2,0),0)</f>
        <v>0</v>
      </c>
      <c r="G921" s="219"/>
      <c r="H921" s="123"/>
      <c r="I921" s="221"/>
      <c r="J921" s="219"/>
      <c r="K921" s="215">
        <f t="shared" si="14"/>
        <v>0</v>
      </c>
    </row>
    <row r="922" spans="2:11" x14ac:dyDescent="0.35">
      <c r="B922" s="195"/>
      <c r="C922" s="196"/>
      <c r="D922" s="197"/>
      <c r="E922" s="198"/>
      <c r="F922" s="192">
        <f>IFERROR(VLOOKUP(Verkauf!E922,Fertigwaren!$B$4:$C$67,2,0),0)</f>
        <v>0</v>
      </c>
      <c r="G922" s="219"/>
      <c r="H922" s="123"/>
      <c r="I922" s="221"/>
      <c r="J922" s="219"/>
      <c r="K922" s="215">
        <f t="shared" si="14"/>
        <v>0</v>
      </c>
    </row>
    <row r="923" spans="2:11" x14ac:dyDescent="0.35">
      <c r="B923" s="195"/>
      <c r="C923" s="196"/>
      <c r="D923" s="197"/>
      <c r="E923" s="198"/>
      <c r="F923" s="192">
        <f>IFERROR(VLOOKUP(Verkauf!E923,Fertigwaren!$B$4:$C$67,2,0),0)</f>
        <v>0</v>
      </c>
      <c r="G923" s="219"/>
      <c r="H923" s="123"/>
      <c r="I923" s="221"/>
      <c r="J923" s="219"/>
      <c r="K923" s="215">
        <f t="shared" si="14"/>
        <v>0</v>
      </c>
    </row>
    <row r="924" spans="2:11" x14ac:dyDescent="0.35">
      <c r="B924" s="195"/>
      <c r="C924" s="196"/>
      <c r="D924" s="197"/>
      <c r="E924" s="198"/>
      <c r="F924" s="192">
        <f>IFERROR(VLOOKUP(Verkauf!E924,Fertigwaren!$B$4:$C$67,2,0),0)</f>
        <v>0</v>
      </c>
      <c r="G924" s="219"/>
      <c r="H924" s="123"/>
      <c r="I924" s="221"/>
      <c r="J924" s="219"/>
      <c r="K924" s="215">
        <f t="shared" si="14"/>
        <v>0</v>
      </c>
    </row>
    <row r="925" spans="2:11" x14ac:dyDescent="0.35">
      <c r="B925" s="195"/>
      <c r="C925" s="196"/>
      <c r="D925" s="197"/>
      <c r="E925" s="198"/>
      <c r="F925" s="192">
        <f>IFERROR(VLOOKUP(Verkauf!E925,Fertigwaren!$B$4:$C$67,2,0),0)</f>
        <v>0</v>
      </c>
      <c r="G925" s="219"/>
      <c r="H925" s="123"/>
      <c r="I925" s="221"/>
      <c r="J925" s="219"/>
      <c r="K925" s="215">
        <f t="shared" si="14"/>
        <v>0</v>
      </c>
    </row>
    <row r="926" spans="2:11" x14ac:dyDescent="0.35">
      <c r="B926" s="195"/>
      <c r="C926" s="196"/>
      <c r="D926" s="197"/>
      <c r="E926" s="198"/>
      <c r="F926" s="192">
        <f>IFERROR(VLOOKUP(Verkauf!E926,Fertigwaren!$B$4:$C$67,2,0),0)</f>
        <v>0</v>
      </c>
      <c r="G926" s="219"/>
      <c r="H926" s="123"/>
      <c r="I926" s="221"/>
      <c r="J926" s="219"/>
      <c r="K926" s="215">
        <f t="shared" si="14"/>
        <v>0</v>
      </c>
    </row>
    <row r="927" spans="2:11" x14ac:dyDescent="0.35">
      <c r="B927" s="195"/>
      <c r="C927" s="196"/>
      <c r="D927" s="197"/>
      <c r="E927" s="198"/>
      <c r="F927" s="192">
        <f>IFERROR(VLOOKUP(Verkauf!E927,Fertigwaren!$B$4:$C$67,2,0),0)</f>
        <v>0</v>
      </c>
      <c r="G927" s="219"/>
      <c r="H927" s="123"/>
      <c r="I927" s="221"/>
      <c r="J927" s="219"/>
      <c r="K927" s="215">
        <f t="shared" si="14"/>
        <v>0</v>
      </c>
    </row>
    <row r="928" spans="2:11" x14ac:dyDescent="0.35">
      <c r="B928" s="195"/>
      <c r="C928" s="196"/>
      <c r="D928" s="197"/>
      <c r="E928" s="198"/>
      <c r="F928" s="192">
        <f>IFERROR(VLOOKUP(Verkauf!E928,Fertigwaren!$B$4:$C$67,2,0),0)</f>
        <v>0</v>
      </c>
      <c r="G928" s="219"/>
      <c r="H928" s="123"/>
      <c r="I928" s="221"/>
      <c r="J928" s="219"/>
      <c r="K928" s="215">
        <f t="shared" si="14"/>
        <v>0</v>
      </c>
    </row>
    <row r="929" spans="2:11" x14ac:dyDescent="0.35">
      <c r="B929" s="195"/>
      <c r="C929" s="196"/>
      <c r="D929" s="197"/>
      <c r="E929" s="198"/>
      <c r="F929" s="192">
        <f>IFERROR(VLOOKUP(Verkauf!E929,Fertigwaren!$B$4:$C$67,2,0),0)</f>
        <v>0</v>
      </c>
      <c r="G929" s="219"/>
      <c r="H929" s="123"/>
      <c r="I929" s="221"/>
      <c r="J929" s="219"/>
      <c r="K929" s="215">
        <f t="shared" si="14"/>
        <v>0</v>
      </c>
    </row>
    <row r="930" spans="2:11" x14ac:dyDescent="0.35">
      <c r="B930" s="195"/>
      <c r="C930" s="196"/>
      <c r="D930" s="197"/>
      <c r="E930" s="198"/>
      <c r="F930" s="192">
        <f>IFERROR(VLOOKUP(Verkauf!E930,Fertigwaren!$B$4:$C$67,2,0),0)</f>
        <v>0</v>
      </c>
      <c r="G930" s="219"/>
      <c r="H930" s="123"/>
      <c r="I930" s="221"/>
      <c r="J930" s="219"/>
      <c r="K930" s="215">
        <f t="shared" si="14"/>
        <v>0</v>
      </c>
    </row>
    <row r="931" spans="2:11" x14ac:dyDescent="0.35">
      <c r="B931" s="195"/>
      <c r="C931" s="196"/>
      <c r="D931" s="197"/>
      <c r="E931" s="198"/>
      <c r="F931" s="192">
        <f>IFERROR(VLOOKUP(Verkauf!E931,Fertigwaren!$B$4:$C$67,2,0),0)</f>
        <v>0</v>
      </c>
      <c r="G931" s="219"/>
      <c r="H931" s="123"/>
      <c r="I931" s="221"/>
      <c r="J931" s="219"/>
      <c r="K931" s="215">
        <f t="shared" si="14"/>
        <v>0</v>
      </c>
    </row>
    <row r="932" spans="2:11" x14ac:dyDescent="0.35">
      <c r="B932" s="195"/>
      <c r="C932" s="196"/>
      <c r="D932" s="197"/>
      <c r="E932" s="198"/>
      <c r="F932" s="192">
        <f>IFERROR(VLOOKUP(Verkauf!E932,Fertigwaren!$B$4:$C$67,2,0),0)</f>
        <v>0</v>
      </c>
      <c r="G932" s="219"/>
      <c r="H932" s="123"/>
      <c r="I932" s="221"/>
      <c r="J932" s="219"/>
      <c r="K932" s="215">
        <f t="shared" si="14"/>
        <v>0</v>
      </c>
    </row>
    <row r="933" spans="2:11" x14ac:dyDescent="0.35">
      <c r="B933" s="195"/>
      <c r="C933" s="196"/>
      <c r="D933" s="197"/>
      <c r="E933" s="198"/>
      <c r="F933" s="192">
        <f>IFERROR(VLOOKUP(Verkauf!E933,Fertigwaren!$B$4:$C$67,2,0),0)</f>
        <v>0</v>
      </c>
      <c r="G933" s="219"/>
      <c r="H933" s="123"/>
      <c r="I933" s="221"/>
      <c r="J933" s="219"/>
      <c r="K933" s="215">
        <f t="shared" si="14"/>
        <v>0</v>
      </c>
    </row>
    <row r="934" spans="2:11" x14ac:dyDescent="0.35">
      <c r="B934" s="195"/>
      <c r="C934" s="196"/>
      <c r="D934" s="197"/>
      <c r="E934" s="198"/>
      <c r="F934" s="192">
        <f>IFERROR(VLOOKUP(Verkauf!E934,Fertigwaren!$B$4:$C$67,2,0),0)</f>
        <v>0</v>
      </c>
      <c r="G934" s="219"/>
      <c r="H934" s="123"/>
      <c r="I934" s="221"/>
      <c r="J934" s="219"/>
      <c r="K934" s="215">
        <f t="shared" si="14"/>
        <v>0</v>
      </c>
    </row>
    <row r="935" spans="2:11" x14ac:dyDescent="0.35">
      <c r="B935" s="195"/>
      <c r="C935" s="196"/>
      <c r="D935" s="197"/>
      <c r="E935" s="198"/>
      <c r="F935" s="192">
        <f>IFERROR(VLOOKUP(Verkauf!E935,Fertigwaren!$B$4:$C$67,2,0),0)</f>
        <v>0</v>
      </c>
      <c r="G935" s="219"/>
      <c r="H935" s="123"/>
      <c r="I935" s="221"/>
      <c r="J935" s="219"/>
      <c r="K935" s="215">
        <f t="shared" si="14"/>
        <v>0</v>
      </c>
    </row>
    <row r="936" spans="2:11" x14ac:dyDescent="0.35">
      <c r="B936" s="195"/>
      <c r="C936" s="196"/>
      <c r="D936" s="197"/>
      <c r="E936" s="198"/>
      <c r="F936" s="192">
        <f>IFERROR(VLOOKUP(Verkauf!E936,Fertigwaren!$B$4:$C$67,2,0),0)</f>
        <v>0</v>
      </c>
      <c r="G936" s="219"/>
      <c r="H936" s="123"/>
      <c r="I936" s="221"/>
      <c r="J936" s="219"/>
      <c r="K936" s="215">
        <f t="shared" si="14"/>
        <v>0</v>
      </c>
    </row>
    <row r="937" spans="2:11" x14ac:dyDescent="0.35">
      <c r="B937" s="195"/>
      <c r="C937" s="196"/>
      <c r="D937" s="197"/>
      <c r="E937" s="198"/>
      <c r="F937" s="192">
        <f>IFERROR(VLOOKUP(Verkauf!E937,Fertigwaren!$B$4:$C$67,2,0),0)</f>
        <v>0</v>
      </c>
      <c r="G937" s="219"/>
      <c r="H937" s="123"/>
      <c r="I937" s="221"/>
      <c r="J937" s="219"/>
      <c r="K937" s="215">
        <f t="shared" si="14"/>
        <v>0</v>
      </c>
    </row>
    <row r="938" spans="2:11" x14ac:dyDescent="0.35">
      <c r="B938" s="195"/>
      <c r="C938" s="196"/>
      <c r="D938" s="197"/>
      <c r="E938" s="198"/>
      <c r="F938" s="192">
        <f>IFERROR(VLOOKUP(Verkauf!E938,Fertigwaren!$B$4:$C$67,2,0),0)</f>
        <v>0</v>
      </c>
      <c r="G938" s="219"/>
      <c r="H938" s="123"/>
      <c r="I938" s="221"/>
      <c r="J938" s="219"/>
      <c r="K938" s="215">
        <f t="shared" si="14"/>
        <v>0</v>
      </c>
    </row>
    <row r="939" spans="2:11" x14ac:dyDescent="0.35">
      <c r="B939" s="195"/>
      <c r="C939" s="196"/>
      <c r="D939" s="197"/>
      <c r="E939" s="198"/>
      <c r="F939" s="192">
        <f>IFERROR(VLOOKUP(Verkauf!E939,Fertigwaren!$B$4:$C$67,2,0),0)</f>
        <v>0</v>
      </c>
      <c r="G939" s="219"/>
      <c r="H939" s="123"/>
      <c r="I939" s="221"/>
      <c r="J939" s="219"/>
      <c r="K939" s="215">
        <f t="shared" si="14"/>
        <v>0</v>
      </c>
    </row>
    <row r="940" spans="2:11" x14ac:dyDescent="0.35">
      <c r="B940" s="195"/>
      <c r="C940" s="196"/>
      <c r="D940" s="197"/>
      <c r="E940" s="198"/>
      <c r="F940" s="192">
        <f>IFERROR(VLOOKUP(Verkauf!E940,Fertigwaren!$B$4:$C$67,2,0),0)</f>
        <v>0</v>
      </c>
      <c r="G940" s="219"/>
      <c r="H940" s="123"/>
      <c r="I940" s="221"/>
      <c r="J940" s="219"/>
      <c r="K940" s="215">
        <f t="shared" si="14"/>
        <v>0</v>
      </c>
    </row>
    <row r="941" spans="2:11" x14ac:dyDescent="0.35">
      <c r="B941" s="195"/>
      <c r="C941" s="196"/>
      <c r="D941" s="197"/>
      <c r="E941" s="198"/>
      <c r="F941" s="192">
        <f>IFERROR(VLOOKUP(Verkauf!E941,Fertigwaren!$B$4:$C$67,2,0),0)</f>
        <v>0</v>
      </c>
      <c r="G941" s="219"/>
      <c r="H941" s="123"/>
      <c r="I941" s="221"/>
      <c r="J941" s="219"/>
      <c r="K941" s="215">
        <f t="shared" si="14"/>
        <v>0</v>
      </c>
    </row>
    <row r="942" spans="2:11" x14ac:dyDescent="0.35">
      <c r="B942" s="195"/>
      <c r="C942" s="196"/>
      <c r="D942" s="197"/>
      <c r="E942" s="198"/>
      <c r="F942" s="192">
        <f>IFERROR(VLOOKUP(Verkauf!E942,Fertigwaren!$B$4:$C$67,2,0),0)</f>
        <v>0</v>
      </c>
      <c r="G942" s="219"/>
      <c r="H942" s="123"/>
      <c r="I942" s="221"/>
      <c r="J942" s="219"/>
      <c r="K942" s="215">
        <f t="shared" si="14"/>
        <v>0</v>
      </c>
    </row>
    <row r="943" spans="2:11" x14ac:dyDescent="0.35">
      <c r="B943" s="195"/>
      <c r="C943" s="196"/>
      <c r="D943" s="197"/>
      <c r="E943" s="198"/>
      <c r="F943" s="192">
        <f>IFERROR(VLOOKUP(Verkauf!E943,Fertigwaren!$B$4:$C$67,2,0),0)</f>
        <v>0</v>
      </c>
      <c r="G943" s="219"/>
      <c r="H943" s="123"/>
      <c r="I943" s="221"/>
      <c r="J943" s="219"/>
      <c r="K943" s="215">
        <f t="shared" si="14"/>
        <v>0</v>
      </c>
    </row>
    <row r="944" spans="2:11" x14ac:dyDescent="0.35">
      <c r="B944" s="195"/>
      <c r="C944" s="196"/>
      <c r="D944" s="197"/>
      <c r="E944" s="198"/>
      <c r="F944" s="192">
        <f>IFERROR(VLOOKUP(Verkauf!E944,Fertigwaren!$B$4:$C$67,2,0),0)</f>
        <v>0</v>
      </c>
      <c r="G944" s="219"/>
      <c r="H944" s="123"/>
      <c r="I944" s="221"/>
      <c r="J944" s="219"/>
      <c r="K944" s="215">
        <f t="shared" si="14"/>
        <v>0</v>
      </c>
    </row>
    <row r="945" spans="2:11" x14ac:dyDescent="0.35">
      <c r="B945" s="195"/>
      <c r="C945" s="196"/>
      <c r="D945" s="197"/>
      <c r="E945" s="198"/>
      <c r="F945" s="192">
        <f>IFERROR(VLOOKUP(Verkauf!E945,Fertigwaren!$B$4:$C$67,2,0),0)</f>
        <v>0</v>
      </c>
      <c r="G945" s="219"/>
      <c r="H945" s="123"/>
      <c r="I945" s="221"/>
      <c r="J945" s="219"/>
      <c r="K945" s="215">
        <f t="shared" si="14"/>
        <v>0</v>
      </c>
    </row>
    <row r="946" spans="2:11" x14ac:dyDescent="0.35">
      <c r="B946" s="195"/>
      <c r="C946" s="196"/>
      <c r="D946" s="197"/>
      <c r="E946" s="198"/>
      <c r="F946" s="192">
        <f>IFERROR(VLOOKUP(Verkauf!E946,Fertigwaren!$B$4:$C$67,2,0),0)</f>
        <v>0</v>
      </c>
      <c r="G946" s="219"/>
      <c r="H946" s="123"/>
      <c r="I946" s="221"/>
      <c r="J946" s="219"/>
      <c r="K946" s="215">
        <f t="shared" si="14"/>
        <v>0</v>
      </c>
    </row>
    <row r="947" spans="2:11" x14ac:dyDescent="0.35">
      <c r="B947" s="195"/>
      <c r="C947" s="196"/>
      <c r="D947" s="197"/>
      <c r="E947" s="198"/>
      <c r="F947" s="192">
        <f>IFERROR(VLOOKUP(Verkauf!E947,Fertigwaren!$B$4:$C$67,2,0),0)</f>
        <v>0</v>
      </c>
      <c r="G947" s="219"/>
      <c r="H947" s="123"/>
      <c r="I947" s="221"/>
      <c r="J947" s="219"/>
      <c r="K947" s="215">
        <f t="shared" si="14"/>
        <v>0</v>
      </c>
    </row>
    <row r="948" spans="2:11" x14ac:dyDescent="0.35">
      <c r="B948" s="195"/>
      <c r="C948" s="196"/>
      <c r="D948" s="197"/>
      <c r="E948" s="198"/>
      <c r="F948" s="192">
        <f>IFERROR(VLOOKUP(Verkauf!E948,Fertigwaren!$B$4:$C$67,2,0),0)</f>
        <v>0</v>
      </c>
      <c r="G948" s="219"/>
      <c r="H948" s="123"/>
      <c r="I948" s="221"/>
      <c r="J948" s="219"/>
      <c r="K948" s="215">
        <f t="shared" si="14"/>
        <v>0</v>
      </c>
    </row>
    <row r="949" spans="2:11" x14ac:dyDescent="0.35">
      <c r="B949" s="195"/>
      <c r="C949" s="196"/>
      <c r="D949" s="197"/>
      <c r="E949" s="198"/>
      <c r="F949" s="192">
        <f>IFERROR(VLOOKUP(Verkauf!E949,Fertigwaren!$B$4:$C$67,2,0),0)</f>
        <v>0</v>
      </c>
      <c r="G949" s="219"/>
      <c r="H949" s="123"/>
      <c r="I949" s="221"/>
      <c r="J949" s="219"/>
      <c r="K949" s="215">
        <f t="shared" si="14"/>
        <v>0</v>
      </c>
    </row>
    <row r="950" spans="2:11" x14ac:dyDescent="0.35">
      <c r="B950" s="195"/>
      <c r="C950" s="196"/>
      <c r="D950" s="197"/>
      <c r="E950" s="198"/>
      <c r="F950" s="192">
        <f>IFERROR(VLOOKUP(Verkauf!E950,Fertigwaren!$B$4:$C$67,2,0),0)</f>
        <v>0</v>
      </c>
      <c r="G950" s="219"/>
      <c r="H950" s="123"/>
      <c r="I950" s="221"/>
      <c r="J950" s="219"/>
      <c r="K950" s="215">
        <f t="shared" si="14"/>
        <v>0</v>
      </c>
    </row>
    <row r="951" spans="2:11" x14ac:dyDescent="0.35">
      <c r="B951" s="195"/>
      <c r="C951" s="196"/>
      <c r="D951" s="197"/>
      <c r="E951" s="198"/>
      <c r="F951" s="192">
        <f>IFERROR(VLOOKUP(Verkauf!E951,Fertigwaren!$B$4:$C$67,2,0),0)</f>
        <v>0</v>
      </c>
      <c r="G951" s="219"/>
      <c r="H951" s="123"/>
      <c r="I951" s="221"/>
      <c r="J951" s="219"/>
      <c r="K951" s="215">
        <f t="shared" si="14"/>
        <v>0</v>
      </c>
    </row>
    <row r="952" spans="2:11" x14ac:dyDescent="0.35">
      <c r="B952" s="195"/>
      <c r="C952" s="196"/>
      <c r="D952" s="197"/>
      <c r="E952" s="198"/>
      <c r="F952" s="192">
        <f>IFERROR(VLOOKUP(Verkauf!E952,Fertigwaren!$B$4:$C$67,2,0),0)</f>
        <v>0</v>
      </c>
      <c r="G952" s="219"/>
      <c r="H952" s="123"/>
      <c r="I952" s="221"/>
      <c r="J952" s="219"/>
      <c r="K952" s="215">
        <f t="shared" si="14"/>
        <v>0</v>
      </c>
    </row>
    <row r="953" spans="2:11" x14ac:dyDescent="0.35">
      <c r="B953" s="195"/>
      <c r="C953" s="196"/>
      <c r="D953" s="197"/>
      <c r="E953" s="198"/>
      <c r="F953" s="192">
        <f>IFERROR(VLOOKUP(Verkauf!E953,Fertigwaren!$B$4:$C$67,2,0),0)</f>
        <v>0</v>
      </c>
      <c r="G953" s="219"/>
      <c r="H953" s="123"/>
      <c r="I953" s="221"/>
      <c r="J953" s="219"/>
      <c r="K953" s="215">
        <f t="shared" si="14"/>
        <v>0</v>
      </c>
    </row>
    <row r="954" spans="2:11" x14ac:dyDescent="0.35">
      <c r="B954" s="195"/>
      <c r="C954" s="196"/>
      <c r="D954" s="197"/>
      <c r="E954" s="198"/>
      <c r="F954" s="192">
        <f>IFERROR(VLOOKUP(Verkauf!E954,Fertigwaren!$B$4:$C$67,2,0),0)</f>
        <v>0</v>
      </c>
      <c r="G954" s="219"/>
      <c r="H954" s="123"/>
      <c r="I954" s="221"/>
      <c r="J954" s="219"/>
      <c r="K954" s="215">
        <f t="shared" si="14"/>
        <v>0</v>
      </c>
    </row>
    <row r="955" spans="2:11" x14ac:dyDescent="0.35">
      <c r="B955" s="195"/>
      <c r="C955" s="196"/>
      <c r="D955" s="197"/>
      <c r="E955" s="198"/>
      <c r="F955" s="192">
        <f>IFERROR(VLOOKUP(Verkauf!E955,Fertigwaren!$B$4:$C$67,2,0),0)</f>
        <v>0</v>
      </c>
      <c r="G955" s="219"/>
      <c r="H955" s="123"/>
      <c r="I955" s="221"/>
      <c r="J955" s="219"/>
      <c r="K955" s="215">
        <f t="shared" si="14"/>
        <v>0</v>
      </c>
    </row>
    <row r="956" spans="2:11" x14ac:dyDescent="0.35">
      <c r="B956" s="195"/>
      <c r="C956" s="196"/>
      <c r="D956" s="197"/>
      <c r="E956" s="198"/>
      <c r="F956" s="192">
        <f>IFERROR(VLOOKUP(Verkauf!E956,Fertigwaren!$B$4:$C$67,2,0),0)</f>
        <v>0</v>
      </c>
      <c r="G956" s="219"/>
      <c r="H956" s="123"/>
      <c r="I956" s="221"/>
      <c r="J956" s="219"/>
      <c r="K956" s="215">
        <f t="shared" si="14"/>
        <v>0</v>
      </c>
    </row>
    <row r="957" spans="2:11" x14ac:dyDescent="0.35">
      <c r="B957" s="195"/>
      <c r="C957" s="196"/>
      <c r="D957" s="197"/>
      <c r="E957" s="198"/>
      <c r="F957" s="192">
        <f>IFERROR(VLOOKUP(Verkauf!E957,Fertigwaren!$B$4:$C$67,2,0),0)</f>
        <v>0</v>
      </c>
      <c r="G957" s="219"/>
      <c r="H957" s="123"/>
      <c r="I957" s="221"/>
      <c r="J957" s="219"/>
      <c r="K957" s="215">
        <f t="shared" si="14"/>
        <v>0</v>
      </c>
    </row>
    <row r="958" spans="2:11" x14ac:dyDescent="0.35">
      <c r="B958" s="195"/>
      <c r="C958" s="196"/>
      <c r="D958" s="197"/>
      <c r="E958" s="198"/>
      <c r="F958" s="192">
        <f>IFERROR(VLOOKUP(Verkauf!E958,Fertigwaren!$B$4:$C$67,2,0),0)</f>
        <v>0</v>
      </c>
      <c r="G958" s="219"/>
      <c r="H958" s="123"/>
      <c r="I958" s="221"/>
      <c r="J958" s="219"/>
      <c r="K958" s="215">
        <f t="shared" si="14"/>
        <v>0</v>
      </c>
    </row>
    <row r="959" spans="2:11" x14ac:dyDescent="0.35">
      <c r="B959" s="195"/>
      <c r="C959" s="196"/>
      <c r="D959" s="197"/>
      <c r="E959" s="198"/>
      <c r="F959" s="192">
        <f>IFERROR(VLOOKUP(Verkauf!E959,Fertigwaren!$B$4:$C$67,2,0),0)</f>
        <v>0</v>
      </c>
      <c r="G959" s="219"/>
      <c r="H959" s="123"/>
      <c r="I959" s="221"/>
      <c r="J959" s="219"/>
      <c r="K959" s="215">
        <f t="shared" si="14"/>
        <v>0</v>
      </c>
    </row>
    <row r="960" spans="2:11" x14ac:dyDescent="0.35">
      <c r="B960" s="195"/>
      <c r="C960" s="196"/>
      <c r="D960" s="197"/>
      <c r="E960" s="198"/>
      <c r="F960" s="192">
        <f>IFERROR(VLOOKUP(Verkauf!E960,Fertigwaren!$B$4:$C$67,2,0),0)</f>
        <v>0</v>
      </c>
      <c r="G960" s="219"/>
      <c r="H960" s="123"/>
      <c r="I960" s="221"/>
      <c r="J960" s="219"/>
      <c r="K960" s="215">
        <f t="shared" si="14"/>
        <v>0</v>
      </c>
    </row>
    <row r="961" spans="2:11" x14ac:dyDescent="0.35">
      <c r="B961" s="195"/>
      <c r="C961" s="196"/>
      <c r="D961" s="197"/>
      <c r="E961" s="198"/>
      <c r="F961" s="192">
        <f>IFERROR(VLOOKUP(Verkauf!E961,Fertigwaren!$B$4:$C$67,2,0),0)</f>
        <v>0</v>
      </c>
      <c r="G961" s="219"/>
      <c r="H961" s="123"/>
      <c r="I961" s="221"/>
      <c r="J961" s="219"/>
      <c r="K961" s="215">
        <f t="shared" si="14"/>
        <v>0</v>
      </c>
    </row>
    <row r="962" spans="2:11" x14ac:dyDescent="0.35">
      <c r="B962" s="195"/>
      <c r="C962" s="196"/>
      <c r="D962" s="197"/>
      <c r="E962" s="198"/>
      <c r="F962" s="192">
        <f>IFERROR(VLOOKUP(Verkauf!E962,Fertigwaren!$B$4:$C$67,2,0),0)</f>
        <v>0</v>
      </c>
      <c r="G962" s="219"/>
      <c r="H962" s="123"/>
      <c r="I962" s="221"/>
      <c r="J962" s="219"/>
      <c r="K962" s="215">
        <f t="shared" si="14"/>
        <v>0</v>
      </c>
    </row>
    <row r="963" spans="2:11" x14ac:dyDescent="0.35">
      <c r="B963" s="195"/>
      <c r="C963" s="196"/>
      <c r="D963" s="197"/>
      <c r="E963" s="198"/>
      <c r="F963" s="192">
        <f>IFERROR(VLOOKUP(Verkauf!E963,Fertigwaren!$B$4:$C$67,2,0),0)</f>
        <v>0</v>
      </c>
      <c r="G963" s="219"/>
      <c r="H963" s="123"/>
      <c r="I963" s="221"/>
      <c r="J963" s="219"/>
      <c r="K963" s="215">
        <f t="shared" si="14"/>
        <v>0</v>
      </c>
    </row>
    <row r="964" spans="2:11" x14ac:dyDescent="0.35">
      <c r="B964" s="195"/>
      <c r="C964" s="196"/>
      <c r="D964" s="197"/>
      <c r="E964" s="198"/>
      <c r="F964" s="192">
        <f>IFERROR(VLOOKUP(Verkauf!E964,Fertigwaren!$B$4:$C$67,2,0),0)</f>
        <v>0</v>
      </c>
      <c r="G964" s="219"/>
      <c r="H964" s="123"/>
      <c r="I964" s="221"/>
      <c r="J964" s="219"/>
      <c r="K964" s="215">
        <f t="shared" si="14"/>
        <v>0</v>
      </c>
    </row>
    <row r="965" spans="2:11" x14ac:dyDescent="0.35">
      <c r="B965" s="195"/>
      <c r="C965" s="196"/>
      <c r="D965" s="197"/>
      <c r="E965" s="198"/>
      <c r="F965" s="192">
        <f>IFERROR(VLOOKUP(Verkauf!E965,Fertigwaren!$B$4:$C$67,2,0),0)</f>
        <v>0</v>
      </c>
      <c r="G965" s="219"/>
      <c r="H965" s="123"/>
      <c r="I965" s="221"/>
      <c r="J965" s="219"/>
      <c r="K965" s="215">
        <f t="shared" ref="K965:K1000" si="15">C965</f>
        <v>0</v>
      </c>
    </row>
    <row r="966" spans="2:11" x14ac:dyDescent="0.35">
      <c r="B966" s="195"/>
      <c r="C966" s="196"/>
      <c r="D966" s="197"/>
      <c r="E966" s="198"/>
      <c r="F966" s="192">
        <f>IFERROR(VLOOKUP(Verkauf!E966,Fertigwaren!$B$4:$C$67,2,0),0)</f>
        <v>0</v>
      </c>
      <c r="G966" s="219"/>
      <c r="H966" s="123"/>
      <c r="I966" s="221"/>
      <c r="J966" s="219"/>
      <c r="K966" s="215">
        <f t="shared" si="15"/>
        <v>0</v>
      </c>
    </row>
    <row r="967" spans="2:11" x14ac:dyDescent="0.35">
      <c r="B967" s="195"/>
      <c r="C967" s="196"/>
      <c r="D967" s="197"/>
      <c r="E967" s="198"/>
      <c r="F967" s="192">
        <f>IFERROR(VLOOKUP(Verkauf!E967,Fertigwaren!$B$4:$C$67,2,0),0)</f>
        <v>0</v>
      </c>
      <c r="G967" s="219"/>
      <c r="H967" s="123"/>
      <c r="I967" s="221"/>
      <c r="J967" s="219"/>
      <c r="K967" s="215">
        <f t="shared" si="15"/>
        <v>0</v>
      </c>
    </row>
    <row r="968" spans="2:11" x14ac:dyDescent="0.35">
      <c r="B968" s="195"/>
      <c r="C968" s="196"/>
      <c r="D968" s="197"/>
      <c r="E968" s="198"/>
      <c r="F968" s="192">
        <f>IFERROR(VLOOKUP(Verkauf!E968,Fertigwaren!$B$4:$C$67,2,0),0)</f>
        <v>0</v>
      </c>
      <c r="G968" s="219"/>
      <c r="H968" s="123"/>
      <c r="I968" s="221"/>
      <c r="J968" s="219"/>
      <c r="K968" s="215">
        <f t="shared" si="15"/>
        <v>0</v>
      </c>
    </row>
    <row r="969" spans="2:11" x14ac:dyDescent="0.35">
      <c r="B969" s="195"/>
      <c r="C969" s="196"/>
      <c r="D969" s="197"/>
      <c r="E969" s="198"/>
      <c r="F969" s="192">
        <f>IFERROR(VLOOKUP(Verkauf!E969,Fertigwaren!$B$4:$C$67,2,0),0)</f>
        <v>0</v>
      </c>
      <c r="G969" s="219"/>
      <c r="H969" s="123"/>
      <c r="I969" s="221"/>
      <c r="J969" s="219"/>
      <c r="K969" s="215">
        <f t="shared" si="15"/>
        <v>0</v>
      </c>
    </row>
    <row r="970" spans="2:11" x14ac:dyDescent="0.35">
      <c r="B970" s="195"/>
      <c r="C970" s="196"/>
      <c r="D970" s="197"/>
      <c r="E970" s="198"/>
      <c r="F970" s="192">
        <f>IFERROR(VLOOKUP(Verkauf!E970,Fertigwaren!$B$4:$C$67,2,0),0)</f>
        <v>0</v>
      </c>
      <c r="G970" s="219"/>
      <c r="H970" s="123"/>
      <c r="I970" s="221"/>
      <c r="J970" s="219"/>
      <c r="K970" s="215">
        <f t="shared" si="15"/>
        <v>0</v>
      </c>
    </row>
    <row r="971" spans="2:11" x14ac:dyDescent="0.35">
      <c r="B971" s="195"/>
      <c r="C971" s="196"/>
      <c r="D971" s="197"/>
      <c r="E971" s="198"/>
      <c r="F971" s="192">
        <f>IFERROR(VLOOKUP(Verkauf!E971,Fertigwaren!$B$4:$C$67,2,0),0)</f>
        <v>0</v>
      </c>
      <c r="G971" s="219"/>
      <c r="H971" s="123"/>
      <c r="I971" s="221"/>
      <c r="J971" s="219"/>
      <c r="K971" s="215">
        <f t="shared" si="15"/>
        <v>0</v>
      </c>
    </row>
    <row r="972" spans="2:11" x14ac:dyDescent="0.35">
      <c r="B972" s="195"/>
      <c r="C972" s="196"/>
      <c r="D972" s="197"/>
      <c r="E972" s="198"/>
      <c r="F972" s="192">
        <f>IFERROR(VLOOKUP(Verkauf!E972,Fertigwaren!$B$4:$C$67,2,0),0)</f>
        <v>0</v>
      </c>
      <c r="G972" s="219"/>
      <c r="H972" s="123"/>
      <c r="I972" s="221"/>
      <c r="J972" s="219"/>
      <c r="K972" s="215">
        <f t="shared" si="15"/>
        <v>0</v>
      </c>
    </row>
    <row r="973" spans="2:11" x14ac:dyDescent="0.35">
      <c r="B973" s="195"/>
      <c r="C973" s="196"/>
      <c r="D973" s="197"/>
      <c r="E973" s="198"/>
      <c r="F973" s="192">
        <f>IFERROR(VLOOKUP(Verkauf!E973,Fertigwaren!$B$4:$C$67,2,0),0)</f>
        <v>0</v>
      </c>
      <c r="G973" s="219"/>
      <c r="H973" s="123"/>
      <c r="I973" s="221"/>
      <c r="J973" s="219"/>
      <c r="K973" s="215">
        <f t="shared" si="15"/>
        <v>0</v>
      </c>
    </row>
    <row r="974" spans="2:11" x14ac:dyDescent="0.35">
      <c r="B974" s="195"/>
      <c r="C974" s="196"/>
      <c r="D974" s="197"/>
      <c r="E974" s="198"/>
      <c r="F974" s="192">
        <f>IFERROR(VLOOKUP(Verkauf!E974,Fertigwaren!$B$4:$C$67,2,0),0)</f>
        <v>0</v>
      </c>
      <c r="G974" s="219"/>
      <c r="H974" s="123"/>
      <c r="I974" s="221"/>
      <c r="J974" s="219"/>
      <c r="K974" s="215">
        <f t="shared" si="15"/>
        <v>0</v>
      </c>
    </row>
    <row r="975" spans="2:11" x14ac:dyDescent="0.35">
      <c r="B975" s="195"/>
      <c r="C975" s="196"/>
      <c r="D975" s="197"/>
      <c r="E975" s="198"/>
      <c r="F975" s="192">
        <f>IFERROR(VLOOKUP(Verkauf!E975,Fertigwaren!$B$4:$C$67,2,0),0)</f>
        <v>0</v>
      </c>
      <c r="G975" s="219"/>
      <c r="H975" s="123"/>
      <c r="I975" s="221"/>
      <c r="J975" s="219"/>
      <c r="K975" s="215">
        <f t="shared" si="15"/>
        <v>0</v>
      </c>
    </row>
    <row r="976" spans="2:11" x14ac:dyDescent="0.35">
      <c r="B976" s="195"/>
      <c r="C976" s="196"/>
      <c r="D976" s="197"/>
      <c r="E976" s="198"/>
      <c r="F976" s="192">
        <f>IFERROR(VLOOKUP(Verkauf!E976,Fertigwaren!$B$4:$C$67,2,0),0)</f>
        <v>0</v>
      </c>
      <c r="G976" s="219"/>
      <c r="H976" s="123"/>
      <c r="I976" s="221"/>
      <c r="J976" s="219"/>
      <c r="K976" s="215">
        <f t="shared" si="15"/>
        <v>0</v>
      </c>
    </row>
    <row r="977" spans="2:11" x14ac:dyDescent="0.35">
      <c r="B977" s="195"/>
      <c r="C977" s="196"/>
      <c r="D977" s="197"/>
      <c r="E977" s="198"/>
      <c r="F977" s="192">
        <f>IFERROR(VLOOKUP(Verkauf!E977,Fertigwaren!$B$4:$C$67,2,0),0)</f>
        <v>0</v>
      </c>
      <c r="G977" s="219"/>
      <c r="H977" s="123"/>
      <c r="I977" s="221"/>
      <c r="J977" s="219"/>
      <c r="K977" s="215">
        <f t="shared" si="15"/>
        <v>0</v>
      </c>
    </row>
    <row r="978" spans="2:11" x14ac:dyDescent="0.35">
      <c r="B978" s="195"/>
      <c r="C978" s="196"/>
      <c r="D978" s="197"/>
      <c r="E978" s="198"/>
      <c r="F978" s="192">
        <f>IFERROR(VLOOKUP(Verkauf!E978,Fertigwaren!$B$4:$C$67,2,0),0)</f>
        <v>0</v>
      </c>
      <c r="G978" s="219"/>
      <c r="H978" s="123"/>
      <c r="I978" s="221"/>
      <c r="J978" s="219"/>
      <c r="K978" s="215">
        <f t="shared" si="15"/>
        <v>0</v>
      </c>
    </row>
    <row r="979" spans="2:11" x14ac:dyDescent="0.35">
      <c r="B979" s="195"/>
      <c r="C979" s="196"/>
      <c r="D979" s="197"/>
      <c r="E979" s="198"/>
      <c r="F979" s="192">
        <f>IFERROR(VLOOKUP(Verkauf!E979,Fertigwaren!$B$4:$C$67,2,0),0)</f>
        <v>0</v>
      </c>
      <c r="G979" s="219"/>
      <c r="H979" s="123"/>
      <c r="I979" s="221"/>
      <c r="J979" s="219"/>
      <c r="K979" s="215">
        <f t="shared" si="15"/>
        <v>0</v>
      </c>
    </row>
    <row r="980" spans="2:11" x14ac:dyDescent="0.35">
      <c r="B980" s="195"/>
      <c r="C980" s="196"/>
      <c r="D980" s="197"/>
      <c r="E980" s="198"/>
      <c r="F980" s="192">
        <f>IFERROR(VLOOKUP(Verkauf!E980,Fertigwaren!$B$4:$C$67,2,0),0)</f>
        <v>0</v>
      </c>
      <c r="G980" s="219"/>
      <c r="H980" s="123"/>
      <c r="I980" s="221"/>
      <c r="J980" s="219"/>
      <c r="K980" s="215">
        <f t="shared" si="15"/>
        <v>0</v>
      </c>
    </row>
    <row r="981" spans="2:11" x14ac:dyDescent="0.35">
      <c r="B981" s="195"/>
      <c r="C981" s="196"/>
      <c r="D981" s="197"/>
      <c r="E981" s="198"/>
      <c r="F981" s="192">
        <f>IFERROR(VLOOKUP(Verkauf!E981,Fertigwaren!$B$4:$C$67,2,0),0)</f>
        <v>0</v>
      </c>
      <c r="G981" s="219"/>
      <c r="H981" s="123"/>
      <c r="I981" s="221"/>
      <c r="J981" s="219"/>
      <c r="K981" s="215">
        <f t="shared" si="15"/>
        <v>0</v>
      </c>
    </row>
    <row r="982" spans="2:11" x14ac:dyDescent="0.35">
      <c r="B982" s="195"/>
      <c r="C982" s="196"/>
      <c r="D982" s="197"/>
      <c r="E982" s="198"/>
      <c r="F982" s="192">
        <f>IFERROR(VLOOKUP(Verkauf!E982,Fertigwaren!$B$4:$C$67,2,0),0)</f>
        <v>0</v>
      </c>
      <c r="G982" s="219"/>
      <c r="H982" s="123"/>
      <c r="I982" s="221"/>
      <c r="J982" s="219"/>
      <c r="K982" s="215">
        <f t="shared" si="15"/>
        <v>0</v>
      </c>
    </row>
    <row r="983" spans="2:11" x14ac:dyDescent="0.35">
      <c r="B983" s="195"/>
      <c r="C983" s="196"/>
      <c r="D983" s="197"/>
      <c r="E983" s="198"/>
      <c r="F983" s="192">
        <f>IFERROR(VLOOKUP(Verkauf!E983,Fertigwaren!$B$4:$C$67,2,0),0)</f>
        <v>0</v>
      </c>
      <c r="G983" s="219"/>
      <c r="H983" s="123"/>
      <c r="I983" s="221"/>
      <c r="J983" s="219"/>
      <c r="K983" s="215">
        <f t="shared" si="15"/>
        <v>0</v>
      </c>
    </row>
    <row r="984" spans="2:11" x14ac:dyDescent="0.35">
      <c r="B984" s="195"/>
      <c r="C984" s="196"/>
      <c r="D984" s="197"/>
      <c r="E984" s="198"/>
      <c r="F984" s="192">
        <f>IFERROR(VLOOKUP(Verkauf!E984,Fertigwaren!$B$4:$C$67,2,0),0)</f>
        <v>0</v>
      </c>
      <c r="G984" s="219"/>
      <c r="H984" s="123"/>
      <c r="I984" s="221"/>
      <c r="J984" s="219"/>
      <c r="K984" s="215">
        <f t="shared" si="15"/>
        <v>0</v>
      </c>
    </row>
    <row r="985" spans="2:11" x14ac:dyDescent="0.35">
      <c r="B985" s="195"/>
      <c r="C985" s="196"/>
      <c r="D985" s="197"/>
      <c r="E985" s="198"/>
      <c r="F985" s="192">
        <f>IFERROR(VLOOKUP(Verkauf!E985,Fertigwaren!$B$4:$C$67,2,0),0)</f>
        <v>0</v>
      </c>
      <c r="G985" s="219"/>
      <c r="H985" s="123"/>
      <c r="I985" s="221"/>
      <c r="J985" s="219"/>
      <c r="K985" s="215">
        <f t="shared" si="15"/>
        <v>0</v>
      </c>
    </row>
    <row r="986" spans="2:11" x14ac:dyDescent="0.35">
      <c r="B986" s="195"/>
      <c r="C986" s="196"/>
      <c r="D986" s="197"/>
      <c r="E986" s="198"/>
      <c r="F986" s="192">
        <f>IFERROR(VLOOKUP(Verkauf!E986,Fertigwaren!$B$4:$C$67,2,0),0)</f>
        <v>0</v>
      </c>
      <c r="G986" s="219"/>
      <c r="H986" s="123"/>
      <c r="I986" s="221"/>
      <c r="J986" s="219"/>
      <c r="K986" s="215">
        <f t="shared" si="15"/>
        <v>0</v>
      </c>
    </row>
    <row r="987" spans="2:11" x14ac:dyDescent="0.35">
      <c r="B987" s="195"/>
      <c r="C987" s="196"/>
      <c r="D987" s="197"/>
      <c r="E987" s="198"/>
      <c r="F987" s="192">
        <f>IFERROR(VLOOKUP(Verkauf!E987,Fertigwaren!$B$4:$C$67,2,0),0)</f>
        <v>0</v>
      </c>
      <c r="G987" s="219"/>
      <c r="H987" s="123"/>
      <c r="I987" s="221"/>
      <c r="J987" s="219"/>
      <c r="K987" s="215">
        <f t="shared" si="15"/>
        <v>0</v>
      </c>
    </row>
    <row r="988" spans="2:11" x14ac:dyDescent="0.35">
      <c r="B988" s="195"/>
      <c r="C988" s="196"/>
      <c r="D988" s="197"/>
      <c r="E988" s="198"/>
      <c r="F988" s="192">
        <f>IFERROR(VLOOKUP(Verkauf!E988,Fertigwaren!$B$4:$C$67,2,0),0)</f>
        <v>0</v>
      </c>
      <c r="G988" s="219"/>
      <c r="H988" s="123"/>
      <c r="I988" s="221"/>
      <c r="J988" s="219"/>
      <c r="K988" s="215">
        <f t="shared" si="15"/>
        <v>0</v>
      </c>
    </row>
    <row r="989" spans="2:11" x14ac:dyDescent="0.35">
      <c r="B989" s="195"/>
      <c r="C989" s="196"/>
      <c r="D989" s="197"/>
      <c r="E989" s="198"/>
      <c r="F989" s="192">
        <f>IFERROR(VLOOKUP(Verkauf!E989,Fertigwaren!$B$4:$C$67,2,0),0)</f>
        <v>0</v>
      </c>
      <c r="G989" s="219"/>
      <c r="H989" s="123"/>
      <c r="I989" s="221"/>
      <c r="J989" s="219"/>
      <c r="K989" s="215">
        <f t="shared" si="15"/>
        <v>0</v>
      </c>
    </row>
    <row r="990" spans="2:11" x14ac:dyDescent="0.35">
      <c r="B990" s="195"/>
      <c r="C990" s="196"/>
      <c r="D990" s="197"/>
      <c r="E990" s="198"/>
      <c r="F990" s="192">
        <f>IFERROR(VLOOKUP(Verkauf!E990,Fertigwaren!$B$4:$C$67,2,0),0)</f>
        <v>0</v>
      </c>
      <c r="G990" s="219"/>
      <c r="H990" s="123"/>
      <c r="I990" s="221"/>
      <c r="J990" s="219"/>
      <c r="K990" s="215">
        <f t="shared" si="15"/>
        <v>0</v>
      </c>
    </row>
    <row r="991" spans="2:11" x14ac:dyDescent="0.35">
      <c r="B991" s="195"/>
      <c r="C991" s="196"/>
      <c r="D991" s="197"/>
      <c r="E991" s="198"/>
      <c r="F991" s="192">
        <f>IFERROR(VLOOKUP(Verkauf!E991,Fertigwaren!$B$4:$C$67,2,0),0)</f>
        <v>0</v>
      </c>
      <c r="G991" s="219"/>
      <c r="H991" s="123"/>
      <c r="I991" s="221"/>
      <c r="J991" s="219"/>
      <c r="K991" s="215">
        <f t="shared" si="15"/>
        <v>0</v>
      </c>
    </row>
    <row r="992" spans="2:11" x14ac:dyDescent="0.35">
      <c r="B992" s="195"/>
      <c r="C992" s="196"/>
      <c r="D992" s="197"/>
      <c r="E992" s="198"/>
      <c r="F992" s="192">
        <f>IFERROR(VLOOKUP(Verkauf!E992,Fertigwaren!$B$4:$C$67,2,0),0)</f>
        <v>0</v>
      </c>
      <c r="G992" s="219"/>
      <c r="H992" s="123"/>
      <c r="I992" s="221"/>
      <c r="J992" s="219"/>
      <c r="K992" s="215">
        <f t="shared" si="15"/>
        <v>0</v>
      </c>
    </row>
    <row r="993" spans="2:11" x14ac:dyDescent="0.35">
      <c r="B993" s="195"/>
      <c r="C993" s="196"/>
      <c r="D993" s="197"/>
      <c r="E993" s="198"/>
      <c r="F993" s="192">
        <f>IFERROR(VLOOKUP(Verkauf!E993,Fertigwaren!$B$4:$C$67,2,0),0)</f>
        <v>0</v>
      </c>
      <c r="G993" s="219"/>
      <c r="H993" s="123"/>
      <c r="I993" s="221"/>
      <c r="J993" s="219"/>
      <c r="K993" s="215">
        <f t="shared" si="15"/>
        <v>0</v>
      </c>
    </row>
    <row r="994" spans="2:11" x14ac:dyDescent="0.35">
      <c r="B994" s="195"/>
      <c r="C994" s="196"/>
      <c r="D994" s="197"/>
      <c r="E994" s="198"/>
      <c r="F994" s="192">
        <f>IFERROR(VLOOKUP(Verkauf!E994,Fertigwaren!$B$4:$C$67,2,0),0)</f>
        <v>0</v>
      </c>
      <c r="G994" s="219"/>
      <c r="H994" s="123"/>
      <c r="I994" s="221"/>
      <c r="J994" s="219"/>
      <c r="K994" s="215">
        <f t="shared" si="15"/>
        <v>0</v>
      </c>
    </row>
    <row r="995" spans="2:11" x14ac:dyDescent="0.35">
      <c r="B995" s="195"/>
      <c r="C995" s="196"/>
      <c r="D995" s="197"/>
      <c r="E995" s="198"/>
      <c r="F995" s="192">
        <f>IFERROR(VLOOKUP(Verkauf!E995,Fertigwaren!$B$4:$C$67,2,0),0)</f>
        <v>0</v>
      </c>
      <c r="G995" s="219"/>
      <c r="H995" s="123"/>
      <c r="I995" s="221"/>
      <c r="J995" s="219"/>
      <c r="K995" s="215">
        <f t="shared" si="15"/>
        <v>0</v>
      </c>
    </row>
    <row r="996" spans="2:11" x14ac:dyDescent="0.35">
      <c r="B996" s="195"/>
      <c r="C996" s="196"/>
      <c r="D996" s="197"/>
      <c r="E996" s="198"/>
      <c r="F996" s="192">
        <f>IFERROR(VLOOKUP(Verkauf!E996,Fertigwaren!$B$4:$C$67,2,0),0)</f>
        <v>0</v>
      </c>
      <c r="G996" s="219"/>
      <c r="H996" s="123"/>
      <c r="I996" s="221"/>
      <c r="J996" s="219"/>
      <c r="K996" s="215">
        <f t="shared" si="15"/>
        <v>0</v>
      </c>
    </row>
    <row r="997" spans="2:11" x14ac:dyDescent="0.35">
      <c r="B997" s="195"/>
      <c r="C997" s="196"/>
      <c r="D997" s="197"/>
      <c r="E997" s="198"/>
      <c r="F997" s="192">
        <f>IFERROR(VLOOKUP(Verkauf!E997,Fertigwaren!$B$4:$C$67,2,0),0)</f>
        <v>0</v>
      </c>
      <c r="G997" s="219"/>
      <c r="H997" s="123"/>
      <c r="I997" s="221"/>
      <c r="J997" s="219"/>
      <c r="K997" s="215">
        <f t="shared" si="15"/>
        <v>0</v>
      </c>
    </row>
    <row r="998" spans="2:11" x14ac:dyDescent="0.35">
      <c r="B998" s="195"/>
      <c r="C998" s="196"/>
      <c r="D998" s="197"/>
      <c r="E998" s="198"/>
      <c r="F998" s="192">
        <f>IFERROR(VLOOKUP(Verkauf!E998,Fertigwaren!$B$4:$C$67,2,0),0)</f>
        <v>0</v>
      </c>
      <c r="G998" s="219"/>
      <c r="H998" s="123"/>
      <c r="I998" s="221"/>
      <c r="J998" s="219"/>
      <c r="K998" s="215">
        <f t="shared" si="15"/>
        <v>0</v>
      </c>
    </row>
    <row r="999" spans="2:11" x14ac:dyDescent="0.35">
      <c r="B999" s="195"/>
      <c r="C999" s="196"/>
      <c r="D999" s="197"/>
      <c r="E999" s="198"/>
      <c r="F999" s="192">
        <f>IFERROR(VLOOKUP(Verkauf!E999,Fertigwaren!$B$4:$C$67,2,0),0)</f>
        <v>0</v>
      </c>
      <c r="G999" s="219"/>
      <c r="H999" s="123"/>
      <c r="I999" s="221"/>
      <c r="J999" s="219"/>
      <c r="K999" s="215">
        <f t="shared" si="15"/>
        <v>0</v>
      </c>
    </row>
    <row r="1000" spans="2:11" x14ac:dyDescent="0.35">
      <c r="B1000" s="195"/>
      <c r="C1000" s="196"/>
      <c r="D1000" s="197"/>
      <c r="E1000" s="198"/>
      <c r="F1000" s="192">
        <f>IFERROR(VLOOKUP(Verkauf!E1000,Fertigwaren!$B$4:$C$67,2,0),0)</f>
        <v>0</v>
      </c>
      <c r="G1000" s="219"/>
      <c r="H1000" s="123"/>
      <c r="I1000" s="221"/>
      <c r="J1000" s="219"/>
      <c r="K1000" s="215">
        <f t="shared" si="15"/>
        <v>0</v>
      </c>
    </row>
  </sheetData>
  <mergeCells count="6">
    <mergeCell ref="M11:P11"/>
    <mergeCell ref="M14:N14"/>
    <mergeCell ref="M15:N15"/>
    <mergeCell ref="B2:J2"/>
    <mergeCell ref="M3:N3"/>
    <mergeCell ref="M6:O6"/>
  </mergeCells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1C38EB41-3827-45DC-B44A-B87162BC6A22}">
          <x14:formula1>
            <xm:f>Fertigwaren!$C$4:$C$515</xm:f>
          </x14:formula1>
          <xm:sqref>M4</xm:sqref>
        </x14:dataValidation>
        <x14:dataValidation type="list" allowBlank="1" showInputMessage="1" showErrorMessage="1" xr:uid="{3944FA98-9828-45FC-B434-D96677BCEF0A}">
          <x14:formula1>
            <xm:f>Fertigwaren!$B$4:$B$515</xm:f>
          </x14:formula1>
          <xm:sqref>E4:E1048576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218989-9AC8-4B0A-943C-1CAFA60BD06B}">
  <sheetPr codeName="Tabelle3"/>
  <dimension ref="A2:G537"/>
  <sheetViews>
    <sheetView workbookViewId="0">
      <selection activeCell="D11" sqref="D11"/>
    </sheetView>
  </sheetViews>
  <sheetFormatPr baseColWidth="10" defaultRowHeight="14.5" x14ac:dyDescent="0.35"/>
  <cols>
    <col min="2" max="5" width="18.453125" customWidth="1"/>
    <col min="6" max="6" width="18.26953125" customWidth="1"/>
    <col min="7" max="7" width="3.1796875" hidden="1" customWidth="1"/>
  </cols>
  <sheetData>
    <row r="2" spans="1:7" ht="31" x14ac:dyDescent="0.7">
      <c r="A2" s="302" t="s">
        <v>39</v>
      </c>
      <c r="B2" s="302"/>
      <c r="C2" s="302"/>
      <c r="D2" s="302"/>
      <c r="E2" s="302"/>
      <c r="F2" s="302"/>
      <c r="G2" s="302"/>
    </row>
    <row r="3" spans="1:7" x14ac:dyDescent="0.35">
      <c r="A3" s="27" t="s">
        <v>40</v>
      </c>
      <c r="B3" s="276" t="s">
        <v>41</v>
      </c>
      <c r="C3" s="276" t="s">
        <v>42</v>
      </c>
      <c r="D3" s="276" t="s">
        <v>43</v>
      </c>
      <c r="E3" s="276" t="s">
        <v>44</v>
      </c>
      <c r="F3" s="276" t="s">
        <v>45</v>
      </c>
      <c r="G3" s="27" t="s">
        <v>40</v>
      </c>
    </row>
    <row r="4" spans="1:7" x14ac:dyDescent="0.35">
      <c r="A4">
        <v>1</v>
      </c>
      <c r="B4" s="27" t="s">
        <v>753</v>
      </c>
      <c r="G4">
        <f>A4</f>
        <v>1</v>
      </c>
    </row>
    <row r="5" spans="1:7" x14ac:dyDescent="0.35">
      <c r="A5">
        <v>2</v>
      </c>
      <c r="B5" t="s">
        <v>1064</v>
      </c>
      <c r="C5" t="s">
        <v>1065</v>
      </c>
      <c r="D5" t="s">
        <v>1066</v>
      </c>
      <c r="E5">
        <v>56432</v>
      </c>
      <c r="F5" t="s">
        <v>1067</v>
      </c>
      <c r="G5">
        <f t="shared" ref="G5:G68" si="0">A5</f>
        <v>2</v>
      </c>
    </row>
    <row r="6" spans="1:7" x14ac:dyDescent="0.35">
      <c r="A6">
        <v>3</v>
      </c>
      <c r="G6">
        <f t="shared" si="0"/>
        <v>3</v>
      </c>
    </row>
    <row r="7" spans="1:7" x14ac:dyDescent="0.35">
      <c r="A7">
        <v>4</v>
      </c>
      <c r="G7">
        <f t="shared" si="0"/>
        <v>4</v>
      </c>
    </row>
    <row r="8" spans="1:7" x14ac:dyDescent="0.35">
      <c r="A8">
        <v>5</v>
      </c>
      <c r="G8">
        <f t="shared" si="0"/>
        <v>5</v>
      </c>
    </row>
    <row r="9" spans="1:7" x14ac:dyDescent="0.35">
      <c r="A9">
        <v>6</v>
      </c>
      <c r="G9">
        <f t="shared" si="0"/>
        <v>6</v>
      </c>
    </row>
    <row r="10" spans="1:7" x14ac:dyDescent="0.35">
      <c r="A10">
        <v>7</v>
      </c>
      <c r="G10">
        <f t="shared" si="0"/>
        <v>7</v>
      </c>
    </row>
    <row r="11" spans="1:7" x14ac:dyDescent="0.35">
      <c r="A11">
        <v>8</v>
      </c>
      <c r="G11">
        <f t="shared" si="0"/>
        <v>8</v>
      </c>
    </row>
    <row r="12" spans="1:7" x14ac:dyDescent="0.35">
      <c r="A12">
        <v>9</v>
      </c>
      <c r="G12">
        <f t="shared" si="0"/>
        <v>9</v>
      </c>
    </row>
    <row r="13" spans="1:7" x14ac:dyDescent="0.35">
      <c r="A13">
        <v>10</v>
      </c>
      <c r="G13">
        <f t="shared" si="0"/>
        <v>10</v>
      </c>
    </row>
    <row r="14" spans="1:7" x14ac:dyDescent="0.35">
      <c r="A14">
        <v>11</v>
      </c>
      <c r="G14">
        <f t="shared" si="0"/>
        <v>11</v>
      </c>
    </row>
    <row r="15" spans="1:7" x14ac:dyDescent="0.35">
      <c r="A15">
        <v>12</v>
      </c>
      <c r="G15">
        <f t="shared" si="0"/>
        <v>12</v>
      </c>
    </row>
    <row r="16" spans="1:7" x14ac:dyDescent="0.35">
      <c r="A16">
        <v>13</v>
      </c>
      <c r="G16">
        <f t="shared" si="0"/>
        <v>13</v>
      </c>
    </row>
    <row r="17" spans="1:7" x14ac:dyDescent="0.35">
      <c r="A17">
        <v>14</v>
      </c>
      <c r="G17">
        <f t="shared" si="0"/>
        <v>14</v>
      </c>
    </row>
    <row r="18" spans="1:7" x14ac:dyDescent="0.35">
      <c r="A18">
        <v>15</v>
      </c>
      <c r="G18">
        <f t="shared" si="0"/>
        <v>15</v>
      </c>
    </row>
    <row r="19" spans="1:7" x14ac:dyDescent="0.35">
      <c r="A19">
        <v>16</v>
      </c>
      <c r="G19">
        <f t="shared" si="0"/>
        <v>16</v>
      </c>
    </row>
    <row r="20" spans="1:7" x14ac:dyDescent="0.35">
      <c r="A20">
        <v>17</v>
      </c>
      <c r="G20">
        <f t="shared" si="0"/>
        <v>17</v>
      </c>
    </row>
    <row r="21" spans="1:7" x14ac:dyDescent="0.35">
      <c r="A21">
        <v>18</v>
      </c>
      <c r="G21">
        <f t="shared" si="0"/>
        <v>18</v>
      </c>
    </row>
    <row r="22" spans="1:7" x14ac:dyDescent="0.35">
      <c r="A22">
        <v>19</v>
      </c>
      <c r="G22">
        <f t="shared" si="0"/>
        <v>19</v>
      </c>
    </row>
    <row r="23" spans="1:7" x14ac:dyDescent="0.35">
      <c r="A23">
        <v>20</v>
      </c>
      <c r="G23">
        <f t="shared" si="0"/>
        <v>20</v>
      </c>
    </row>
    <row r="24" spans="1:7" x14ac:dyDescent="0.35">
      <c r="A24">
        <v>21</v>
      </c>
      <c r="G24">
        <f t="shared" si="0"/>
        <v>21</v>
      </c>
    </row>
    <row r="25" spans="1:7" x14ac:dyDescent="0.35">
      <c r="A25">
        <v>22</v>
      </c>
      <c r="G25">
        <f t="shared" si="0"/>
        <v>22</v>
      </c>
    </row>
    <row r="26" spans="1:7" x14ac:dyDescent="0.35">
      <c r="A26">
        <v>23</v>
      </c>
      <c r="G26">
        <f t="shared" si="0"/>
        <v>23</v>
      </c>
    </row>
    <row r="27" spans="1:7" x14ac:dyDescent="0.35">
      <c r="A27">
        <v>24</v>
      </c>
      <c r="G27">
        <f t="shared" si="0"/>
        <v>24</v>
      </c>
    </row>
    <row r="28" spans="1:7" x14ac:dyDescent="0.35">
      <c r="A28">
        <v>25</v>
      </c>
      <c r="G28">
        <f t="shared" si="0"/>
        <v>25</v>
      </c>
    </row>
    <row r="29" spans="1:7" x14ac:dyDescent="0.35">
      <c r="A29">
        <v>26</v>
      </c>
      <c r="G29">
        <f t="shared" si="0"/>
        <v>26</v>
      </c>
    </row>
    <row r="30" spans="1:7" x14ac:dyDescent="0.35">
      <c r="A30">
        <v>27</v>
      </c>
      <c r="G30">
        <f t="shared" si="0"/>
        <v>27</v>
      </c>
    </row>
    <row r="31" spans="1:7" x14ac:dyDescent="0.35">
      <c r="A31">
        <v>28</v>
      </c>
      <c r="G31">
        <f t="shared" si="0"/>
        <v>28</v>
      </c>
    </row>
    <row r="32" spans="1:7" x14ac:dyDescent="0.35">
      <c r="A32">
        <v>29</v>
      </c>
      <c r="G32">
        <f t="shared" si="0"/>
        <v>29</v>
      </c>
    </row>
    <row r="33" spans="1:7" x14ac:dyDescent="0.35">
      <c r="A33">
        <v>30</v>
      </c>
      <c r="G33">
        <f t="shared" si="0"/>
        <v>30</v>
      </c>
    </row>
    <row r="34" spans="1:7" x14ac:dyDescent="0.35">
      <c r="A34">
        <v>31</v>
      </c>
      <c r="G34">
        <f t="shared" si="0"/>
        <v>31</v>
      </c>
    </row>
    <row r="35" spans="1:7" x14ac:dyDescent="0.35">
      <c r="A35">
        <v>32</v>
      </c>
      <c r="G35">
        <f t="shared" si="0"/>
        <v>32</v>
      </c>
    </row>
    <row r="36" spans="1:7" x14ac:dyDescent="0.35">
      <c r="A36">
        <v>33</v>
      </c>
      <c r="G36">
        <f t="shared" si="0"/>
        <v>33</v>
      </c>
    </row>
    <row r="37" spans="1:7" x14ac:dyDescent="0.35">
      <c r="A37">
        <v>34</v>
      </c>
      <c r="G37">
        <f t="shared" si="0"/>
        <v>34</v>
      </c>
    </row>
    <row r="38" spans="1:7" x14ac:dyDescent="0.35">
      <c r="A38">
        <v>35</v>
      </c>
      <c r="G38">
        <f t="shared" si="0"/>
        <v>35</v>
      </c>
    </row>
    <row r="39" spans="1:7" x14ac:dyDescent="0.35">
      <c r="A39">
        <v>36</v>
      </c>
      <c r="G39">
        <f t="shared" si="0"/>
        <v>36</v>
      </c>
    </row>
    <row r="40" spans="1:7" x14ac:dyDescent="0.35">
      <c r="A40">
        <v>37</v>
      </c>
      <c r="G40">
        <f t="shared" si="0"/>
        <v>37</v>
      </c>
    </row>
    <row r="41" spans="1:7" x14ac:dyDescent="0.35">
      <c r="A41">
        <v>38</v>
      </c>
      <c r="G41">
        <f t="shared" si="0"/>
        <v>38</v>
      </c>
    </row>
    <row r="42" spans="1:7" x14ac:dyDescent="0.35">
      <c r="A42">
        <v>39</v>
      </c>
      <c r="G42">
        <f t="shared" si="0"/>
        <v>39</v>
      </c>
    </row>
    <row r="43" spans="1:7" x14ac:dyDescent="0.35">
      <c r="A43">
        <v>40</v>
      </c>
      <c r="G43">
        <f t="shared" si="0"/>
        <v>40</v>
      </c>
    </row>
    <row r="44" spans="1:7" x14ac:dyDescent="0.35">
      <c r="A44">
        <v>41</v>
      </c>
      <c r="G44">
        <f t="shared" si="0"/>
        <v>41</v>
      </c>
    </row>
    <row r="45" spans="1:7" x14ac:dyDescent="0.35">
      <c r="A45">
        <v>42</v>
      </c>
      <c r="G45">
        <f t="shared" si="0"/>
        <v>42</v>
      </c>
    </row>
    <row r="46" spans="1:7" x14ac:dyDescent="0.35">
      <c r="A46">
        <v>43</v>
      </c>
      <c r="G46">
        <f t="shared" si="0"/>
        <v>43</v>
      </c>
    </row>
    <row r="47" spans="1:7" x14ac:dyDescent="0.35">
      <c r="A47">
        <v>44</v>
      </c>
      <c r="G47">
        <f t="shared" si="0"/>
        <v>44</v>
      </c>
    </row>
    <row r="48" spans="1:7" x14ac:dyDescent="0.35">
      <c r="A48">
        <v>45</v>
      </c>
      <c r="G48">
        <f t="shared" si="0"/>
        <v>45</v>
      </c>
    </row>
    <row r="49" spans="1:7" x14ac:dyDescent="0.35">
      <c r="A49">
        <v>46</v>
      </c>
      <c r="G49">
        <f t="shared" si="0"/>
        <v>46</v>
      </c>
    </row>
    <row r="50" spans="1:7" x14ac:dyDescent="0.35">
      <c r="A50">
        <v>47</v>
      </c>
      <c r="G50">
        <f t="shared" si="0"/>
        <v>47</v>
      </c>
    </row>
    <row r="51" spans="1:7" x14ac:dyDescent="0.35">
      <c r="A51">
        <v>48</v>
      </c>
      <c r="G51">
        <f t="shared" si="0"/>
        <v>48</v>
      </c>
    </row>
    <row r="52" spans="1:7" x14ac:dyDescent="0.35">
      <c r="A52">
        <v>49</v>
      </c>
      <c r="G52">
        <f t="shared" si="0"/>
        <v>49</v>
      </c>
    </row>
    <row r="53" spans="1:7" x14ac:dyDescent="0.35">
      <c r="A53">
        <v>50</v>
      </c>
      <c r="G53">
        <f t="shared" si="0"/>
        <v>50</v>
      </c>
    </row>
    <row r="54" spans="1:7" x14ac:dyDescent="0.35">
      <c r="A54">
        <v>51</v>
      </c>
      <c r="G54">
        <f t="shared" si="0"/>
        <v>51</v>
      </c>
    </row>
    <row r="55" spans="1:7" x14ac:dyDescent="0.35">
      <c r="A55">
        <v>52</v>
      </c>
      <c r="G55">
        <f t="shared" si="0"/>
        <v>52</v>
      </c>
    </row>
    <row r="56" spans="1:7" x14ac:dyDescent="0.35">
      <c r="A56">
        <v>53</v>
      </c>
      <c r="G56">
        <f t="shared" si="0"/>
        <v>53</v>
      </c>
    </row>
    <row r="57" spans="1:7" x14ac:dyDescent="0.35">
      <c r="A57">
        <v>54</v>
      </c>
      <c r="G57">
        <f t="shared" si="0"/>
        <v>54</v>
      </c>
    </row>
    <row r="58" spans="1:7" x14ac:dyDescent="0.35">
      <c r="A58">
        <v>55</v>
      </c>
      <c r="G58">
        <f t="shared" si="0"/>
        <v>55</v>
      </c>
    </row>
    <row r="59" spans="1:7" x14ac:dyDescent="0.35">
      <c r="A59">
        <v>56</v>
      </c>
      <c r="G59">
        <f t="shared" si="0"/>
        <v>56</v>
      </c>
    </row>
    <row r="60" spans="1:7" x14ac:dyDescent="0.35">
      <c r="A60">
        <v>57</v>
      </c>
      <c r="G60">
        <f t="shared" si="0"/>
        <v>57</v>
      </c>
    </row>
    <row r="61" spans="1:7" x14ac:dyDescent="0.35">
      <c r="A61">
        <v>58</v>
      </c>
      <c r="G61">
        <f t="shared" si="0"/>
        <v>58</v>
      </c>
    </row>
    <row r="62" spans="1:7" x14ac:dyDescent="0.35">
      <c r="A62">
        <v>59</v>
      </c>
      <c r="G62">
        <f t="shared" si="0"/>
        <v>59</v>
      </c>
    </row>
    <row r="63" spans="1:7" x14ac:dyDescent="0.35">
      <c r="A63">
        <v>60</v>
      </c>
      <c r="G63">
        <f t="shared" si="0"/>
        <v>60</v>
      </c>
    </row>
    <row r="64" spans="1:7" x14ac:dyDescent="0.35">
      <c r="A64">
        <v>61</v>
      </c>
      <c r="G64">
        <f t="shared" si="0"/>
        <v>61</v>
      </c>
    </row>
    <row r="65" spans="1:7" x14ac:dyDescent="0.35">
      <c r="A65">
        <v>62</v>
      </c>
      <c r="G65">
        <f t="shared" si="0"/>
        <v>62</v>
      </c>
    </row>
    <row r="66" spans="1:7" x14ac:dyDescent="0.35">
      <c r="A66">
        <v>63</v>
      </c>
      <c r="G66">
        <f t="shared" si="0"/>
        <v>63</v>
      </c>
    </row>
    <row r="67" spans="1:7" x14ac:dyDescent="0.35">
      <c r="A67">
        <v>64</v>
      </c>
      <c r="G67">
        <f t="shared" si="0"/>
        <v>64</v>
      </c>
    </row>
    <row r="68" spans="1:7" x14ac:dyDescent="0.35">
      <c r="A68">
        <v>65</v>
      </c>
      <c r="G68">
        <f t="shared" si="0"/>
        <v>65</v>
      </c>
    </row>
    <row r="69" spans="1:7" x14ac:dyDescent="0.35">
      <c r="A69">
        <v>66</v>
      </c>
      <c r="G69">
        <f t="shared" ref="G69:G132" si="1">A69</f>
        <v>66</v>
      </c>
    </row>
    <row r="70" spans="1:7" x14ac:dyDescent="0.35">
      <c r="A70">
        <v>67</v>
      </c>
      <c r="G70">
        <f t="shared" si="1"/>
        <v>67</v>
      </c>
    </row>
    <row r="71" spans="1:7" x14ac:dyDescent="0.35">
      <c r="A71">
        <v>68</v>
      </c>
      <c r="G71">
        <f t="shared" si="1"/>
        <v>68</v>
      </c>
    </row>
    <row r="72" spans="1:7" x14ac:dyDescent="0.35">
      <c r="A72">
        <v>69</v>
      </c>
      <c r="G72">
        <f t="shared" si="1"/>
        <v>69</v>
      </c>
    </row>
    <row r="73" spans="1:7" x14ac:dyDescent="0.35">
      <c r="A73">
        <v>70</v>
      </c>
      <c r="G73">
        <f t="shared" si="1"/>
        <v>70</v>
      </c>
    </row>
    <row r="74" spans="1:7" x14ac:dyDescent="0.35">
      <c r="A74">
        <v>71</v>
      </c>
      <c r="G74">
        <f t="shared" si="1"/>
        <v>71</v>
      </c>
    </row>
    <row r="75" spans="1:7" x14ac:dyDescent="0.35">
      <c r="A75">
        <v>72</v>
      </c>
      <c r="G75">
        <f t="shared" si="1"/>
        <v>72</v>
      </c>
    </row>
    <row r="76" spans="1:7" x14ac:dyDescent="0.35">
      <c r="A76">
        <v>73</v>
      </c>
      <c r="G76">
        <f t="shared" si="1"/>
        <v>73</v>
      </c>
    </row>
    <row r="77" spans="1:7" x14ac:dyDescent="0.35">
      <c r="A77">
        <v>74</v>
      </c>
      <c r="G77">
        <f t="shared" si="1"/>
        <v>74</v>
      </c>
    </row>
    <row r="78" spans="1:7" x14ac:dyDescent="0.35">
      <c r="A78">
        <v>75</v>
      </c>
      <c r="G78">
        <f t="shared" si="1"/>
        <v>75</v>
      </c>
    </row>
    <row r="79" spans="1:7" x14ac:dyDescent="0.35">
      <c r="A79">
        <v>76</v>
      </c>
      <c r="G79">
        <f t="shared" si="1"/>
        <v>76</v>
      </c>
    </row>
    <row r="80" spans="1:7" x14ac:dyDescent="0.35">
      <c r="A80">
        <v>77</v>
      </c>
      <c r="G80">
        <f t="shared" si="1"/>
        <v>77</v>
      </c>
    </row>
    <row r="81" spans="1:7" x14ac:dyDescent="0.35">
      <c r="A81">
        <v>78</v>
      </c>
      <c r="G81">
        <f t="shared" si="1"/>
        <v>78</v>
      </c>
    </row>
    <row r="82" spans="1:7" x14ac:dyDescent="0.35">
      <c r="A82">
        <v>79</v>
      </c>
      <c r="G82">
        <f t="shared" si="1"/>
        <v>79</v>
      </c>
    </row>
    <row r="83" spans="1:7" x14ac:dyDescent="0.35">
      <c r="A83">
        <v>80</v>
      </c>
      <c r="G83">
        <f t="shared" si="1"/>
        <v>80</v>
      </c>
    </row>
    <row r="84" spans="1:7" x14ac:dyDescent="0.35">
      <c r="A84">
        <v>81</v>
      </c>
      <c r="G84">
        <f t="shared" si="1"/>
        <v>81</v>
      </c>
    </row>
    <row r="85" spans="1:7" x14ac:dyDescent="0.35">
      <c r="A85">
        <v>82</v>
      </c>
      <c r="G85">
        <f t="shared" si="1"/>
        <v>82</v>
      </c>
    </row>
    <row r="86" spans="1:7" x14ac:dyDescent="0.35">
      <c r="A86">
        <v>83</v>
      </c>
      <c r="G86">
        <f t="shared" si="1"/>
        <v>83</v>
      </c>
    </row>
    <row r="87" spans="1:7" x14ac:dyDescent="0.35">
      <c r="A87">
        <v>84</v>
      </c>
      <c r="G87">
        <f t="shared" si="1"/>
        <v>84</v>
      </c>
    </row>
    <row r="88" spans="1:7" x14ac:dyDescent="0.35">
      <c r="A88">
        <v>85</v>
      </c>
      <c r="G88">
        <f t="shared" si="1"/>
        <v>85</v>
      </c>
    </row>
    <row r="89" spans="1:7" x14ac:dyDescent="0.35">
      <c r="A89">
        <v>86</v>
      </c>
      <c r="G89">
        <f t="shared" si="1"/>
        <v>86</v>
      </c>
    </row>
    <row r="90" spans="1:7" x14ac:dyDescent="0.35">
      <c r="A90">
        <v>87</v>
      </c>
      <c r="G90">
        <f t="shared" si="1"/>
        <v>87</v>
      </c>
    </row>
    <row r="91" spans="1:7" x14ac:dyDescent="0.35">
      <c r="A91">
        <v>88</v>
      </c>
      <c r="G91">
        <f t="shared" si="1"/>
        <v>88</v>
      </c>
    </row>
    <row r="92" spans="1:7" x14ac:dyDescent="0.35">
      <c r="A92">
        <v>89</v>
      </c>
      <c r="G92">
        <f t="shared" si="1"/>
        <v>89</v>
      </c>
    </row>
    <row r="93" spans="1:7" x14ac:dyDescent="0.35">
      <c r="A93">
        <v>90</v>
      </c>
      <c r="G93">
        <f t="shared" si="1"/>
        <v>90</v>
      </c>
    </row>
    <row r="94" spans="1:7" x14ac:dyDescent="0.35">
      <c r="A94">
        <v>91</v>
      </c>
      <c r="G94">
        <f t="shared" si="1"/>
        <v>91</v>
      </c>
    </row>
    <row r="95" spans="1:7" x14ac:dyDescent="0.35">
      <c r="A95">
        <v>92</v>
      </c>
      <c r="G95">
        <f t="shared" si="1"/>
        <v>92</v>
      </c>
    </row>
    <row r="96" spans="1:7" x14ac:dyDescent="0.35">
      <c r="A96">
        <v>93</v>
      </c>
      <c r="G96">
        <f t="shared" si="1"/>
        <v>93</v>
      </c>
    </row>
    <row r="97" spans="1:7" x14ac:dyDescent="0.35">
      <c r="A97">
        <v>94</v>
      </c>
      <c r="G97">
        <f t="shared" si="1"/>
        <v>94</v>
      </c>
    </row>
    <row r="98" spans="1:7" x14ac:dyDescent="0.35">
      <c r="A98">
        <v>95</v>
      </c>
      <c r="G98">
        <f t="shared" si="1"/>
        <v>95</v>
      </c>
    </row>
    <row r="99" spans="1:7" x14ac:dyDescent="0.35">
      <c r="A99">
        <v>96</v>
      </c>
      <c r="G99">
        <f t="shared" si="1"/>
        <v>96</v>
      </c>
    </row>
    <row r="100" spans="1:7" x14ac:dyDescent="0.35">
      <c r="A100">
        <v>97</v>
      </c>
      <c r="G100">
        <f t="shared" si="1"/>
        <v>97</v>
      </c>
    </row>
    <row r="101" spans="1:7" x14ac:dyDescent="0.35">
      <c r="A101">
        <v>98</v>
      </c>
      <c r="G101">
        <f t="shared" si="1"/>
        <v>98</v>
      </c>
    </row>
    <row r="102" spans="1:7" x14ac:dyDescent="0.35">
      <c r="A102">
        <v>99</v>
      </c>
      <c r="G102">
        <f t="shared" si="1"/>
        <v>99</v>
      </c>
    </row>
    <row r="103" spans="1:7" x14ac:dyDescent="0.35">
      <c r="A103">
        <v>100</v>
      </c>
      <c r="G103">
        <f t="shared" si="1"/>
        <v>100</v>
      </c>
    </row>
    <row r="104" spans="1:7" x14ac:dyDescent="0.35">
      <c r="A104">
        <v>101</v>
      </c>
      <c r="G104">
        <f t="shared" si="1"/>
        <v>101</v>
      </c>
    </row>
    <row r="105" spans="1:7" x14ac:dyDescent="0.35">
      <c r="A105">
        <v>102</v>
      </c>
      <c r="G105">
        <f t="shared" si="1"/>
        <v>102</v>
      </c>
    </row>
    <row r="106" spans="1:7" x14ac:dyDescent="0.35">
      <c r="A106">
        <v>103</v>
      </c>
      <c r="G106">
        <f t="shared" si="1"/>
        <v>103</v>
      </c>
    </row>
    <row r="107" spans="1:7" x14ac:dyDescent="0.35">
      <c r="A107">
        <v>104</v>
      </c>
      <c r="G107">
        <f t="shared" si="1"/>
        <v>104</v>
      </c>
    </row>
    <row r="108" spans="1:7" x14ac:dyDescent="0.35">
      <c r="A108">
        <v>105</v>
      </c>
      <c r="G108">
        <f t="shared" si="1"/>
        <v>105</v>
      </c>
    </row>
    <row r="109" spans="1:7" x14ac:dyDescent="0.35">
      <c r="A109">
        <v>106</v>
      </c>
      <c r="G109">
        <f t="shared" si="1"/>
        <v>106</v>
      </c>
    </row>
    <row r="110" spans="1:7" x14ac:dyDescent="0.35">
      <c r="A110">
        <v>107</v>
      </c>
      <c r="G110">
        <f t="shared" si="1"/>
        <v>107</v>
      </c>
    </row>
    <row r="111" spans="1:7" x14ac:dyDescent="0.35">
      <c r="A111">
        <v>108</v>
      </c>
      <c r="G111">
        <f t="shared" si="1"/>
        <v>108</v>
      </c>
    </row>
    <row r="112" spans="1:7" x14ac:dyDescent="0.35">
      <c r="A112">
        <v>109</v>
      </c>
      <c r="G112">
        <f t="shared" si="1"/>
        <v>109</v>
      </c>
    </row>
    <row r="113" spans="1:7" x14ac:dyDescent="0.35">
      <c r="A113">
        <v>110</v>
      </c>
      <c r="G113">
        <f t="shared" si="1"/>
        <v>110</v>
      </c>
    </row>
    <row r="114" spans="1:7" x14ac:dyDescent="0.35">
      <c r="A114">
        <v>111</v>
      </c>
      <c r="G114">
        <f t="shared" si="1"/>
        <v>111</v>
      </c>
    </row>
    <row r="115" spans="1:7" x14ac:dyDescent="0.35">
      <c r="A115">
        <v>112</v>
      </c>
      <c r="G115">
        <f t="shared" si="1"/>
        <v>112</v>
      </c>
    </row>
    <row r="116" spans="1:7" x14ac:dyDescent="0.35">
      <c r="A116">
        <v>113</v>
      </c>
      <c r="G116">
        <f t="shared" si="1"/>
        <v>113</v>
      </c>
    </row>
    <row r="117" spans="1:7" x14ac:dyDescent="0.35">
      <c r="A117">
        <v>114</v>
      </c>
      <c r="G117">
        <f t="shared" si="1"/>
        <v>114</v>
      </c>
    </row>
    <row r="118" spans="1:7" x14ac:dyDescent="0.35">
      <c r="A118">
        <v>115</v>
      </c>
      <c r="G118">
        <f t="shared" si="1"/>
        <v>115</v>
      </c>
    </row>
    <row r="119" spans="1:7" x14ac:dyDescent="0.35">
      <c r="A119">
        <v>116</v>
      </c>
      <c r="G119">
        <f t="shared" si="1"/>
        <v>116</v>
      </c>
    </row>
    <row r="120" spans="1:7" x14ac:dyDescent="0.35">
      <c r="A120">
        <v>117</v>
      </c>
      <c r="G120">
        <f t="shared" si="1"/>
        <v>117</v>
      </c>
    </row>
    <row r="121" spans="1:7" x14ac:dyDescent="0.35">
      <c r="A121">
        <v>118</v>
      </c>
      <c r="G121">
        <f t="shared" si="1"/>
        <v>118</v>
      </c>
    </row>
    <row r="122" spans="1:7" x14ac:dyDescent="0.35">
      <c r="A122">
        <v>119</v>
      </c>
      <c r="G122">
        <f t="shared" si="1"/>
        <v>119</v>
      </c>
    </row>
    <row r="123" spans="1:7" x14ac:dyDescent="0.35">
      <c r="A123">
        <v>120</v>
      </c>
      <c r="G123">
        <f t="shared" si="1"/>
        <v>120</v>
      </c>
    </row>
    <row r="124" spans="1:7" x14ac:dyDescent="0.35">
      <c r="A124">
        <v>121</v>
      </c>
      <c r="G124">
        <f t="shared" si="1"/>
        <v>121</v>
      </c>
    </row>
    <row r="125" spans="1:7" x14ac:dyDescent="0.35">
      <c r="A125">
        <v>122</v>
      </c>
      <c r="G125">
        <f t="shared" si="1"/>
        <v>122</v>
      </c>
    </row>
    <row r="126" spans="1:7" x14ac:dyDescent="0.35">
      <c r="A126">
        <v>123</v>
      </c>
      <c r="G126">
        <f t="shared" si="1"/>
        <v>123</v>
      </c>
    </row>
    <row r="127" spans="1:7" x14ac:dyDescent="0.35">
      <c r="A127">
        <v>124</v>
      </c>
      <c r="G127">
        <f t="shared" si="1"/>
        <v>124</v>
      </c>
    </row>
    <row r="128" spans="1:7" x14ac:dyDescent="0.35">
      <c r="A128">
        <v>125</v>
      </c>
      <c r="G128">
        <f t="shared" si="1"/>
        <v>125</v>
      </c>
    </row>
    <row r="129" spans="1:7" x14ac:dyDescent="0.35">
      <c r="A129">
        <v>126</v>
      </c>
      <c r="G129">
        <f t="shared" si="1"/>
        <v>126</v>
      </c>
    </row>
    <row r="130" spans="1:7" x14ac:dyDescent="0.35">
      <c r="A130">
        <v>127</v>
      </c>
      <c r="G130">
        <f t="shared" si="1"/>
        <v>127</v>
      </c>
    </row>
    <row r="131" spans="1:7" x14ac:dyDescent="0.35">
      <c r="A131">
        <v>128</v>
      </c>
      <c r="G131">
        <f t="shared" si="1"/>
        <v>128</v>
      </c>
    </row>
    <row r="132" spans="1:7" x14ac:dyDescent="0.35">
      <c r="A132">
        <v>129</v>
      </c>
      <c r="G132">
        <f t="shared" si="1"/>
        <v>129</v>
      </c>
    </row>
    <row r="133" spans="1:7" x14ac:dyDescent="0.35">
      <c r="A133">
        <v>130</v>
      </c>
      <c r="G133">
        <f t="shared" ref="G133:G196" si="2">A133</f>
        <v>130</v>
      </c>
    </row>
    <row r="134" spans="1:7" x14ac:dyDescent="0.35">
      <c r="A134">
        <v>131</v>
      </c>
      <c r="G134">
        <f t="shared" si="2"/>
        <v>131</v>
      </c>
    </row>
    <row r="135" spans="1:7" x14ac:dyDescent="0.35">
      <c r="A135">
        <v>132</v>
      </c>
      <c r="G135">
        <f t="shared" si="2"/>
        <v>132</v>
      </c>
    </row>
    <row r="136" spans="1:7" x14ac:dyDescent="0.35">
      <c r="A136">
        <v>133</v>
      </c>
      <c r="G136">
        <f t="shared" si="2"/>
        <v>133</v>
      </c>
    </row>
    <row r="137" spans="1:7" x14ac:dyDescent="0.35">
      <c r="A137">
        <v>134</v>
      </c>
      <c r="G137">
        <f t="shared" si="2"/>
        <v>134</v>
      </c>
    </row>
    <row r="138" spans="1:7" x14ac:dyDescent="0.35">
      <c r="A138">
        <v>135</v>
      </c>
      <c r="G138">
        <f t="shared" si="2"/>
        <v>135</v>
      </c>
    </row>
    <row r="139" spans="1:7" x14ac:dyDescent="0.35">
      <c r="A139">
        <v>136</v>
      </c>
      <c r="G139">
        <f t="shared" si="2"/>
        <v>136</v>
      </c>
    </row>
    <row r="140" spans="1:7" x14ac:dyDescent="0.35">
      <c r="A140">
        <v>137</v>
      </c>
      <c r="G140">
        <f t="shared" si="2"/>
        <v>137</v>
      </c>
    </row>
    <row r="141" spans="1:7" x14ac:dyDescent="0.35">
      <c r="A141">
        <v>138</v>
      </c>
      <c r="G141">
        <f t="shared" si="2"/>
        <v>138</v>
      </c>
    </row>
    <row r="142" spans="1:7" x14ac:dyDescent="0.35">
      <c r="A142">
        <v>139</v>
      </c>
      <c r="G142">
        <f t="shared" si="2"/>
        <v>139</v>
      </c>
    </row>
    <row r="143" spans="1:7" x14ac:dyDescent="0.35">
      <c r="A143">
        <v>140</v>
      </c>
      <c r="G143">
        <f t="shared" si="2"/>
        <v>140</v>
      </c>
    </row>
    <row r="144" spans="1:7" x14ac:dyDescent="0.35">
      <c r="A144">
        <v>141</v>
      </c>
      <c r="G144">
        <f t="shared" si="2"/>
        <v>141</v>
      </c>
    </row>
    <row r="145" spans="1:7" x14ac:dyDescent="0.35">
      <c r="A145">
        <v>142</v>
      </c>
      <c r="G145">
        <f t="shared" si="2"/>
        <v>142</v>
      </c>
    </row>
    <row r="146" spans="1:7" x14ac:dyDescent="0.35">
      <c r="A146">
        <v>143</v>
      </c>
      <c r="G146">
        <f t="shared" si="2"/>
        <v>143</v>
      </c>
    </row>
    <row r="147" spans="1:7" x14ac:dyDescent="0.35">
      <c r="A147">
        <v>144</v>
      </c>
      <c r="G147">
        <f t="shared" si="2"/>
        <v>144</v>
      </c>
    </row>
    <row r="148" spans="1:7" x14ac:dyDescent="0.35">
      <c r="A148">
        <v>145</v>
      </c>
      <c r="G148">
        <f t="shared" si="2"/>
        <v>145</v>
      </c>
    </row>
    <row r="149" spans="1:7" x14ac:dyDescent="0.35">
      <c r="A149">
        <v>146</v>
      </c>
      <c r="G149">
        <f t="shared" si="2"/>
        <v>146</v>
      </c>
    </row>
    <row r="150" spans="1:7" x14ac:dyDescent="0.35">
      <c r="A150">
        <v>147</v>
      </c>
      <c r="G150">
        <f t="shared" si="2"/>
        <v>147</v>
      </c>
    </row>
    <row r="151" spans="1:7" x14ac:dyDescent="0.35">
      <c r="A151">
        <v>148</v>
      </c>
      <c r="G151">
        <f t="shared" si="2"/>
        <v>148</v>
      </c>
    </row>
    <row r="152" spans="1:7" x14ac:dyDescent="0.35">
      <c r="A152">
        <v>149</v>
      </c>
      <c r="G152">
        <f t="shared" si="2"/>
        <v>149</v>
      </c>
    </row>
    <row r="153" spans="1:7" x14ac:dyDescent="0.35">
      <c r="A153">
        <v>150</v>
      </c>
      <c r="G153">
        <f t="shared" si="2"/>
        <v>150</v>
      </c>
    </row>
    <row r="154" spans="1:7" x14ac:dyDescent="0.35">
      <c r="A154">
        <v>151</v>
      </c>
      <c r="G154">
        <f t="shared" si="2"/>
        <v>151</v>
      </c>
    </row>
    <row r="155" spans="1:7" x14ac:dyDescent="0.35">
      <c r="A155">
        <v>152</v>
      </c>
      <c r="G155">
        <f t="shared" si="2"/>
        <v>152</v>
      </c>
    </row>
    <row r="156" spans="1:7" x14ac:dyDescent="0.35">
      <c r="A156">
        <v>153</v>
      </c>
      <c r="G156">
        <f t="shared" si="2"/>
        <v>153</v>
      </c>
    </row>
    <row r="157" spans="1:7" x14ac:dyDescent="0.35">
      <c r="A157">
        <v>154</v>
      </c>
      <c r="G157">
        <f t="shared" si="2"/>
        <v>154</v>
      </c>
    </row>
    <row r="158" spans="1:7" x14ac:dyDescent="0.35">
      <c r="A158">
        <v>155</v>
      </c>
      <c r="G158">
        <f t="shared" si="2"/>
        <v>155</v>
      </c>
    </row>
    <row r="159" spans="1:7" x14ac:dyDescent="0.35">
      <c r="A159">
        <v>156</v>
      </c>
      <c r="G159">
        <f t="shared" si="2"/>
        <v>156</v>
      </c>
    </row>
    <row r="160" spans="1:7" x14ac:dyDescent="0.35">
      <c r="A160">
        <v>157</v>
      </c>
      <c r="G160">
        <f t="shared" si="2"/>
        <v>157</v>
      </c>
    </row>
    <row r="161" spans="1:7" x14ac:dyDescent="0.35">
      <c r="A161">
        <v>158</v>
      </c>
      <c r="G161">
        <f t="shared" si="2"/>
        <v>158</v>
      </c>
    </row>
    <row r="162" spans="1:7" x14ac:dyDescent="0.35">
      <c r="A162">
        <v>159</v>
      </c>
      <c r="G162">
        <f t="shared" si="2"/>
        <v>159</v>
      </c>
    </row>
    <row r="163" spans="1:7" x14ac:dyDescent="0.35">
      <c r="A163">
        <v>160</v>
      </c>
      <c r="G163">
        <f t="shared" si="2"/>
        <v>160</v>
      </c>
    </row>
    <row r="164" spans="1:7" x14ac:dyDescent="0.35">
      <c r="A164">
        <v>161</v>
      </c>
      <c r="G164">
        <f t="shared" si="2"/>
        <v>161</v>
      </c>
    </row>
    <row r="165" spans="1:7" x14ac:dyDescent="0.35">
      <c r="A165">
        <v>162</v>
      </c>
      <c r="G165">
        <f t="shared" si="2"/>
        <v>162</v>
      </c>
    </row>
    <row r="166" spans="1:7" x14ac:dyDescent="0.35">
      <c r="A166">
        <v>163</v>
      </c>
      <c r="G166">
        <f t="shared" si="2"/>
        <v>163</v>
      </c>
    </row>
    <row r="167" spans="1:7" x14ac:dyDescent="0.35">
      <c r="A167">
        <v>164</v>
      </c>
      <c r="G167">
        <f t="shared" si="2"/>
        <v>164</v>
      </c>
    </row>
    <row r="168" spans="1:7" x14ac:dyDescent="0.35">
      <c r="A168">
        <v>165</v>
      </c>
      <c r="G168">
        <f t="shared" si="2"/>
        <v>165</v>
      </c>
    </row>
    <row r="169" spans="1:7" x14ac:dyDescent="0.35">
      <c r="A169">
        <v>166</v>
      </c>
      <c r="G169">
        <f t="shared" si="2"/>
        <v>166</v>
      </c>
    </row>
    <row r="170" spans="1:7" x14ac:dyDescent="0.35">
      <c r="A170">
        <v>167</v>
      </c>
      <c r="G170">
        <f t="shared" si="2"/>
        <v>167</v>
      </c>
    </row>
    <row r="171" spans="1:7" x14ac:dyDescent="0.35">
      <c r="A171">
        <v>168</v>
      </c>
      <c r="G171">
        <f t="shared" si="2"/>
        <v>168</v>
      </c>
    </row>
    <row r="172" spans="1:7" x14ac:dyDescent="0.35">
      <c r="A172">
        <v>169</v>
      </c>
      <c r="G172">
        <f t="shared" si="2"/>
        <v>169</v>
      </c>
    </row>
    <row r="173" spans="1:7" x14ac:dyDescent="0.35">
      <c r="A173">
        <v>170</v>
      </c>
      <c r="G173">
        <f t="shared" si="2"/>
        <v>170</v>
      </c>
    </row>
    <row r="174" spans="1:7" x14ac:dyDescent="0.35">
      <c r="A174">
        <v>171</v>
      </c>
      <c r="G174">
        <f t="shared" si="2"/>
        <v>171</v>
      </c>
    </row>
    <row r="175" spans="1:7" x14ac:dyDescent="0.35">
      <c r="A175">
        <v>172</v>
      </c>
      <c r="G175">
        <f t="shared" si="2"/>
        <v>172</v>
      </c>
    </row>
    <row r="176" spans="1:7" x14ac:dyDescent="0.35">
      <c r="A176">
        <v>173</v>
      </c>
      <c r="G176">
        <f t="shared" si="2"/>
        <v>173</v>
      </c>
    </row>
    <row r="177" spans="1:7" x14ac:dyDescent="0.35">
      <c r="A177">
        <v>174</v>
      </c>
      <c r="G177">
        <f t="shared" si="2"/>
        <v>174</v>
      </c>
    </row>
    <row r="178" spans="1:7" x14ac:dyDescent="0.35">
      <c r="A178">
        <v>175</v>
      </c>
      <c r="G178">
        <f t="shared" si="2"/>
        <v>175</v>
      </c>
    </row>
    <row r="179" spans="1:7" x14ac:dyDescent="0.35">
      <c r="A179">
        <v>176</v>
      </c>
      <c r="G179">
        <f t="shared" si="2"/>
        <v>176</v>
      </c>
    </row>
    <row r="180" spans="1:7" x14ac:dyDescent="0.35">
      <c r="A180">
        <v>177</v>
      </c>
      <c r="G180">
        <f t="shared" si="2"/>
        <v>177</v>
      </c>
    </row>
    <row r="181" spans="1:7" x14ac:dyDescent="0.35">
      <c r="A181">
        <v>178</v>
      </c>
      <c r="G181">
        <f t="shared" si="2"/>
        <v>178</v>
      </c>
    </row>
    <row r="182" spans="1:7" x14ac:dyDescent="0.35">
      <c r="A182">
        <v>179</v>
      </c>
      <c r="G182">
        <f t="shared" si="2"/>
        <v>179</v>
      </c>
    </row>
    <row r="183" spans="1:7" x14ac:dyDescent="0.35">
      <c r="A183">
        <v>180</v>
      </c>
      <c r="G183">
        <f t="shared" si="2"/>
        <v>180</v>
      </c>
    </row>
    <row r="184" spans="1:7" x14ac:dyDescent="0.35">
      <c r="A184">
        <v>181</v>
      </c>
      <c r="G184">
        <f t="shared" si="2"/>
        <v>181</v>
      </c>
    </row>
    <row r="185" spans="1:7" x14ac:dyDescent="0.35">
      <c r="A185">
        <v>182</v>
      </c>
      <c r="G185">
        <f t="shared" si="2"/>
        <v>182</v>
      </c>
    </row>
    <row r="186" spans="1:7" x14ac:dyDescent="0.35">
      <c r="A186">
        <v>183</v>
      </c>
      <c r="G186">
        <f t="shared" si="2"/>
        <v>183</v>
      </c>
    </row>
    <row r="187" spans="1:7" x14ac:dyDescent="0.35">
      <c r="A187">
        <v>184</v>
      </c>
      <c r="G187">
        <f t="shared" si="2"/>
        <v>184</v>
      </c>
    </row>
    <row r="188" spans="1:7" x14ac:dyDescent="0.35">
      <c r="A188">
        <v>185</v>
      </c>
      <c r="G188">
        <f t="shared" si="2"/>
        <v>185</v>
      </c>
    </row>
    <row r="189" spans="1:7" x14ac:dyDescent="0.35">
      <c r="A189">
        <v>186</v>
      </c>
      <c r="G189">
        <f t="shared" si="2"/>
        <v>186</v>
      </c>
    </row>
    <row r="190" spans="1:7" x14ac:dyDescent="0.35">
      <c r="A190">
        <v>187</v>
      </c>
      <c r="G190">
        <f t="shared" si="2"/>
        <v>187</v>
      </c>
    </row>
    <row r="191" spans="1:7" x14ac:dyDescent="0.35">
      <c r="A191">
        <v>188</v>
      </c>
      <c r="G191">
        <f t="shared" si="2"/>
        <v>188</v>
      </c>
    </row>
    <row r="192" spans="1:7" x14ac:dyDescent="0.35">
      <c r="A192">
        <v>189</v>
      </c>
      <c r="G192">
        <f t="shared" si="2"/>
        <v>189</v>
      </c>
    </row>
    <row r="193" spans="1:7" x14ac:dyDescent="0.35">
      <c r="A193">
        <v>190</v>
      </c>
      <c r="G193">
        <f t="shared" si="2"/>
        <v>190</v>
      </c>
    </row>
    <row r="194" spans="1:7" x14ac:dyDescent="0.35">
      <c r="A194">
        <v>191</v>
      </c>
      <c r="G194">
        <f t="shared" si="2"/>
        <v>191</v>
      </c>
    </row>
    <row r="195" spans="1:7" x14ac:dyDescent="0.35">
      <c r="A195">
        <v>192</v>
      </c>
      <c r="G195">
        <f t="shared" si="2"/>
        <v>192</v>
      </c>
    </row>
    <row r="196" spans="1:7" x14ac:dyDescent="0.35">
      <c r="A196">
        <v>193</v>
      </c>
      <c r="G196">
        <f t="shared" si="2"/>
        <v>193</v>
      </c>
    </row>
    <row r="197" spans="1:7" x14ac:dyDescent="0.35">
      <c r="A197">
        <v>194</v>
      </c>
      <c r="G197">
        <f t="shared" ref="G197:G260" si="3">A197</f>
        <v>194</v>
      </c>
    </row>
    <row r="198" spans="1:7" x14ac:dyDescent="0.35">
      <c r="A198">
        <v>195</v>
      </c>
      <c r="G198">
        <f t="shared" si="3"/>
        <v>195</v>
      </c>
    </row>
    <row r="199" spans="1:7" x14ac:dyDescent="0.35">
      <c r="A199">
        <v>196</v>
      </c>
      <c r="G199">
        <f t="shared" si="3"/>
        <v>196</v>
      </c>
    </row>
    <row r="200" spans="1:7" x14ac:dyDescent="0.35">
      <c r="A200">
        <v>197</v>
      </c>
      <c r="G200">
        <f t="shared" si="3"/>
        <v>197</v>
      </c>
    </row>
    <row r="201" spans="1:7" x14ac:dyDescent="0.35">
      <c r="A201">
        <v>198</v>
      </c>
      <c r="G201">
        <f t="shared" si="3"/>
        <v>198</v>
      </c>
    </row>
    <row r="202" spans="1:7" x14ac:dyDescent="0.35">
      <c r="A202">
        <v>199</v>
      </c>
      <c r="G202">
        <f t="shared" si="3"/>
        <v>199</v>
      </c>
    </row>
    <row r="203" spans="1:7" x14ac:dyDescent="0.35">
      <c r="A203">
        <v>200</v>
      </c>
      <c r="G203">
        <f t="shared" si="3"/>
        <v>200</v>
      </c>
    </row>
    <row r="204" spans="1:7" x14ac:dyDescent="0.35">
      <c r="A204">
        <v>201</v>
      </c>
      <c r="G204">
        <f t="shared" si="3"/>
        <v>201</v>
      </c>
    </row>
    <row r="205" spans="1:7" x14ac:dyDescent="0.35">
      <c r="A205">
        <v>202</v>
      </c>
      <c r="G205">
        <f t="shared" si="3"/>
        <v>202</v>
      </c>
    </row>
    <row r="206" spans="1:7" x14ac:dyDescent="0.35">
      <c r="A206">
        <v>203</v>
      </c>
      <c r="G206">
        <f t="shared" si="3"/>
        <v>203</v>
      </c>
    </row>
    <row r="207" spans="1:7" x14ac:dyDescent="0.35">
      <c r="A207">
        <v>204</v>
      </c>
      <c r="G207">
        <f t="shared" si="3"/>
        <v>204</v>
      </c>
    </row>
    <row r="208" spans="1:7" x14ac:dyDescent="0.35">
      <c r="A208">
        <v>205</v>
      </c>
      <c r="G208">
        <f t="shared" si="3"/>
        <v>205</v>
      </c>
    </row>
    <row r="209" spans="1:7" x14ac:dyDescent="0.35">
      <c r="A209">
        <v>206</v>
      </c>
      <c r="G209">
        <f t="shared" si="3"/>
        <v>206</v>
      </c>
    </row>
    <row r="210" spans="1:7" x14ac:dyDescent="0.35">
      <c r="A210">
        <v>207</v>
      </c>
      <c r="G210">
        <f t="shared" si="3"/>
        <v>207</v>
      </c>
    </row>
    <row r="211" spans="1:7" x14ac:dyDescent="0.35">
      <c r="A211">
        <v>208</v>
      </c>
      <c r="G211">
        <f t="shared" si="3"/>
        <v>208</v>
      </c>
    </row>
    <row r="212" spans="1:7" x14ac:dyDescent="0.35">
      <c r="A212">
        <v>209</v>
      </c>
      <c r="G212">
        <f t="shared" si="3"/>
        <v>209</v>
      </c>
    </row>
    <row r="213" spans="1:7" x14ac:dyDescent="0.35">
      <c r="A213">
        <v>210</v>
      </c>
      <c r="G213">
        <f t="shared" si="3"/>
        <v>210</v>
      </c>
    </row>
    <row r="214" spans="1:7" x14ac:dyDescent="0.35">
      <c r="A214">
        <v>211</v>
      </c>
      <c r="G214">
        <f t="shared" si="3"/>
        <v>211</v>
      </c>
    </row>
    <row r="215" spans="1:7" x14ac:dyDescent="0.35">
      <c r="A215">
        <v>212</v>
      </c>
      <c r="G215">
        <f t="shared" si="3"/>
        <v>212</v>
      </c>
    </row>
    <row r="216" spans="1:7" x14ac:dyDescent="0.35">
      <c r="A216">
        <v>213</v>
      </c>
      <c r="G216">
        <f t="shared" si="3"/>
        <v>213</v>
      </c>
    </row>
    <row r="217" spans="1:7" x14ac:dyDescent="0.35">
      <c r="A217">
        <v>214</v>
      </c>
      <c r="G217">
        <f t="shared" si="3"/>
        <v>214</v>
      </c>
    </row>
    <row r="218" spans="1:7" x14ac:dyDescent="0.35">
      <c r="A218">
        <v>215</v>
      </c>
      <c r="G218">
        <f t="shared" si="3"/>
        <v>215</v>
      </c>
    </row>
    <row r="219" spans="1:7" x14ac:dyDescent="0.35">
      <c r="A219">
        <v>216</v>
      </c>
      <c r="G219">
        <f t="shared" si="3"/>
        <v>216</v>
      </c>
    </row>
    <row r="220" spans="1:7" x14ac:dyDescent="0.35">
      <c r="A220">
        <v>217</v>
      </c>
      <c r="G220">
        <f t="shared" si="3"/>
        <v>217</v>
      </c>
    </row>
    <row r="221" spans="1:7" x14ac:dyDescent="0.35">
      <c r="A221">
        <v>218</v>
      </c>
      <c r="G221">
        <f t="shared" si="3"/>
        <v>218</v>
      </c>
    </row>
    <row r="222" spans="1:7" x14ac:dyDescent="0.35">
      <c r="A222">
        <v>219</v>
      </c>
      <c r="G222">
        <f t="shared" si="3"/>
        <v>219</v>
      </c>
    </row>
    <row r="223" spans="1:7" x14ac:dyDescent="0.35">
      <c r="A223">
        <v>220</v>
      </c>
      <c r="G223">
        <f t="shared" si="3"/>
        <v>220</v>
      </c>
    </row>
    <row r="224" spans="1:7" x14ac:dyDescent="0.35">
      <c r="A224">
        <v>221</v>
      </c>
      <c r="G224">
        <f t="shared" si="3"/>
        <v>221</v>
      </c>
    </row>
    <row r="225" spans="1:7" x14ac:dyDescent="0.35">
      <c r="A225">
        <v>222</v>
      </c>
      <c r="G225">
        <f t="shared" si="3"/>
        <v>222</v>
      </c>
    </row>
    <row r="226" spans="1:7" x14ac:dyDescent="0.35">
      <c r="A226">
        <v>223</v>
      </c>
      <c r="G226">
        <f t="shared" si="3"/>
        <v>223</v>
      </c>
    </row>
    <row r="227" spans="1:7" x14ac:dyDescent="0.35">
      <c r="A227">
        <v>224</v>
      </c>
      <c r="G227">
        <f t="shared" si="3"/>
        <v>224</v>
      </c>
    </row>
    <row r="228" spans="1:7" x14ac:dyDescent="0.35">
      <c r="A228">
        <v>225</v>
      </c>
      <c r="G228">
        <f t="shared" si="3"/>
        <v>225</v>
      </c>
    </row>
    <row r="229" spans="1:7" x14ac:dyDescent="0.35">
      <c r="A229">
        <v>226</v>
      </c>
      <c r="G229">
        <f t="shared" si="3"/>
        <v>226</v>
      </c>
    </row>
    <row r="230" spans="1:7" x14ac:dyDescent="0.35">
      <c r="A230">
        <v>227</v>
      </c>
      <c r="G230">
        <f t="shared" si="3"/>
        <v>227</v>
      </c>
    </row>
    <row r="231" spans="1:7" x14ac:dyDescent="0.35">
      <c r="A231">
        <v>228</v>
      </c>
      <c r="G231">
        <f t="shared" si="3"/>
        <v>228</v>
      </c>
    </row>
    <row r="232" spans="1:7" x14ac:dyDescent="0.35">
      <c r="A232">
        <v>229</v>
      </c>
      <c r="G232">
        <f t="shared" si="3"/>
        <v>229</v>
      </c>
    </row>
    <row r="233" spans="1:7" x14ac:dyDescent="0.35">
      <c r="A233">
        <v>230</v>
      </c>
      <c r="G233">
        <f t="shared" si="3"/>
        <v>230</v>
      </c>
    </row>
    <row r="234" spans="1:7" x14ac:dyDescent="0.35">
      <c r="A234">
        <v>231</v>
      </c>
      <c r="G234">
        <f t="shared" si="3"/>
        <v>231</v>
      </c>
    </row>
    <row r="235" spans="1:7" x14ac:dyDescent="0.35">
      <c r="A235">
        <v>232</v>
      </c>
      <c r="G235">
        <f t="shared" si="3"/>
        <v>232</v>
      </c>
    </row>
    <row r="236" spans="1:7" x14ac:dyDescent="0.35">
      <c r="A236">
        <v>233</v>
      </c>
      <c r="G236">
        <f t="shared" si="3"/>
        <v>233</v>
      </c>
    </row>
    <row r="237" spans="1:7" x14ac:dyDescent="0.35">
      <c r="A237">
        <v>234</v>
      </c>
      <c r="G237">
        <f t="shared" si="3"/>
        <v>234</v>
      </c>
    </row>
    <row r="238" spans="1:7" x14ac:dyDescent="0.35">
      <c r="A238">
        <v>235</v>
      </c>
      <c r="G238">
        <f t="shared" si="3"/>
        <v>235</v>
      </c>
    </row>
    <row r="239" spans="1:7" x14ac:dyDescent="0.35">
      <c r="A239">
        <v>236</v>
      </c>
      <c r="G239">
        <f t="shared" si="3"/>
        <v>236</v>
      </c>
    </row>
    <row r="240" spans="1:7" x14ac:dyDescent="0.35">
      <c r="A240">
        <v>237</v>
      </c>
      <c r="G240">
        <f t="shared" si="3"/>
        <v>237</v>
      </c>
    </row>
    <row r="241" spans="1:7" x14ac:dyDescent="0.35">
      <c r="A241">
        <v>238</v>
      </c>
      <c r="G241">
        <f t="shared" si="3"/>
        <v>238</v>
      </c>
    </row>
    <row r="242" spans="1:7" x14ac:dyDescent="0.35">
      <c r="A242">
        <v>239</v>
      </c>
      <c r="G242">
        <f t="shared" si="3"/>
        <v>239</v>
      </c>
    </row>
    <row r="243" spans="1:7" x14ac:dyDescent="0.35">
      <c r="A243">
        <v>240</v>
      </c>
      <c r="G243">
        <f t="shared" si="3"/>
        <v>240</v>
      </c>
    </row>
    <row r="244" spans="1:7" x14ac:dyDescent="0.35">
      <c r="A244">
        <v>241</v>
      </c>
      <c r="G244">
        <f t="shared" si="3"/>
        <v>241</v>
      </c>
    </row>
    <row r="245" spans="1:7" x14ac:dyDescent="0.35">
      <c r="A245">
        <v>242</v>
      </c>
      <c r="G245">
        <f t="shared" si="3"/>
        <v>242</v>
      </c>
    </row>
    <row r="246" spans="1:7" x14ac:dyDescent="0.35">
      <c r="A246">
        <v>243</v>
      </c>
      <c r="G246">
        <f t="shared" si="3"/>
        <v>243</v>
      </c>
    </row>
    <row r="247" spans="1:7" x14ac:dyDescent="0.35">
      <c r="A247">
        <v>244</v>
      </c>
      <c r="G247">
        <f t="shared" si="3"/>
        <v>244</v>
      </c>
    </row>
    <row r="248" spans="1:7" x14ac:dyDescent="0.35">
      <c r="A248">
        <v>245</v>
      </c>
      <c r="G248">
        <f t="shared" si="3"/>
        <v>245</v>
      </c>
    </row>
    <row r="249" spans="1:7" x14ac:dyDescent="0.35">
      <c r="A249">
        <v>246</v>
      </c>
      <c r="G249">
        <f t="shared" si="3"/>
        <v>246</v>
      </c>
    </row>
    <row r="250" spans="1:7" x14ac:dyDescent="0.35">
      <c r="A250">
        <v>247</v>
      </c>
      <c r="G250">
        <f t="shared" si="3"/>
        <v>247</v>
      </c>
    </row>
    <row r="251" spans="1:7" x14ac:dyDescent="0.35">
      <c r="A251">
        <v>248</v>
      </c>
      <c r="G251">
        <f t="shared" si="3"/>
        <v>248</v>
      </c>
    </row>
    <row r="252" spans="1:7" x14ac:dyDescent="0.35">
      <c r="A252">
        <v>249</v>
      </c>
      <c r="G252">
        <f t="shared" si="3"/>
        <v>249</v>
      </c>
    </row>
    <row r="253" spans="1:7" x14ac:dyDescent="0.35">
      <c r="A253">
        <v>250</v>
      </c>
      <c r="G253">
        <f t="shared" si="3"/>
        <v>250</v>
      </c>
    </row>
    <row r="254" spans="1:7" x14ac:dyDescent="0.35">
      <c r="A254">
        <v>251</v>
      </c>
      <c r="G254">
        <f t="shared" si="3"/>
        <v>251</v>
      </c>
    </row>
    <row r="255" spans="1:7" x14ac:dyDescent="0.35">
      <c r="A255">
        <v>252</v>
      </c>
      <c r="G255">
        <f t="shared" si="3"/>
        <v>252</v>
      </c>
    </row>
    <row r="256" spans="1:7" x14ac:dyDescent="0.35">
      <c r="A256">
        <v>253</v>
      </c>
      <c r="G256">
        <f t="shared" si="3"/>
        <v>253</v>
      </c>
    </row>
    <row r="257" spans="1:7" x14ac:dyDescent="0.35">
      <c r="A257">
        <v>254</v>
      </c>
      <c r="G257">
        <f t="shared" si="3"/>
        <v>254</v>
      </c>
    </row>
    <row r="258" spans="1:7" x14ac:dyDescent="0.35">
      <c r="A258">
        <v>255</v>
      </c>
      <c r="G258">
        <f t="shared" si="3"/>
        <v>255</v>
      </c>
    </row>
    <row r="259" spans="1:7" x14ac:dyDescent="0.35">
      <c r="A259">
        <v>256</v>
      </c>
      <c r="G259">
        <f t="shared" si="3"/>
        <v>256</v>
      </c>
    </row>
    <row r="260" spans="1:7" x14ac:dyDescent="0.35">
      <c r="A260">
        <v>257</v>
      </c>
      <c r="G260">
        <f t="shared" si="3"/>
        <v>257</v>
      </c>
    </row>
    <row r="261" spans="1:7" x14ac:dyDescent="0.35">
      <c r="A261">
        <v>258</v>
      </c>
      <c r="G261">
        <f t="shared" ref="G261:G324" si="4">A261</f>
        <v>258</v>
      </c>
    </row>
    <row r="262" spans="1:7" x14ac:dyDescent="0.35">
      <c r="A262">
        <v>259</v>
      </c>
      <c r="G262">
        <f t="shared" si="4"/>
        <v>259</v>
      </c>
    </row>
    <row r="263" spans="1:7" x14ac:dyDescent="0.35">
      <c r="A263">
        <v>260</v>
      </c>
      <c r="G263">
        <f t="shared" si="4"/>
        <v>260</v>
      </c>
    </row>
    <row r="264" spans="1:7" x14ac:dyDescent="0.35">
      <c r="A264">
        <v>261</v>
      </c>
      <c r="G264">
        <f t="shared" si="4"/>
        <v>261</v>
      </c>
    </row>
    <row r="265" spans="1:7" x14ac:dyDescent="0.35">
      <c r="A265">
        <v>262</v>
      </c>
      <c r="G265">
        <f t="shared" si="4"/>
        <v>262</v>
      </c>
    </row>
    <row r="266" spans="1:7" x14ac:dyDescent="0.35">
      <c r="A266">
        <v>263</v>
      </c>
      <c r="G266">
        <f t="shared" si="4"/>
        <v>263</v>
      </c>
    </row>
    <row r="267" spans="1:7" x14ac:dyDescent="0.35">
      <c r="A267">
        <v>264</v>
      </c>
      <c r="G267">
        <f t="shared" si="4"/>
        <v>264</v>
      </c>
    </row>
    <row r="268" spans="1:7" x14ac:dyDescent="0.35">
      <c r="A268">
        <v>265</v>
      </c>
      <c r="G268">
        <f t="shared" si="4"/>
        <v>265</v>
      </c>
    </row>
    <row r="269" spans="1:7" x14ac:dyDescent="0.35">
      <c r="A269">
        <v>266</v>
      </c>
      <c r="G269">
        <f t="shared" si="4"/>
        <v>266</v>
      </c>
    </row>
    <row r="270" spans="1:7" x14ac:dyDescent="0.35">
      <c r="A270">
        <v>267</v>
      </c>
      <c r="G270">
        <f t="shared" si="4"/>
        <v>267</v>
      </c>
    </row>
    <row r="271" spans="1:7" x14ac:dyDescent="0.35">
      <c r="A271">
        <v>268</v>
      </c>
      <c r="G271">
        <f t="shared" si="4"/>
        <v>268</v>
      </c>
    </row>
    <row r="272" spans="1:7" x14ac:dyDescent="0.35">
      <c r="A272">
        <v>269</v>
      </c>
      <c r="G272">
        <f t="shared" si="4"/>
        <v>269</v>
      </c>
    </row>
    <row r="273" spans="1:7" x14ac:dyDescent="0.35">
      <c r="A273">
        <v>270</v>
      </c>
      <c r="G273">
        <f t="shared" si="4"/>
        <v>270</v>
      </c>
    </row>
    <row r="274" spans="1:7" x14ac:dyDescent="0.35">
      <c r="A274">
        <v>271</v>
      </c>
      <c r="G274">
        <f t="shared" si="4"/>
        <v>271</v>
      </c>
    </row>
    <row r="275" spans="1:7" x14ac:dyDescent="0.35">
      <c r="A275">
        <v>272</v>
      </c>
      <c r="G275">
        <f t="shared" si="4"/>
        <v>272</v>
      </c>
    </row>
    <row r="276" spans="1:7" x14ac:dyDescent="0.35">
      <c r="A276">
        <v>273</v>
      </c>
      <c r="G276">
        <f t="shared" si="4"/>
        <v>273</v>
      </c>
    </row>
    <row r="277" spans="1:7" x14ac:dyDescent="0.35">
      <c r="A277">
        <v>274</v>
      </c>
      <c r="G277">
        <f t="shared" si="4"/>
        <v>274</v>
      </c>
    </row>
    <row r="278" spans="1:7" x14ac:dyDescent="0.35">
      <c r="A278">
        <v>275</v>
      </c>
      <c r="G278">
        <f t="shared" si="4"/>
        <v>275</v>
      </c>
    </row>
    <row r="279" spans="1:7" x14ac:dyDescent="0.35">
      <c r="A279">
        <v>276</v>
      </c>
      <c r="G279">
        <f t="shared" si="4"/>
        <v>276</v>
      </c>
    </row>
    <row r="280" spans="1:7" x14ac:dyDescent="0.35">
      <c r="A280">
        <v>277</v>
      </c>
      <c r="G280">
        <f t="shared" si="4"/>
        <v>277</v>
      </c>
    </row>
    <row r="281" spans="1:7" x14ac:dyDescent="0.35">
      <c r="A281">
        <v>278</v>
      </c>
      <c r="G281">
        <f t="shared" si="4"/>
        <v>278</v>
      </c>
    </row>
    <row r="282" spans="1:7" x14ac:dyDescent="0.35">
      <c r="A282">
        <v>279</v>
      </c>
      <c r="G282">
        <f t="shared" si="4"/>
        <v>279</v>
      </c>
    </row>
    <row r="283" spans="1:7" x14ac:dyDescent="0.35">
      <c r="A283">
        <v>280</v>
      </c>
      <c r="G283">
        <f t="shared" si="4"/>
        <v>280</v>
      </c>
    </row>
    <row r="284" spans="1:7" x14ac:dyDescent="0.35">
      <c r="A284">
        <v>281</v>
      </c>
      <c r="G284">
        <f t="shared" si="4"/>
        <v>281</v>
      </c>
    </row>
    <row r="285" spans="1:7" x14ac:dyDescent="0.35">
      <c r="A285">
        <v>282</v>
      </c>
      <c r="G285">
        <f t="shared" si="4"/>
        <v>282</v>
      </c>
    </row>
    <row r="286" spans="1:7" x14ac:dyDescent="0.35">
      <c r="A286">
        <v>283</v>
      </c>
      <c r="G286">
        <f t="shared" si="4"/>
        <v>283</v>
      </c>
    </row>
    <row r="287" spans="1:7" x14ac:dyDescent="0.35">
      <c r="A287">
        <v>284</v>
      </c>
      <c r="G287">
        <f t="shared" si="4"/>
        <v>284</v>
      </c>
    </row>
    <row r="288" spans="1:7" x14ac:dyDescent="0.35">
      <c r="A288">
        <v>285</v>
      </c>
      <c r="G288">
        <f t="shared" si="4"/>
        <v>285</v>
      </c>
    </row>
    <row r="289" spans="1:7" x14ac:dyDescent="0.35">
      <c r="A289">
        <v>286</v>
      </c>
      <c r="G289">
        <f t="shared" si="4"/>
        <v>286</v>
      </c>
    </row>
    <row r="290" spans="1:7" x14ac:dyDescent="0.35">
      <c r="A290">
        <v>287</v>
      </c>
      <c r="G290">
        <f t="shared" si="4"/>
        <v>287</v>
      </c>
    </row>
    <row r="291" spans="1:7" x14ac:dyDescent="0.35">
      <c r="A291">
        <v>288</v>
      </c>
      <c r="G291">
        <f t="shared" si="4"/>
        <v>288</v>
      </c>
    </row>
    <row r="292" spans="1:7" x14ac:dyDescent="0.35">
      <c r="A292">
        <v>289</v>
      </c>
      <c r="G292">
        <f t="shared" si="4"/>
        <v>289</v>
      </c>
    </row>
    <row r="293" spans="1:7" x14ac:dyDescent="0.35">
      <c r="A293">
        <v>290</v>
      </c>
      <c r="G293">
        <f t="shared" si="4"/>
        <v>290</v>
      </c>
    </row>
    <row r="294" spans="1:7" x14ac:dyDescent="0.35">
      <c r="A294">
        <v>291</v>
      </c>
      <c r="G294">
        <f t="shared" si="4"/>
        <v>291</v>
      </c>
    </row>
    <row r="295" spans="1:7" x14ac:dyDescent="0.35">
      <c r="A295">
        <v>292</v>
      </c>
      <c r="G295">
        <f t="shared" si="4"/>
        <v>292</v>
      </c>
    </row>
    <row r="296" spans="1:7" x14ac:dyDescent="0.35">
      <c r="A296">
        <v>293</v>
      </c>
      <c r="G296">
        <f t="shared" si="4"/>
        <v>293</v>
      </c>
    </row>
    <row r="297" spans="1:7" x14ac:dyDescent="0.35">
      <c r="A297">
        <v>294</v>
      </c>
      <c r="G297">
        <f t="shared" si="4"/>
        <v>294</v>
      </c>
    </row>
    <row r="298" spans="1:7" x14ac:dyDescent="0.35">
      <c r="A298">
        <v>295</v>
      </c>
      <c r="G298">
        <f t="shared" si="4"/>
        <v>295</v>
      </c>
    </row>
    <row r="299" spans="1:7" x14ac:dyDescent="0.35">
      <c r="A299">
        <v>296</v>
      </c>
      <c r="G299">
        <f t="shared" si="4"/>
        <v>296</v>
      </c>
    </row>
    <row r="300" spans="1:7" x14ac:dyDescent="0.35">
      <c r="A300">
        <v>297</v>
      </c>
      <c r="G300">
        <f t="shared" si="4"/>
        <v>297</v>
      </c>
    </row>
    <row r="301" spans="1:7" x14ac:dyDescent="0.35">
      <c r="A301">
        <v>298</v>
      </c>
      <c r="G301">
        <f t="shared" si="4"/>
        <v>298</v>
      </c>
    </row>
    <row r="302" spans="1:7" x14ac:dyDescent="0.35">
      <c r="A302">
        <v>299</v>
      </c>
      <c r="G302">
        <f t="shared" si="4"/>
        <v>299</v>
      </c>
    </row>
    <row r="303" spans="1:7" x14ac:dyDescent="0.35">
      <c r="A303">
        <v>300</v>
      </c>
      <c r="G303">
        <f t="shared" si="4"/>
        <v>300</v>
      </c>
    </row>
    <row r="304" spans="1:7" x14ac:dyDescent="0.35">
      <c r="A304">
        <v>301</v>
      </c>
      <c r="G304">
        <f t="shared" si="4"/>
        <v>301</v>
      </c>
    </row>
    <row r="305" spans="1:7" x14ac:dyDescent="0.35">
      <c r="A305">
        <v>302</v>
      </c>
      <c r="G305">
        <f t="shared" si="4"/>
        <v>302</v>
      </c>
    </row>
    <row r="306" spans="1:7" x14ac:dyDescent="0.35">
      <c r="A306">
        <v>303</v>
      </c>
      <c r="G306">
        <f t="shared" si="4"/>
        <v>303</v>
      </c>
    </row>
    <row r="307" spans="1:7" x14ac:dyDescent="0.35">
      <c r="A307">
        <v>304</v>
      </c>
      <c r="G307">
        <f t="shared" si="4"/>
        <v>304</v>
      </c>
    </row>
    <row r="308" spans="1:7" x14ac:dyDescent="0.35">
      <c r="A308">
        <v>305</v>
      </c>
      <c r="G308">
        <f t="shared" si="4"/>
        <v>305</v>
      </c>
    </row>
    <row r="309" spans="1:7" x14ac:dyDescent="0.35">
      <c r="A309">
        <v>306</v>
      </c>
      <c r="G309">
        <f t="shared" si="4"/>
        <v>306</v>
      </c>
    </row>
    <row r="310" spans="1:7" x14ac:dyDescent="0.35">
      <c r="A310">
        <v>307</v>
      </c>
      <c r="G310">
        <f t="shared" si="4"/>
        <v>307</v>
      </c>
    </row>
    <row r="311" spans="1:7" x14ac:dyDescent="0.35">
      <c r="A311">
        <v>308</v>
      </c>
      <c r="G311">
        <f t="shared" si="4"/>
        <v>308</v>
      </c>
    </row>
    <row r="312" spans="1:7" x14ac:dyDescent="0.35">
      <c r="A312">
        <v>309</v>
      </c>
      <c r="G312">
        <f t="shared" si="4"/>
        <v>309</v>
      </c>
    </row>
    <row r="313" spans="1:7" x14ac:dyDescent="0.35">
      <c r="A313">
        <v>310</v>
      </c>
      <c r="G313">
        <f t="shared" si="4"/>
        <v>310</v>
      </c>
    </row>
    <row r="314" spans="1:7" x14ac:dyDescent="0.35">
      <c r="A314">
        <v>311</v>
      </c>
      <c r="G314">
        <f t="shared" si="4"/>
        <v>311</v>
      </c>
    </row>
    <row r="315" spans="1:7" x14ac:dyDescent="0.35">
      <c r="A315">
        <v>312</v>
      </c>
      <c r="G315">
        <f t="shared" si="4"/>
        <v>312</v>
      </c>
    </row>
    <row r="316" spans="1:7" x14ac:dyDescent="0.35">
      <c r="A316">
        <v>313</v>
      </c>
      <c r="G316">
        <f t="shared" si="4"/>
        <v>313</v>
      </c>
    </row>
    <row r="317" spans="1:7" x14ac:dyDescent="0.35">
      <c r="A317">
        <v>314</v>
      </c>
      <c r="G317">
        <f t="shared" si="4"/>
        <v>314</v>
      </c>
    </row>
    <row r="318" spans="1:7" x14ac:dyDescent="0.35">
      <c r="A318">
        <v>315</v>
      </c>
      <c r="G318">
        <f t="shared" si="4"/>
        <v>315</v>
      </c>
    </row>
    <row r="319" spans="1:7" x14ac:dyDescent="0.35">
      <c r="A319">
        <v>316</v>
      </c>
      <c r="G319">
        <f t="shared" si="4"/>
        <v>316</v>
      </c>
    </row>
    <row r="320" spans="1:7" x14ac:dyDescent="0.35">
      <c r="A320">
        <v>317</v>
      </c>
      <c r="G320">
        <f t="shared" si="4"/>
        <v>317</v>
      </c>
    </row>
    <row r="321" spans="1:7" x14ac:dyDescent="0.35">
      <c r="A321">
        <v>318</v>
      </c>
      <c r="G321">
        <f t="shared" si="4"/>
        <v>318</v>
      </c>
    </row>
    <row r="322" spans="1:7" x14ac:dyDescent="0.35">
      <c r="A322">
        <v>319</v>
      </c>
      <c r="G322">
        <f t="shared" si="4"/>
        <v>319</v>
      </c>
    </row>
    <row r="323" spans="1:7" x14ac:dyDescent="0.35">
      <c r="A323">
        <v>320</v>
      </c>
      <c r="G323">
        <f t="shared" si="4"/>
        <v>320</v>
      </c>
    </row>
    <row r="324" spans="1:7" x14ac:dyDescent="0.35">
      <c r="A324">
        <v>321</v>
      </c>
      <c r="G324">
        <f t="shared" si="4"/>
        <v>321</v>
      </c>
    </row>
    <row r="325" spans="1:7" x14ac:dyDescent="0.35">
      <c r="A325">
        <v>322</v>
      </c>
      <c r="G325">
        <f t="shared" ref="G325:G388" si="5">A325</f>
        <v>322</v>
      </c>
    </row>
    <row r="326" spans="1:7" x14ac:dyDescent="0.35">
      <c r="A326">
        <v>323</v>
      </c>
      <c r="G326">
        <f t="shared" si="5"/>
        <v>323</v>
      </c>
    </row>
    <row r="327" spans="1:7" x14ac:dyDescent="0.35">
      <c r="A327">
        <v>324</v>
      </c>
      <c r="G327">
        <f t="shared" si="5"/>
        <v>324</v>
      </c>
    </row>
    <row r="328" spans="1:7" x14ac:dyDescent="0.35">
      <c r="A328">
        <v>325</v>
      </c>
      <c r="G328">
        <f t="shared" si="5"/>
        <v>325</v>
      </c>
    </row>
    <row r="329" spans="1:7" x14ac:dyDescent="0.35">
      <c r="A329">
        <v>326</v>
      </c>
      <c r="G329">
        <f t="shared" si="5"/>
        <v>326</v>
      </c>
    </row>
    <row r="330" spans="1:7" x14ac:dyDescent="0.35">
      <c r="A330">
        <v>327</v>
      </c>
      <c r="G330">
        <f t="shared" si="5"/>
        <v>327</v>
      </c>
    </row>
    <row r="331" spans="1:7" x14ac:dyDescent="0.35">
      <c r="A331">
        <v>328</v>
      </c>
      <c r="G331">
        <f t="shared" si="5"/>
        <v>328</v>
      </c>
    </row>
    <row r="332" spans="1:7" x14ac:dyDescent="0.35">
      <c r="A332">
        <v>329</v>
      </c>
      <c r="G332">
        <f t="shared" si="5"/>
        <v>329</v>
      </c>
    </row>
    <row r="333" spans="1:7" x14ac:dyDescent="0.35">
      <c r="A333">
        <v>330</v>
      </c>
      <c r="G333">
        <f t="shared" si="5"/>
        <v>330</v>
      </c>
    </row>
    <row r="334" spans="1:7" x14ac:dyDescent="0.35">
      <c r="A334">
        <v>331</v>
      </c>
      <c r="G334">
        <f t="shared" si="5"/>
        <v>331</v>
      </c>
    </row>
    <row r="335" spans="1:7" x14ac:dyDescent="0.35">
      <c r="A335">
        <v>332</v>
      </c>
      <c r="G335">
        <f t="shared" si="5"/>
        <v>332</v>
      </c>
    </row>
    <row r="336" spans="1:7" x14ac:dyDescent="0.35">
      <c r="A336">
        <v>333</v>
      </c>
      <c r="G336">
        <f t="shared" si="5"/>
        <v>333</v>
      </c>
    </row>
    <row r="337" spans="1:7" x14ac:dyDescent="0.35">
      <c r="A337">
        <v>334</v>
      </c>
      <c r="G337">
        <f t="shared" si="5"/>
        <v>334</v>
      </c>
    </row>
    <row r="338" spans="1:7" x14ac:dyDescent="0.35">
      <c r="A338">
        <v>335</v>
      </c>
      <c r="G338">
        <f t="shared" si="5"/>
        <v>335</v>
      </c>
    </row>
    <row r="339" spans="1:7" x14ac:dyDescent="0.35">
      <c r="A339">
        <v>336</v>
      </c>
      <c r="G339">
        <f t="shared" si="5"/>
        <v>336</v>
      </c>
    </row>
    <row r="340" spans="1:7" x14ac:dyDescent="0.35">
      <c r="A340">
        <v>337</v>
      </c>
      <c r="G340">
        <f t="shared" si="5"/>
        <v>337</v>
      </c>
    </row>
    <row r="341" spans="1:7" x14ac:dyDescent="0.35">
      <c r="A341">
        <v>338</v>
      </c>
      <c r="G341">
        <f t="shared" si="5"/>
        <v>338</v>
      </c>
    </row>
    <row r="342" spans="1:7" x14ac:dyDescent="0.35">
      <c r="A342">
        <v>339</v>
      </c>
      <c r="G342">
        <f t="shared" si="5"/>
        <v>339</v>
      </c>
    </row>
    <row r="343" spans="1:7" x14ac:dyDescent="0.35">
      <c r="A343">
        <v>340</v>
      </c>
      <c r="G343">
        <f t="shared" si="5"/>
        <v>340</v>
      </c>
    </row>
    <row r="344" spans="1:7" x14ac:dyDescent="0.35">
      <c r="A344">
        <v>341</v>
      </c>
      <c r="G344">
        <f t="shared" si="5"/>
        <v>341</v>
      </c>
    </row>
    <row r="345" spans="1:7" x14ac:dyDescent="0.35">
      <c r="A345">
        <v>342</v>
      </c>
      <c r="G345">
        <f t="shared" si="5"/>
        <v>342</v>
      </c>
    </row>
    <row r="346" spans="1:7" x14ac:dyDescent="0.35">
      <c r="A346">
        <v>343</v>
      </c>
      <c r="G346">
        <f t="shared" si="5"/>
        <v>343</v>
      </c>
    </row>
    <row r="347" spans="1:7" x14ac:dyDescent="0.35">
      <c r="A347">
        <v>344</v>
      </c>
      <c r="G347">
        <f t="shared" si="5"/>
        <v>344</v>
      </c>
    </row>
    <row r="348" spans="1:7" x14ac:dyDescent="0.35">
      <c r="A348">
        <v>345</v>
      </c>
      <c r="G348">
        <f t="shared" si="5"/>
        <v>345</v>
      </c>
    </row>
    <row r="349" spans="1:7" x14ac:dyDescent="0.35">
      <c r="A349">
        <v>346</v>
      </c>
      <c r="G349">
        <f t="shared" si="5"/>
        <v>346</v>
      </c>
    </row>
    <row r="350" spans="1:7" x14ac:dyDescent="0.35">
      <c r="A350">
        <v>347</v>
      </c>
      <c r="G350">
        <f t="shared" si="5"/>
        <v>347</v>
      </c>
    </row>
    <row r="351" spans="1:7" x14ac:dyDescent="0.35">
      <c r="A351">
        <v>348</v>
      </c>
      <c r="G351">
        <f t="shared" si="5"/>
        <v>348</v>
      </c>
    </row>
    <row r="352" spans="1:7" x14ac:dyDescent="0.35">
      <c r="A352">
        <v>349</v>
      </c>
      <c r="G352">
        <f t="shared" si="5"/>
        <v>349</v>
      </c>
    </row>
    <row r="353" spans="1:7" x14ac:dyDescent="0.35">
      <c r="A353">
        <v>350</v>
      </c>
      <c r="G353">
        <f t="shared" si="5"/>
        <v>350</v>
      </c>
    </row>
    <row r="354" spans="1:7" x14ac:dyDescent="0.35">
      <c r="A354">
        <v>351</v>
      </c>
      <c r="G354">
        <f t="shared" si="5"/>
        <v>351</v>
      </c>
    </row>
    <row r="355" spans="1:7" x14ac:dyDescent="0.35">
      <c r="A355">
        <v>352</v>
      </c>
      <c r="G355">
        <f t="shared" si="5"/>
        <v>352</v>
      </c>
    </row>
    <row r="356" spans="1:7" x14ac:dyDescent="0.35">
      <c r="A356">
        <v>353</v>
      </c>
      <c r="G356">
        <f t="shared" si="5"/>
        <v>353</v>
      </c>
    </row>
    <row r="357" spans="1:7" x14ac:dyDescent="0.35">
      <c r="A357">
        <v>354</v>
      </c>
      <c r="G357">
        <f t="shared" si="5"/>
        <v>354</v>
      </c>
    </row>
    <row r="358" spans="1:7" x14ac:dyDescent="0.35">
      <c r="A358">
        <v>355</v>
      </c>
      <c r="G358">
        <f t="shared" si="5"/>
        <v>355</v>
      </c>
    </row>
    <row r="359" spans="1:7" x14ac:dyDescent="0.35">
      <c r="A359">
        <v>356</v>
      </c>
      <c r="G359">
        <f t="shared" si="5"/>
        <v>356</v>
      </c>
    </row>
    <row r="360" spans="1:7" x14ac:dyDescent="0.35">
      <c r="A360">
        <v>357</v>
      </c>
      <c r="G360">
        <f t="shared" si="5"/>
        <v>357</v>
      </c>
    </row>
    <row r="361" spans="1:7" x14ac:dyDescent="0.35">
      <c r="A361">
        <v>358</v>
      </c>
      <c r="G361">
        <f t="shared" si="5"/>
        <v>358</v>
      </c>
    </row>
    <row r="362" spans="1:7" x14ac:dyDescent="0.35">
      <c r="A362">
        <v>359</v>
      </c>
      <c r="G362">
        <f t="shared" si="5"/>
        <v>359</v>
      </c>
    </row>
    <row r="363" spans="1:7" x14ac:dyDescent="0.35">
      <c r="A363">
        <v>360</v>
      </c>
      <c r="G363">
        <f t="shared" si="5"/>
        <v>360</v>
      </c>
    </row>
    <row r="364" spans="1:7" x14ac:dyDescent="0.35">
      <c r="A364">
        <v>361</v>
      </c>
      <c r="G364">
        <f t="shared" si="5"/>
        <v>361</v>
      </c>
    </row>
    <row r="365" spans="1:7" x14ac:dyDescent="0.35">
      <c r="A365">
        <v>362</v>
      </c>
      <c r="G365">
        <f t="shared" si="5"/>
        <v>362</v>
      </c>
    </row>
    <row r="366" spans="1:7" x14ac:dyDescent="0.35">
      <c r="A366">
        <v>363</v>
      </c>
      <c r="G366">
        <f t="shared" si="5"/>
        <v>363</v>
      </c>
    </row>
    <row r="367" spans="1:7" x14ac:dyDescent="0.35">
      <c r="A367">
        <v>364</v>
      </c>
      <c r="G367">
        <f t="shared" si="5"/>
        <v>364</v>
      </c>
    </row>
    <row r="368" spans="1:7" x14ac:dyDescent="0.35">
      <c r="A368">
        <v>365</v>
      </c>
      <c r="G368">
        <f t="shared" si="5"/>
        <v>365</v>
      </c>
    </row>
    <row r="369" spans="1:7" x14ac:dyDescent="0.35">
      <c r="A369">
        <v>366</v>
      </c>
      <c r="G369">
        <f t="shared" si="5"/>
        <v>366</v>
      </c>
    </row>
    <row r="370" spans="1:7" x14ac:dyDescent="0.35">
      <c r="A370">
        <v>367</v>
      </c>
      <c r="G370">
        <f t="shared" si="5"/>
        <v>367</v>
      </c>
    </row>
    <row r="371" spans="1:7" x14ac:dyDescent="0.35">
      <c r="A371">
        <v>368</v>
      </c>
      <c r="G371">
        <f t="shared" si="5"/>
        <v>368</v>
      </c>
    </row>
    <row r="372" spans="1:7" x14ac:dyDescent="0.35">
      <c r="A372">
        <v>369</v>
      </c>
      <c r="G372">
        <f t="shared" si="5"/>
        <v>369</v>
      </c>
    </row>
    <row r="373" spans="1:7" x14ac:dyDescent="0.35">
      <c r="A373">
        <v>370</v>
      </c>
      <c r="G373">
        <f t="shared" si="5"/>
        <v>370</v>
      </c>
    </row>
    <row r="374" spans="1:7" x14ac:dyDescent="0.35">
      <c r="A374">
        <v>371</v>
      </c>
      <c r="G374">
        <f t="shared" si="5"/>
        <v>371</v>
      </c>
    </row>
    <row r="375" spans="1:7" x14ac:dyDescent="0.35">
      <c r="A375">
        <v>372</v>
      </c>
      <c r="G375">
        <f t="shared" si="5"/>
        <v>372</v>
      </c>
    </row>
    <row r="376" spans="1:7" x14ac:dyDescent="0.35">
      <c r="A376">
        <v>373</v>
      </c>
      <c r="G376">
        <f t="shared" si="5"/>
        <v>373</v>
      </c>
    </row>
    <row r="377" spans="1:7" x14ac:dyDescent="0.35">
      <c r="A377">
        <v>374</v>
      </c>
      <c r="G377">
        <f t="shared" si="5"/>
        <v>374</v>
      </c>
    </row>
    <row r="378" spans="1:7" x14ac:dyDescent="0.35">
      <c r="A378">
        <v>375</v>
      </c>
      <c r="G378">
        <f t="shared" si="5"/>
        <v>375</v>
      </c>
    </row>
    <row r="379" spans="1:7" x14ac:dyDescent="0.35">
      <c r="A379">
        <v>376</v>
      </c>
      <c r="G379">
        <f t="shared" si="5"/>
        <v>376</v>
      </c>
    </row>
    <row r="380" spans="1:7" x14ac:dyDescent="0.35">
      <c r="A380">
        <v>377</v>
      </c>
      <c r="G380">
        <f t="shared" si="5"/>
        <v>377</v>
      </c>
    </row>
    <row r="381" spans="1:7" x14ac:dyDescent="0.35">
      <c r="A381">
        <v>378</v>
      </c>
      <c r="G381">
        <f t="shared" si="5"/>
        <v>378</v>
      </c>
    </row>
    <row r="382" spans="1:7" x14ac:dyDescent="0.35">
      <c r="A382">
        <v>379</v>
      </c>
      <c r="G382">
        <f t="shared" si="5"/>
        <v>379</v>
      </c>
    </row>
    <row r="383" spans="1:7" x14ac:dyDescent="0.35">
      <c r="A383">
        <v>380</v>
      </c>
      <c r="G383">
        <f t="shared" si="5"/>
        <v>380</v>
      </c>
    </row>
    <row r="384" spans="1:7" x14ac:dyDescent="0.35">
      <c r="A384">
        <v>381</v>
      </c>
      <c r="G384">
        <f t="shared" si="5"/>
        <v>381</v>
      </c>
    </row>
    <row r="385" spans="1:7" x14ac:dyDescent="0.35">
      <c r="A385">
        <v>382</v>
      </c>
      <c r="G385">
        <f t="shared" si="5"/>
        <v>382</v>
      </c>
    </row>
    <row r="386" spans="1:7" x14ac:dyDescent="0.35">
      <c r="A386">
        <v>383</v>
      </c>
      <c r="G386">
        <f t="shared" si="5"/>
        <v>383</v>
      </c>
    </row>
    <row r="387" spans="1:7" x14ac:dyDescent="0.35">
      <c r="A387">
        <v>384</v>
      </c>
      <c r="G387">
        <f t="shared" si="5"/>
        <v>384</v>
      </c>
    </row>
    <row r="388" spans="1:7" x14ac:dyDescent="0.35">
      <c r="A388">
        <v>385</v>
      </c>
      <c r="G388">
        <f t="shared" si="5"/>
        <v>385</v>
      </c>
    </row>
    <row r="389" spans="1:7" x14ac:dyDescent="0.35">
      <c r="A389">
        <v>386</v>
      </c>
      <c r="G389">
        <f t="shared" ref="G389:G452" si="6">A389</f>
        <v>386</v>
      </c>
    </row>
    <row r="390" spans="1:7" x14ac:dyDescent="0.35">
      <c r="A390">
        <v>387</v>
      </c>
      <c r="G390">
        <f t="shared" si="6"/>
        <v>387</v>
      </c>
    </row>
    <row r="391" spans="1:7" x14ac:dyDescent="0.35">
      <c r="A391">
        <v>388</v>
      </c>
      <c r="G391">
        <f t="shared" si="6"/>
        <v>388</v>
      </c>
    </row>
    <row r="392" spans="1:7" x14ac:dyDescent="0.35">
      <c r="A392">
        <v>389</v>
      </c>
      <c r="G392">
        <f t="shared" si="6"/>
        <v>389</v>
      </c>
    </row>
    <row r="393" spans="1:7" x14ac:dyDescent="0.35">
      <c r="A393">
        <v>390</v>
      </c>
      <c r="G393">
        <f t="shared" si="6"/>
        <v>390</v>
      </c>
    </row>
    <row r="394" spans="1:7" x14ac:dyDescent="0.35">
      <c r="A394">
        <v>391</v>
      </c>
      <c r="G394">
        <f t="shared" si="6"/>
        <v>391</v>
      </c>
    </row>
    <row r="395" spans="1:7" x14ac:dyDescent="0.35">
      <c r="A395">
        <v>392</v>
      </c>
      <c r="G395">
        <f t="shared" si="6"/>
        <v>392</v>
      </c>
    </row>
    <row r="396" spans="1:7" x14ac:dyDescent="0.35">
      <c r="A396">
        <v>393</v>
      </c>
      <c r="G396">
        <f t="shared" si="6"/>
        <v>393</v>
      </c>
    </row>
    <row r="397" spans="1:7" x14ac:dyDescent="0.35">
      <c r="A397">
        <v>394</v>
      </c>
      <c r="G397">
        <f t="shared" si="6"/>
        <v>394</v>
      </c>
    </row>
    <row r="398" spans="1:7" x14ac:dyDescent="0.35">
      <c r="A398">
        <v>395</v>
      </c>
      <c r="G398">
        <f t="shared" si="6"/>
        <v>395</v>
      </c>
    </row>
    <row r="399" spans="1:7" x14ac:dyDescent="0.35">
      <c r="A399">
        <v>396</v>
      </c>
      <c r="G399">
        <f t="shared" si="6"/>
        <v>396</v>
      </c>
    </row>
    <row r="400" spans="1:7" x14ac:dyDescent="0.35">
      <c r="A400">
        <v>397</v>
      </c>
      <c r="G400">
        <f t="shared" si="6"/>
        <v>397</v>
      </c>
    </row>
    <row r="401" spans="1:7" x14ac:dyDescent="0.35">
      <c r="A401">
        <v>398</v>
      </c>
      <c r="G401">
        <f t="shared" si="6"/>
        <v>398</v>
      </c>
    </row>
    <row r="402" spans="1:7" x14ac:dyDescent="0.35">
      <c r="A402">
        <v>399</v>
      </c>
      <c r="G402">
        <f t="shared" si="6"/>
        <v>399</v>
      </c>
    </row>
    <row r="403" spans="1:7" x14ac:dyDescent="0.35">
      <c r="A403">
        <v>400</v>
      </c>
      <c r="G403">
        <f t="shared" si="6"/>
        <v>400</v>
      </c>
    </row>
    <row r="404" spans="1:7" x14ac:dyDescent="0.35">
      <c r="A404">
        <v>401</v>
      </c>
      <c r="G404">
        <f t="shared" si="6"/>
        <v>401</v>
      </c>
    </row>
    <row r="405" spans="1:7" x14ac:dyDescent="0.35">
      <c r="A405">
        <v>402</v>
      </c>
      <c r="G405">
        <f t="shared" si="6"/>
        <v>402</v>
      </c>
    </row>
    <row r="406" spans="1:7" x14ac:dyDescent="0.35">
      <c r="A406">
        <v>403</v>
      </c>
      <c r="G406">
        <f t="shared" si="6"/>
        <v>403</v>
      </c>
    </row>
    <row r="407" spans="1:7" x14ac:dyDescent="0.35">
      <c r="A407">
        <v>404</v>
      </c>
      <c r="G407">
        <f t="shared" si="6"/>
        <v>404</v>
      </c>
    </row>
    <row r="408" spans="1:7" x14ac:dyDescent="0.35">
      <c r="A408">
        <v>405</v>
      </c>
      <c r="G408">
        <f t="shared" si="6"/>
        <v>405</v>
      </c>
    </row>
    <row r="409" spans="1:7" x14ac:dyDescent="0.35">
      <c r="A409">
        <v>406</v>
      </c>
      <c r="G409">
        <f t="shared" si="6"/>
        <v>406</v>
      </c>
    </row>
    <row r="410" spans="1:7" x14ac:dyDescent="0.35">
      <c r="A410">
        <v>407</v>
      </c>
      <c r="G410">
        <f t="shared" si="6"/>
        <v>407</v>
      </c>
    </row>
    <row r="411" spans="1:7" x14ac:dyDescent="0.35">
      <c r="A411">
        <v>408</v>
      </c>
      <c r="G411">
        <f t="shared" si="6"/>
        <v>408</v>
      </c>
    </row>
    <row r="412" spans="1:7" x14ac:dyDescent="0.35">
      <c r="A412">
        <v>409</v>
      </c>
      <c r="G412">
        <f t="shared" si="6"/>
        <v>409</v>
      </c>
    </row>
    <row r="413" spans="1:7" x14ac:dyDescent="0.35">
      <c r="A413">
        <v>410</v>
      </c>
      <c r="G413">
        <f t="shared" si="6"/>
        <v>410</v>
      </c>
    </row>
    <row r="414" spans="1:7" x14ac:dyDescent="0.35">
      <c r="A414">
        <v>411</v>
      </c>
      <c r="G414">
        <f t="shared" si="6"/>
        <v>411</v>
      </c>
    </row>
    <row r="415" spans="1:7" x14ac:dyDescent="0.35">
      <c r="A415">
        <v>412</v>
      </c>
      <c r="G415">
        <f t="shared" si="6"/>
        <v>412</v>
      </c>
    </row>
    <row r="416" spans="1:7" x14ac:dyDescent="0.35">
      <c r="A416">
        <v>413</v>
      </c>
      <c r="G416">
        <f t="shared" si="6"/>
        <v>413</v>
      </c>
    </row>
    <row r="417" spans="1:7" x14ac:dyDescent="0.35">
      <c r="A417">
        <v>414</v>
      </c>
      <c r="G417">
        <f t="shared" si="6"/>
        <v>414</v>
      </c>
    </row>
    <row r="418" spans="1:7" x14ac:dyDescent="0.35">
      <c r="A418">
        <v>415</v>
      </c>
      <c r="G418">
        <f t="shared" si="6"/>
        <v>415</v>
      </c>
    </row>
    <row r="419" spans="1:7" x14ac:dyDescent="0.35">
      <c r="A419">
        <v>416</v>
      </c>
      <c r="G419">
        <f t="shared" si="6"/>
        <v>416</v>
      </c>
    </row>
    <row r="420" spans="1:7" x14ac:dyDescent="0.35">
      <c r="A420">
        <v>417</v>
      </c>
      <c r="G420">
        <f t="shared" si="6"/>
        <v>417</v>
      </c>
    </row>
    <row r="421" spans="1:7" x14ac:dyDescent="0.35">
      <c r="A421">
        <v>418</v>
      </c>
      <c r="G421">
        <f t="shared" si="6"/>
        <v>418</v>
      </c>
    </row>
    <row r="422" spans="1:7" x14ac:dyDescent="0.35">
      <c r="A422">
        <v>419</v>
      </c>
      <c r="G422">
        <f t="shared" si="6"/>
        <v>419</v>
      </c>
    </row>
    <row r="423" spans="1:7" x14ac:dyDescent="0.35">
      <c r="A423">
        <v>420</v>
      </c>
      <c r="G423">
        <f t="shared" si="6"/>
        <v>420</v>
      </c>
    </row>
    <row r="424" spans="1:7" x14ac:dyDescent="0.35">
      <c r="A424">
        <v>421</v>
      </c>
      <c r="G424">
        <f t="shared" si="6"/>
        <v>421</v>
      </c>
    </row>
    <row r="425" spans="1:7" x14ac:dyDescent="0.35">
      <c r="A425">
        <v>422</v>
      </c>
      <c r="G425">
        <f t="shared" si="6"/>
        <v>422</v>
      </c>
    </row>
    <row r="426" spans="1:7" x14ac:dyDescent="0.35">
      <c r="A426">
        <v>423</v>
      </c>
      <c r="G426">
        <f t="shared" si="6"/>
        <v>423</v>
      </c>
    </row>
    <row r="427" spans="1:7" x14ac:dyDescent="0.35">
      <c r="A427">
        <v>424</v>
      </c>
      <c r="G427">
        <f t="shared" si="6"/>
        <v>424</v>
      </c>
    </row>
    <row r="428" spans="1:7" x14ac:dyDescent="0.35">
      <c r="A428">
        <v>425</v>
      </c>
      <c r="G428">
        <f t="shared" si="6"/>
        <v>425</v>
      </c>
    </row>
    <row r="429" spans="1:7" x14ac:dyDescent="0.35">
      <c r="A429">
        <v>426</v>
      </c>
      <c r="G429">
        <f t="shared" si="6"/>
        <v>426</v>
      </c>
    </row>
    <row r="430" spans="1:7" x14ac:dyDescent="0.35">
      <c r="A430">
        <v>427</v>
      </c>
      <c r="G430">
        <f t="shared" si="6"/>
        <v>427</v>
      </c>
    </row>
    <row r="431" spans="1:7" x14ac:dyDescent="0.35">
      <c r="A431">
        <v>428</v>
      </c>
      <c r="G431">
        <f t="shared" si="6"/>
        <v>428</v>
      </c>
    </row>
    <row r="432" spans="1:7" x14ac:dyDescent="0.35">
      <c r="A432">
        <v>429</v>
      </c>
      <c r="G432">
        <f t="shared" si="6"/>
        <v>429</v>
      </c>
    </row>
    <row r="433" spans="1:7" x14ac:dyDescent="0.35">
      <c r="A433">
        <v>430</v>
      </c>
      <c r="G433">
        <f t="shared" si="6"/>
        <v>430</v>
      </c>
    </row>
    <row r="434" spans="1:7" x14ac:dyDescent="0.35">
      <c r="A434">
        <v>431</v>
      </c>
      <c r="G434">
        <f t="shared" si="6"/>
        <v>431</v>
      </c>
    </row>
    <row r="435" spans="1:7" x14ac:dyDescent="0.35">
      <c r="A435">
        <v>432</v>
      </c>
      <c r="G435">
        <f t="shared" si="6"/>
        <v>432</v>
      </c>
    </row>
    <row r="436" spans="1:7" x14ac:dyDescent="0.35">
      <c r="A436">
        <v>433</v>
      </c>
      <c r="G436">
        <f t="shared" si="6"/>
        <v>433</v>
      </c>
    </row>
    <row r="437" spans="1:7" x14ac:dyDescent="0.35">
      <c r="A437">
        <v>434</v>
      </c>
      <c r="G437">
        <f t="shared" si="6"/>
        <v>434</v>
      </c>
    </row>
    <row r="438" spans="1:7" x14ac:dyDescent="0.35">
      <c r="A438">
        <v>435</v>
      </c>
      <c r="G438">
        <f t="shared" si="6"/>
        <v>435</v>
      </c>
    </row>
    <row r="439" spans="1:7" x14ac:dyDescent="0.35">
      <c r="A439">
        <v>436</v>
      </c>
      <c r="G439">
        <f t="shared" si="6"/>
        <v>436</v>
      </c>
    </row>
    <row r="440" spans="1:7" x14ac:dyDescent="0.35">
      <c r="A440">
        <v>437</v>
      </c>
      <c r="G440">
        <f t="shared" si="6"/>
        <v>437</v>
      </c>
    </row>
    <row r="441" spans="1:7" x14ac:dyDescent="0.35">
      <c r="A441">
        <v>438</v>
      </c>
      <c r="G441">
        <f t="shared" si="6"/>
        <v>438</v>
      </c>
    </row>
    <row r="442" spans="1:7" x14ac:dyDescent="0.35">
      <c r="A442">
        <v>439</v>
      </c>
      <c r="G442">
        <f t="shared" si="6"/>
        <v>439</v>
      </c>
    </row>
    <row r="443" spans="1:7" x14ac:dyDescent="0.35">
      <c r="A443">
        <v>440</v>
      </c>
      <c r="G443">
        <f t="shared" si="6"/>
        <v>440</v>
      </c>
    </row>
    <row r="444" spans="1:7" x14ac:dyDescent="0.35">
      <c r="A444">
        <v>441</v>
      </c>
      <c r="G444">
        <f t="shared" si="6"/>
        <v>441</v>
      </c>
    </row>
    <row r="445" spans="1:7" x14ac:dyDescent="0.35">
      <c r="A445">
        <v>442</v>
      </c>
      <c r="G445">
        <f t="shared" si="6"/>
        <v>442</v>
      </c>
    </row>
    <row r="446" spans="1:7" x14ac:dyDescent="0.35">
      <c r="A446">
        <v>443</v>
      </c>
      <c r="G446">
        <f t="shared" si="6"/>
        <v>443</v>
      </c>
    </row>
    <row r="447" spans="1:7" x14ac:dyDescent="0.35">
      <c r="A447">
        <v>444</v>
      </c>
      <c r="G447">
        <f t="shared" si="6"/>
        <v>444</v>
      </c>
    </row>
    <row r="448" spans="1:7" x14ac:dyDescent="0.35">
      <c r="A448">
        <v>445</v>
      </c>
      <c r="G448">
        <f t="shared" si="6"/>
        <v>445</v>
      </c>
    </row>
    <row r="449" spans="1:7" x14ac:dyDescent="0.35">
      <c r="A449">
        <v>446</v>
      </c>
      <c r="G449">
        <f t="shared" si="6"/>
        <v>446</v>
      </c>
    </row>
    <row r="450" spans="1:7" x14ac:dyDescent="0.35">
      <c r="A450">
        <v>447</v>
      </c>
      <c r="G450">
        <f t="shared" si="6"/>
        <v>447</v>
      </c>
    </row>
    <row r="451" spans="1:7" x14ac:dyDescent="0.35">
      <c r="A451">
        <v>448</v>
      </c>
      <c r="G451">
        <f t="shared" si="6"/>
        <v>448</v>
      </c>
    </row>
    <row r="452" spans="1:7" x14ac:dyDescent="0.35">
      <c r="A452">
        <v>449</v>
      </c>
      <c r="G452">
        <f t="shared" si="6"/>
        <v>449</v>
      </c>
    </row>
    <row r="453" spans="1:7" x14ac:dyDescent="0.35">
      <c r="A453">
        <v>450</v>
      </c>
      <c r="G453">
        <f t="shared" ref="G453:G516" si="7">A453</f>
        <v>450</v>
      </c>
    </row>
    <row r="454" spans="1:7" x14ac:dyDescent="0.35">
      <c r="A454">
        <v>451</v>
      </c>
      <c r="G454">
        <f t="shared" si="7"/>
        <v>451</v>
      </c>
    </row>
    <row r="455" spans="1:7" x14ac:dyDescent="0.35">
      <c r="A455">
        <v>452</v>
      </c>
      <c r="G455">
        <f t="shared" si="7"/>
        <v>452</v>
      </c>
    </row>
    <row r="456" spans="1:7" x14ac:dyDescent="0.35">
      <c r="A456">
        <v>453</v>
      </c>
      <c r="G456">
        <f t="shared" si="7"/>
        <v>453</v>
      </c>
    </row>
    <row r="457" spans="1:7" x14ac:dyDescent="0.35">
      <c r="A457">
        <v>454</v>
      </c>
      <c r="G457">
        <f t="shared" si="7"/>
        <v>454</v>
      </c>
    </row>
    <row r="458" spans="1:7" x14ac:dyDescent="0.35">
      <c r="A458">
        <v>455</v>
      </c>
      <c r="G458">
        <f t="shared" si="7"/>
        <v>455</v>
      </c>
    </row>
    <row r="459" spans="1:7" x14ac:dyDescent="0.35">
      <c r="A459">
        <v>456</v>
      </c>
      <c r="G459">
        <f t="shared" si="7"/>
        <v>456</v>
      </c>
    </row>
    <row r="460" spans="1:7" x14ac:dyDescent="0.35">
      <c r="A460">
        <v>457</v>
      </c>
      <c r="G460">
        <f t="shared" si="7"/>
        <v>457</v>
      </c>
    </row>
    <row r="461" spans="1:7" x14ac:dyDescent="0.35">
      <c r="A461">
        <v>458</v>
      </c>
      <c r="G461">
        <f t="shared" si="7"/>
        <v>458</v>
      </c>
    </row>
    <row r="462" spans="1:7" x14ac:dyDescent="0.35">
      <c r="A462">
        <v>459</v>
      </c>
      <c r="G462">
        <f t="shared" si="7"/>
        <v>459</v>
      </c>
    </row>
    <row r="463" spans="1:7" x14ac:dyDescent="0.35">
      <c r="A463">
        <v>460</v>
      </c>
      <c r="G463">
        <f t="shared" si="7"/>
        <v>460</v>
      </c>
    </row>
    <row r="464" spans="1:7" x14ac:dyDescent="0.35">
      <c r="A464">
        <v>461</v>
      </c>
      <c r="G464">
        <f t="shared" si="7"/>
        <v>461</v>
      </c>
    </row>
    <row r="465" spans="1:7" x14ac:dyDescent="0.35">
      <c r="A465">
        <v>462</v>
      </c>
      <c r="G465">
        <f t="shared" si="7"/>
        <v>462</v>
      </c>
    </row>
    <row r="466" spans="1:7" x14ac:dyDescent="0.35">
      <c r="A466">
        <v>463</v>
      </c>
      <c r="G466">
        <f t="shared" si="7"/>
        <v>463</v>
      </c>
    </row>
    <row r="467" spans="1:7" x14ac:dyDescent="0.35">
      <c r="A467">
        <v>464</v>
      </c>
      <c r="G467">
        <f t="shared" si="7"/>
        <v>464</v>
      </c>
    </row>
    <row r="468" spans="1:7" x14ac:dyDescent="0.35">
      <c r="A468">
        <v>465</v>
      </c>
      <c r="G468">
        <f t="shared" si="7"/>
        <v>465</v>
      </c>
    </row>
    <row r="469" spans="1:7" x14ac:dyDescent="0.35">
      <c r="A469">
        <v>466</v>
      </c>
      <c r="G469">
        <f t="shared" si="7"/>
        <v>466</v>
      </c>
    </row>
    <row r="470" spans="1:7" x14ac:dyDescent="0.35">
      <c r="A470">
        <v>467</v>
      </c>
      <c r="G470">
        <f t="shared" si="7"/>
        <v>467</v>
      </c>
    </row>
    <row r="471" spans="1:7" x14ac:dyDescent="0.35">
      <c r="A471">
        <v>468</v>
      </c>
      <c r="G471">
        <f t="shared" si="7"/>
        <v>468</v>
      </c>
    </row>
    <row r="472" spans="1:7" x14ac:dyDescent="0.35">
      <c r="A472">
        <v>469</v>
      </c>
      <c r="G472">
        <f t="shared" si="7"/>
        <v>469</v>
      </c>
    </row>
    <row r="473" spans="1:7" x14ac:dyDescent="0.35">
      <c r="A473">
        <v>470</v>
      </c>
      <c r="G473">
        <f t="shared" si="7"/>
        <v>470</v>
      </c>
    </row>
    <row r="474" spans="1:7" x14ac:dyDescent="0.35">
      <c r="A474">
        <v>471</v>
      </c>
      <c r="G474">
        <f t="shared" si="7"/>
        <v>471</v>
      </c>
    </row>
    <row r="475" spans="1:7" x14ac:dyDescent="0.35">
      <c r="A475">
        <v>472</v>
      </c>
      <c r="G475">
        <f t="shared" si="7"/>
        <v>472</v>
      </c>
    </row>
    <row r="476" spans="1:7" x14ac:dyDescent="0.35">
      <c r="A476">
        <v>473</v>
      </c>
      <c r="G476">
        <f t="shared" si="7"/>
        <v>473</v>
      </c>
    </row>
    <row r="477" spans="1:7" x14ac:dyDescent="0.35">
      <c r="A477">
        <v>474</v>
      </c>
      <c r="G477">
        <f t="shared" si="7"/>
        <v>474</v>
      </c>
    </row>
    <row r="478" spans="1:7" x14ac:dyDescent="0.35">
      <c r="A478">
        <v>475</v>
      </c>
      <c r="G478">
        <f t="shared" si="7"/>
        <v>475</v>
      </c>
    </row>
    <row r="479" spans="1:7" x14ac:dyDescent="0.35">
      <c r="A479">
        <v>476</v>
      </c>
      <c r="G479">
        <f t="shared" si="7"/>
        <v>476</v>
      </c>
    </row>
    <row r="480" spans="1:7" x14ac:dyDescent="0.35">
      <c r="A480">
        <v>477</v>
      </c>
      <c r="G480">
        <f t="shared" si="7"/>
        <v>477</v>
      </c>
    </row>
    <row r="481" spans="1:7" x14ac:dyDescent="0.35">
      <c r="A481">
        <v>478</v>
      </c>
      <c r="G481">
        <f t="shared" si="7"/>
        <v>478</v>
      </c>
    </row>
    <row r="482" spans="1:7" x14ac:dyDescent="0.35">
      <c r="A482">
        <v>479</v>
      </c>
      <c r="G482">
        <f t="shared" si="7"/>
        <v>479</v>
      </c>
    </row>
    <row r="483" spans="1:7" x14ac:dyDescent="0.35">
      <c r="A483">
        <v>480</v>
      </c>
      <c r="G483">
        <f t="shared" si="7"/>
        <v>480</v>
      </c>
    </row>
    <row r="484" spans="1:7" x14ac:dyDescent="0.35">
      <c r="A484">
        <v>481</v>
      </c>
      <c r="G484">
        <f t="shared" si="7"/>
        <v>481</v>
      </c>
    </row>
    <row r="485" spans="1:7" x14ac:dyDescent="0.35">
      <c r="A485">
        <v>482</v>
      </c>
      <c r="G485">
        <f t="shared" si="7"/>
        <v>482</v>
      </c>
    </row>
    <row r="486" spans="1:7" x14ac:dyDescent="0.35">
      <c r="A486">
        <v>483</v>
      </c>
      <c r="G486">
        <f t="shared" si="7"/>
        <v>483</v>
      </c>
    </row>
    <row r="487" spans="1:7" x14ac:dyDescent="0.35">
      <c r="A487">
        <v>484</v>
      </c>
      <c r="G487">
        <f t="shared" si="7"/>
        <v>484</v>
      </c>
    </row>
    <row r="488" spans="1:7" x14ac:dyDescent="0.35">
      <c r="A488">
        <v>485</v>
      </c>
      <c r="G488">
        <f t="shared" si="7"/>
        <v>485</v>
      </c>
    </row>
    <row r="489" spans="1:7" x14ac:dyDescent="0.35">
      <c r="A489">
        <v>486</v>
      </c>
      <c r="G489">
        <f t="shared" si="7"/>
        <v>486</v>
      </c>
    </row>
    <row r="490" spans="1:7" x14ac:dyDescent="0.35">
      <c r="A490">
        <v>487</v>
      </c>
      <c r="G490">
        <f t="shared" si="7"/>
        <v>487</v>
      </c>
    </row>
    <row r="491" spans="1:7" x14ac:dyDescent="0.35">
      <c r="A491">
        <v>488</v>
      </c>
      <c r="G491">
        <f t="shared" si="7"/>
        <v>488</v>
      </c>
    </row>
    <row r="492" spans="1:7" x14ac:dyDescent="0.35">
      <c r="A492">
        <v>489</v>
      </c>
      <c r="G492">
        <f t="shared" si="7"/>
        <v>489</v>
      </c>
    </row>
    <row r="493" spans="1:7" x14ac:dyDescent="0.35">
      <c r="A493">
        <v>490</v>
      </c>
      <c r="G493">
        <f t="shared" si="7"/>
        <v>490</v>
      </c>
    </row>
    <row r="494" spans="1:7" x14ac:dyDescent="0.35">
      <c r="A494">
        <v>491</v>
      </c>
      <c r="G494">
        <f t="shared" si="7"/>
        <v>491</v>
      </c>
    </row>
    <row r="495" spans="1:7" x14ac:dyDescent="0.35">
      <c r="A495">
        <v>492</v>
      </c>
      <c r="G495">
        <f t="shared" si="7"/>
        <v>492</v>
      </c>
    </row>
    <row r="496" spans="1:7" x14ac:dyDescent="0.35">
      <c r="A496">
        <v>493</v>
      </c>
      <c r="G496">
        <f t="shared" si="7"/>
        <v>493</v>
      </c>
    </row>
    <row r="497" spans="1:7" x14ac:dyDescent="0.35">
      <c r="A497">
        <v>494</v>
      </c>
      <c r="G497">
        <f t="shared" si="7"/>
        <v>494</v>
      </c>
    </row>
    <row r="498" spans="1:7" x14ac:dyDescent="0.35">
      <c r="A498">
        <v>495</v>
      </c>
      <c r="G498">
        <f t="shared" si="7"/>
        <v>495</v>
      </c>
    </row>
    <row r="499" spans="1:7" x14ac:dyDescent="0.35">
      <c r="A499">
        <v>496</v>
      </c>
      <c r="G499">
        <f t="shared" si="7"/>
        <v>496</v>
      </c>
    </row>
    <row r="500" spans="1:7" x14ac:dyDescent="0.35">
      <c r="A500">
        <v>497</v>
      </c>
      <c r="G500">
        <f t="shared" si="7"/>
        <v>497</v>
      </c>
    </row>
    <row r="501" spans="1:7" x14ac:dyDescent="0.35">
      <c r="A501">
        <v>498</v>
      </c>
      <c r="G501">
        <f t="shared" si="7"/>
        <v>498</v>
      </c>
    </row>
    <row r="502" spans="1:7" x14ac:dyDescent="0.35">
      <c r="A502">
        <v>499</v>
      </c>
      <c r="G502">
        <f t="shared" si="7"/>
        <v>499</v>
      </c>
    </row>
    <row r="503" spans="1:7" x14ac:dyDescent="0.35">
      <c r="A503">
        <v>500</v>
      </c>
      <c r="G503">
        <f t="shared" si="7"/>
        <v>500</v>
      </c>
    </row>
    <row r="504" spans="1:7" x14ac:dyDescent="0.35">
      <c r="A504">
        <v>501</v>
      </c>
      <c r="G504">
        <f t="shared" si="7"/>
        <v>501</v>
      </c>
    </row>
    <row r="505" spans="1:7" x14ac:dyDescent="0.35">
      <c r="A505">
        <v>502</v>
      </c>
      <c r="G505">
        <f t="shared" si="7"/>
        <v>502</v>
      </c>
    </row>
    <row r="506" spans="1:7" x14ac:dyDescent="0.35">
      <c r="A506">
        <v>503</v>
      </c>
      <c r="G506">
        <f t="shared" si="7"/>
        <v>503</v>
      </c>
    </row>
    <row r="507" spans="1:7" x14ac:dyDescent="0.35">
      <c r="A507">
        <v>504</v>
      </c>
      <c r="G507">
        <f t="shared" si="7"/>
        <v>504</v>
      </c>
    </row>
    <row r="508" spans="1:7" x14ac:dyDescent="0.35">
      <c r="A508">
        <v>505</v>
      </c>
      <c r="G508">
        <f t="shared" si="7"/>
        <v>505</v>
      </c>
    </row>
    <row r="509" spans="1:7" x14ac:dyDescent="0.35">
      <c r="A509">
        <v>506</v>
      </c>
      <c r="G509">
        <f t="shared" si="7"/>
        <v>506</v>
      </c>
    </row>
    <row r="510" spans="1:7" x14ac:dyDescent="0.35">
      <c r="A510">
        <v>507</v>
      </c>
      <c r="G510">
        <f t="shared" si="7"/>
        <v>507</v>
      </c>
    </row>
    <row r="511" spans="1:7" x14ac:dyDescent="0.35">
      <c r="A511">
        <v>508</v>
      </c>
      <c r="G511">
        <f t="shared" si="7"/>
        <v>508</v>
      </c>
    </row>
    <row r="512" spans="1:7" x14ac:dyDescent="0.35">
      <c r="A512">
        <v>509</v>
      </c>
      <c r="G512">
        <f t="shared" si="7"/>
        <v>509</v>
      </c>
    </row>
    <row r="513" spans="1:7" x14ac:dyDescent="0.35">
      <c r="A513">
        <v>510</v>
      </c>
      <c r="G513">
        <f t="shared" si="7"/>
        <v>510</v>
      </c>
    </row>
    <row r="514" spans="1:7" x14ac:dyDescent="0.35">
      <c r="A514">
        <v>511</v>
      </c>
      <c r="G514">
        <f t="shared" si="7"/>
        <v>511</v>
      </c>
    </row>
    <row r="515" spans="1:7" x14ac:dyDescent="0.35">
      <c r="A515">
        <v>512</v>
      </c>
      <c r="G515">
        <f t="shared" si="7"/>
        <v>512</v>
      </c>
    </row>
    <row r="516" spans="1:7" x14ac:dyDescent="0.35">
      <c r="A516">
        <v>513</v>
      </c>
      <c r="G516">
        <f t="shared" si="7"/>
        <v>513</v>
      </c>
    </row>
    <row r="517" spans="1:7" x14ac:dyDescent="0.35">
      <c r="A517">
        <v>514</v>
      </c>
      <c r="G517">
        <f t="shared" ref="G517:G537" si="8">A517</f>
        <v>514</v>
      </c>
    </row>
    <row r="518" spans="1:7" x14ac:dyDescent="0.35">
      <c r="A518">
        <v>515</v>
      </c>
      <c r="G518">
        <f t="shared" si="8"/>
        <v>515</v>
      </c>
    </row>
    <row r="519" spans="1:7" x14ac:dyDescent="0.35">
      <c r="A519">
        <v>516</v>
      </c>
      <c r="G519">
        <f t="shared" si="8"/>
        <v>516</v>
      </c>
    </row>
    <row r="520" spans="1:7" x14ac:dyDescent="0.35">
      <c r="A520">
        <v>517</v>
      </c>
      <c r="G520">
        <f t="shared" si="8"/>
        <v>517</v>
      </c>
    </row>
    <row r="521" spans="1:7" x14ac:dyDescent="0.35">
      <c r="A521">
        <v>518</v>
      </c>
      <c r="G521">
        <f t="shared" si="8"/>
        <v>518</v>
      </c>
    </row>
    <row r="522" spans="1:7" x14ac:dyDescent="0.35">
      <c r="A522">
        <v>519</v>
      </c>
      <c r="G522">
        <f t="shared" si="8"/>
        <v>519</v>
      </c>
    </row>
    <row r="523" spans="1:7" x14ac:dyDescent="0.35">
      <c r="A523">
        <v>520</v>
      </c>
      <c r="G523">
        <f t="shared" si="8"/>
        <v>520</v>
      </c>
    </row>
    <row r="524" spans="1:7" x14ac:dyDescent="0.35">
      <c r="A524">
        <v>521</v>
      </c>
      <c r="G524">
        <f t="shared" si="8"/>
        <v>521</v>
      </c>
    </row>
    <row r="525" spans="1:7" x14ac:dyDescent="0.35">
      <c r="A525">
        <v>522</v>
      </c>
      <c r="G525">
        <f t="shared" si="8"/>
        <v>522</v>
      </c>
    </row>
    <row r="526" spans="1:7" x14ac:dyDescent="0.35">
      <c r="A526">
        <v>523</v>
      </c>
      <c r="G526">
        <f t="shared" si="8"/>
        <v>523</v>
      </c>
    </row>
    <row r="527" spans="1:7" x14ac:dyDescent="0.35">
      <c r="A527">
        <v>524</v>
      </c>
      <c r="G527">
        <f t="shared" si="8"/>
        <v>524</v>
      </c>
    </row>
    <row r="528" spans="1:7" x14ac:dyDescent="0.35">
      <c r="A528">
        <v>525</v>
      </c>
      <c r="G528">
        <f t="shared" si="8"/>
        <v>525</v>
      </c>
    </row>
    <row r="529" spans="1:7" x14ac:dyDescent="0.35">
      <c r="A529">
        <v>526</v>
      </c>
      <c r="G529">
        <f t="shared" si="8"/>
        <v>526</v>
      </c>
    </row>
    <row r="530" spans="1:7" x14ac:dyDescent="0.35">
      <c r="A530">
        <v>527</v>
      </c>
      <c r="G530">
        <f t="shared" si="8"/>
        <v>527</v>
      </c>
    </row>
    <row r="531" spans="1:7" x14ac:dyDescent="0.35">
      <c r="A531">
        <v>528</v>
      </c>
      <c r="G531">
        <f t="shared" si="8"/>
        <v>528</v>
      </c>
    </row>
    <row r="532" spans="1:7" x14ac:dyDescent="0.35">
      <c r="A532">
        <v>529</v>
      </c>
      <c r="G532">
        <f t="shared" si="8"/>
        <v>529</v>
      </c>
    </row>
    <row r="533" spans="1:7" x14ac:dyDescent="0.35">
      <c r="A533">
        <v>530</v>
      </c>
      <c r="G533">
        <f t="shared" si="8"/>
        <v>530</v>
      </c>
    </row>
    <row r="534" spans="1:7" x14ac:dyDescent="0.35">
      <c r="A534">
        <v>531</v>
      </c>
      <c r="G534">
        <f t="shared" si="8"/>
        <v>531</v>
      </c>
    </row>
    <row r="535" spans="1:7" x14ac:dyDescent="0.35">
      <c r="A535">
        <v>532</v>
      </c>
      <c r="G535">
        <f t="shared" si="8"/>
        <v>532</v>
      </c>
    </row>
    <row r="536" spans="1:7" x14ac:dyDescent="0.35">
      <c r="A536">
        <v>533</v>
      </c>
      <c r="G536">
        <f t="shared" si="8"/>
        <v>533</v>
      </c>
    </row>
    <row r="537" spans="1:7" x14ac:dyDescent="0.35">
      <c r="A537">
        <v>534</v>
      </c>
      <c r="G537">
        <f t="shared" si="8"/>
        <v>534</v>
      </c>
    </row>
  </sheetData>
  <mergeCells count="1">
    <mergeCell ref="A2:G2"/>
  </mergeCell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4"/>
  <dimension ref="B1:T515"/>
  <sheetViews>
    <sheetView showRuler="0" topLeftCell="A7" zoomScale="130" zoomScaleNormal="130" zoomScalePageLayoutView="110" workbookViewId="0">
      <selection activeCell="C19" sqref="C19"/>
    </sheetView>
  </sheetViews>
  <sheetFormatPr baseColWidth="10" defaultColWidth="11.453125" defaultRowHeight="14.5" x14ac:dyDescent="0.35"/>
  <cols>
    <col min="1" max="1" width="1" style="30" customWidth="1"/>
    <col min="2" max="2" width="10" style="30" customWidth="1"/>
    <col min="3" max="3" width="29.08984375" style="30" customWidth="1"/>
    <col min="4" max="4" width="4.81640625" style="238" hidden="1" customWidth="1"/>
    <col min="5" max="5" width="14.81640625" style="30" customWidth="1"/>
    <col min="6" max="6" width="9.81640625" style="30" customWidth="1"/>
    <col min="7" max="7" width="8.81640625" style="30" customWidth="1"/>
    <col min="8" max="8" width="13.1796875" style="30" customWidth="1"/>
    <col min="9" max="9" width="9.7265625" style="43" customWidth="1"/>
    <col min="10" max="10" width="9.453125" style="30" customWidth="1"/>
    <col min="11" max="11" width="11.453125" style="30"/>
    <col min="12" max="12" width="16.453125" style="30" customWidth="1"/>
    <col min="13" max="13" width="11.453125" style="30"/>
    <col min="14" max="14" width="16" style="30" customWidth="1"/>
    <col min="15" max="15" width="15.453125" style="30" customWidth="1"/>
    <col min="16" max="20" width="6.453125" style="160" customWidth="1"/>
    <col min="21" max="16384" width="11.453125" style="30"/>
  </cols>
  <sheetData>
    <row r="1" spans="2:20" x14ac:dyDescent="0.35">
      <c r="C1" s="275"/>
      <c r="D1" s="30"/>
    </row>
    <row r="2" spans="2:20" ht="34.5" customHeight="1" x14ac:dyDescent="0.35">
      <c r="B2" s="303" t="s">
        <v>135</v>
      </c>
      <c r="C2" s="303"/>
      <c r="D2" s="303"/>
      <c r="E2" s="303"/>
      <c r="F2" s="303"/>
      <c r="G2" s="303"/>
      <c r="H2" s="303"/>
      <c r="I2" s="303"/>
      <c r="J2" s="303"/>
      <c r="K2" s="304" t="s">
        <v>685</v>
      </c>
      <c r="L2" s="304"/>
      <c r="M2" s="304"/>
      <c r="N2" s="304"/>
      <c r="O2" s="304"/>
    </row>
    <row r="3" spans="2:20" ht="25" customHeight="1" x14ac:dyDescent="0.35">
      <c r="B3" s="274" t="s">
        <v>5</v>
      </c>
      <c r="C3" s="269" t="s">
        <v>0</v>
      </c>
      <c r="D3" s="270" t="str">
        <f>B3</f>
        <v>Artikelnr.</v>
      </c>
      <c r="E3" s="270" t="s">
        <v>1</v>
      </c>
      <c r="F3" s="32" t="s">
        <v>2</v>
      </c>
      <c r="G3" s="33" t="s">
        <v>3</v>
      </c>
      <c r="H3" s="32" t="s">
        <v>136</v>
      </c>
      <c r="I3" s="22" t="s">
        <v>20</v>
      </c>
      <c r="J3" s="44" t="s">
        <v>134</v>
      </c>
      <c r="K3" s="140" t="s">
        <v>683</v>
      </c>
      <c r="L3" s="140" t="s">
        <v>687</v>
      </c>
      <c r="M3" s="140" t="s">
        <v>686</v>
      </c>
      <c r="N3" s="140" t="s">
        <v>692</v>
      </c>
      <c r="O3" s="140" t="s">
        <v>696</v>
      </c>
    </row>
    <row r="4" spans="2:20" x14ac:dyDescent="0.35">
      <c r="B4" s="1" t="s">
        <v>25</v>
      </c>
      <c r="C4" s="1" t="s">
        <v>13</v>
      </c>
      <c r="D4" s="261" t="str">
        <f t="shared" ref="D4:D82" si="0">B4</f>
        <v>T1</v>
      </c>
      <c r="E4" s="30">
        <v>0</v>
      </c>
      <c r="F4" s="30">
        <f>IF(B4="","",SUMIFS('Produktion Lot.Nr.'!E$2:E$500,'Produktion Lot.Nr.'!B$2:B$500,B4))</f>
        <v>30</v>
      </c>
      <c r="G4" s="30">
        <f>IF(B4="","",SUMIFS(Verkauf!H$4:H$496,Verkauf!E$4:E$496,B4))</f>
        <v>5</v>
      </c>
      <c r="H4" s="31">
        <f>IF(B4="","",E4+F4-G4)</f>
        <v>25</v>
      </c>
      <c r="I4" s="241">
        <f>K4</f>
        <v>2.7284599999999997</v>
      </c>
      <c r="J4" s="45">
        <f>IF((H4*I4)&lt;0,0,H4*I4)</f>
        <v>68.211499999999987</v>
      </c>
      <c r="K4" s="242">
        <f>VLOOKUP(P4,'Tee Mischungen'!$B$1:$E$500,4,0)</f>
        <v>2.7284599999999997</v>
      </c>
      <c r="L4" s="242">
        <f>VLOOKUP(Q4,'Tee Mischungen'!$B$1:$E$500,4,0)</f>
        <v>2.7284599999999997</v>
      </c>
      <c r="M4" s="242">
        <f>VLOOKUP(R4,'Tee Mischungen'!$B$1:$E$500,4,0)</f>
        <v>11.6</v>
      </c>
      <c r="N4" s="242">
        <f>VLOOKUP(S4,'Tee Mischungen'!$B$1:$E$500,4,0)</f>
        <v>1</v>
      </c>
      <c r="O4" s="242">
        <f>VLOOKUP(T4,'Tee Mischungen'!$B$1:$E$500,4,0)</f>
        <v>1</v>
      </c>
      <c r="P4" s="160" t="s">
        <v>848</v>
      </c>
      <c r="Q4" s="160" t="s">
        <v>858</v>
      </c>
      <c r="R4" s="160" t="s">
        <v>902</v>
      </c>
      <c r="S4" s="160" t="s">
        <v>927</v>
      </c>
      <c r="T4" s="160" t="s">
        <v>952</v>
      </c>
    </row>
    <row r="5" spans="2:20" x14ac:dyDescent="0.35">
      <c r="B5" s="1" t="s">
        <v>26</v>
      </c>
      <c r="C5" s="1" t="s">
        <v>14</v>
      </c>
      <c r="D5" s="261" t="str">
        <f t="shared" si="0"/>
        <v>T2</v>
      </c>
      <c r="E5" s="30">
        <v>0</v>
      </c>
      <c r="F5" s="30">
        <f>IF(B5="","",SUMIFS('Produktion Lot.Nr.'!E$2:E$500,'Produktion Lot.Nr.'!B$2:B$500,B5))</f>
        <v>0</v>
      </c>
      <c r="G5" s="30">
        <f>IF(B5="","",SUMIFS(Verkauf!H$4:H$496,Verkauf!E$4:E$496,B5))</f>
        <v>0</v>
      </c>
      <c r="H5" s="31">
        <f t="shared" ref="H5:H10" si="1">IF(B5="","",E5+F5-G5)</f>
        <v>0</v>
      </c>
      <c r="I5" s="241">
        <f t="shared" ref="I5:I68" si="2">K5</f>
        <v>2.7322999999999995</v>
      </c>
      <c r="J5" s="45">
        <f t="shared" ref="J5:J83" si="3">IF((H5*I5)&lt;0,0,H5*I5)</f>
        <v>0</v>
      </c>
      <c r="K5" s="242">
        <f>VLOOKUP(P5,'Tee Mischungen'!$B$1:$E$500,4,0)</f>
        <v>2.7322999999999995</v>
      </c>
      <c r="L5" s="242">
        <f>VLOOKUP(Q5,'Tee Mischungen'!$B$1:$E$500,4,0)</f>
        <v>2.7322999999999995</v>
      </c>
      <c r="M5" s="242">
        <f>VLOOKUP(R5,'Tee Mischungen'!$B$1:$E$500,4,0)</f>
        <v>9.25</v>
      </c>
      <c r="N5" s="242">
        <f>VLOOKUP(S5,'Tee Mischungen'!$B$1:$E$500,4,0)</f>
        <v>1</v>
      </c>
      <c r="O5" s="242">
        <f>VLOOKUP(T5,'Tee Mischungen'!$B$1:$E$500,4,0)</f>
        <v>1</v>
      </c>
      <c r="P5" s="160" t="s">
        <v>851</v>
      </c>
      <c r="Q5" s="160" t="s">
        <v>859</v>
      </c>
      <c r="R5" s="160" t="s">
        <v>903</v>
      </c>
      <c r="S5" s="160" t="s">
        <v>928</v>
      </c>
      <c r="T5" s="160" t="s">
        <v>953</v>
      </c>
    </row>
    <row r="6" spans="2:20" x14ac:dyDescent="0.35">
      <c r="B6" s="1" t="s">
        <v>27</v>
      </c>
      <c r="C6" s="1" t="s">
        <v>38</v>
      </c>
      <c r="D6" s="261" t="str">
        <f t="shared" si="0"/>
        <v>T3</v>
      </c>
      <c r="E6" s="30">
        <v>0</v>
      </c>
      <c r="F6" s="30">
        <f>IF(B6="","",SUMIFS('Produktion Lot.Nr.'!E$2:E$500,'Produktion Lot.Nr.'!B$2:B$500,B6))</f>
        <v>0</v>
      </c>
      <c r="G6" s="30">
        <f>IF(B6="","",SUMIFS(Verkauf!H$4:H$496,Verkauf!E$4:E$496,B6))</f>
        <v>0</v>
      </c>
      <c r="H6" s="31">
        <f t="shared" si="1"/>
        <v>0</v>
      </c>
      <c r="I6" s="241">
        <f t="shared" si="2"/>
        <v>2.73726</v>
      </c>
      <c r="J6" s="45">
        <f t="shared" si="3"/>
        <v>0</v>
      </c>
      <c r="K6" s="242">
        <f>VLOOKUP(P6,'Tee Mischungen'!$B$1:$E$500,4,0)</f>
        <v>2.73726</v>
      </c>
      <c r="L6" s="242">
        <f>VLOOKUP(Q6,'Tee Mischungen'!$B$1:$E$500,4,0)</f>
        <v>2.73726</v>
      </c>
      <c r="M6" s="242">
        <f>VLOOKUP(R6,'Tee Mischungen'!$B$1:$E$500,4,0)</f>
        <v>13.2</v>
      </c>
      <c r="N6" s="242">
        <f>VLOOKUP(S6,'Tee Mischungen'!$B$1:$E$500,4,0)</f>
        <v>1</v>
      </c>
      <c r="O6" s="242">
        <f>VLOOKUP(T6,'Tee Mischungen'!$B$1:$E$500,4,0)</f>
        <v>1</v>
      </c>
      <c r="P6" s="160" t="s">
        <v>852</v>
      </c>
      <c r="Q6" s="160" t="s">
        <v>860</v>
      </c>
      <c r="R6" s="160" t="s">
        <v>904</v>
      </c>
      <c r="S6" s="160" t="s">
        <v>929</v>
      </c>
      <c r="T6" s="160" t="s">
        <v>954</v>
      </c>
    </row>
    <row r="7" spans="2:20" x14ac:dyDescent="0.35">
      <c r="B7" s="1" t="s">
        <v>28</v>
      </c>
      <c r="C7" s="1" t="s">
        <v>11</v>
      </c>
      <c r="D7" s="261" t="str">
        <f t="shared" si="0"/>
        <v>T4</v>
      </c>
      <c r="E7" s="30">
        <v>0</v>
      </c>
      <c r="F7" s="30">
        <f>IF(B7="","",SUMIFS('Produktion Lot.Nr.'!E$2:E$500,'Produktion Lot.Nr.'!B$2:B$500,B7))</f>
        <v>0</v>
      </c>
      <c r="G7" s="30">
        <f>IF(B7="","",SUMIFS(Verkauf!H$4:H$496,Verkauf!E$4:E$496,B7))</f>
        <v>0</v>
      </c>
      <c r="H7" s="31">
        <f t="shared" si="1"/>
        <v>0</v>
      </c>
      <c r="I7" s="241">
        <f t="shared" si="2"/>
        <v>2.7335099999999999</v>
      </c>
      <c r="J7" s="45">
        <f t="shared" si="3"/>
        <v>0</v>
      </c>
      <c r="K7" s="242">
        <f>VLOOKUP(P7,'Tee Mischungen'!$B$1:$E$500,4,0)</f>
        <v>2.7335099999999999</v>
      </c>
      <c r="L7" s="242">
        <f>VLOOKUP(Q7,'Tee Mischungen'!$B$1:$E$500,4,0)</f>
        <v>2.7335099999999999</v>
      </c>
      <c r="M7" s="242">
        <f>VLOOKUP(R7,'Tee Mischungen'!$B$1:$E$500,4,0)</f>
        <v>9.6</v>
      </c>
      <c r="N7" s="242">
        <f>VLOOKUP(S7,'Tee Mischungen'!$B$1:$E$500,4,0)</f>
        <v>1</v>
      </c>
      <c r="O7" s="242">
        <f>VLOOKUP(T7,'Tee Mischungen'!$B$1:$E$500,4,0)</f>
        <v>1</v>
      </c>
      <c r="P7" s="160" t="s">
        <v>853</v>
      </c>
      <c r="Q7" s="160" t="s">
        <v>861</v>
      </c>
      <c r="R7" s="160" t="s">
        <v>905</v>
      </c>
      <c r="S7" s="160" t="s">
        <v>930</v>
      </c>
      <c r="T7" s="160" t="s">
        <v>955</v>
      </c>
    </row>
    <row r="8" spans="2:20" x14ac:dyDescent="0.35">
      <c r="B8" s="1" t="s">
        <v>29</v>
      </c>
      <c r="C8" s="1" t="s">
        <v>12</v>
      </c>
      <c r="D8" s="261" t="str">
        <f t="shared" si="0"/>
        <v>T5</v>
      </c>
      <c r="E8" s="30">
        <v>0</v>
      </c>
      <c r="F8" s="30">
        <f>IF(B8="","",SUMIFS('Produktion Lot.Nr.'!E$2:E$500,'Produktion Lot.Nr.'!B$2:B$500,B8))</f>
        <v>0</v>
      </c>
      <c r="G8" s="30">
        <f>IF(B8="","",SUMIFS(Verkauf!H$4:H$496,Verkauf!E$4:E$496,B8))</f>
        <v>0</v>
      </c>
      <c r="H8" s="31">
        <f t="shared" si="1"/>
        <v>0</v>
      </c>
      <c r="I8" s="241">
        <f t="shared" si="2"/>
        <v>2.7437399999999998</v>
      </c>
      <c r="J8" s="45">
        <f t="shared" si="3"/>
        <v>0</v>
      </c>
      <c r="K8" s="242">
        <f>VLOOKUP(P8,'Tee Mischungen'!$B$1:$E$500,4,0)</f>
        <v>2.7437399999999998</v>
      </c>
      <c r="L8" s="242">
        <f>VLOOKUP(Q8,'Tee Mischungen'!$B$1:$E$500,4,0)</f>
        <v>2.7437399999999998</v>
      </c>
      <c r="M8" s="242">
        <f>VLOOKUP(R8,'Tee Mischungen'!$B$1:$E$500,4,0)</f>
        <v>9</v>
      </c>
      <c r="N8" s="242">
        <f>VLOOKUP(S8,'Tee Mischungen'!$B$1:$E$500,4,0)</f>
        <v>1</v>
      </c>
      <c r="O8" s="242">
        <f>VLOOKUP(T8,'Tee Mischungen'!$B$1:$E$500,4,0)</f>
        <v>1</v>
      </c>
      <c r="P8" s="160" t="s">
        <v>991</v>
      </c>
      <c r="Q8" s="160" t="s">
        <v>849</v>
      </c>
      <c r="R8" s="160" t="s">
        <v>906</v>
      </c>
      <c r="S8" s="160" t="s">
        <v>931</v>
      </c>
      <c r="T8" s="160" t="s">
        <v>956</v>
      </c>
    </row>
    <row r="9" spans="2:20" x14ac:dyDescent="0.35">
      <c r="B9" s="1" t="s">
        <v>30</v>
      </c>
      <c r="C9" s="1" t="s">
        <v>17</v>
      </c>
      <c r="D9" s="261" t="str">
        <f t="shared" si="0"/>
        <v>T6</v>
      </c>
      <c r="E9" s="30">
        <v>0</v>
      </c>
      <c r="F9" s="30">
        <f>IF(B9="","",SUMIFS('Produktion Lot.Nr.'!E$2:E$500,'Produktion Lot.Nr.'!B$2:B$500,B9))</f>
        <v>0</v>
      </c>
      <c r="G9" s="30">
        <f>IF(B9="","",SUMIFS(Verkauf!H$4:H$496,Verkauf!E$4:E$496,B9))</f>
        <v>0</v>
      </c>
      <c r="H9" s="31">
        <f t="shared" si="1"/>
        <v>0</v>
      </c>
      <c r="I9" s="241">
        <f t="shared" si="2"/>
        <v>2.7443099999999996</v>
      </c>
      <c r="J9" s="45">
        <f t="shared" si="3"/>
        <v>0</v>
      </c>
      <c r="K9" s="242">
        <f>VLOOKUP(P9,'Tee Mischungen'!$B$1:$E$500,4,0)</f>
        <v>2.7443099999999996</v>
      </c>
      <c r="L9" s="242">
        <f>VLOOKUP(Q9,'Tee Mischungen'!$B$1:$E$500,4,0)</f>
        <v>2.7443099999999996</v>
      </c>
      <c r="M9" s="242">
        <f>VLOOKUP(R9,'Tee Mischungen'!$B$1:$E$500,4,0)</f>
        <v>9.25</v>
      </c>
      <c r="N9" s="242">
        <f>VLOOKUP(S9,'Tee Mischungen'!$B$1:$E$500,4,0)</f>
        <v>1</v>
      </c>
      <c r="O9" s="242">
        <f>VLOOKUP(T9,'Tee Mischungen'!$B$1:$E$500,4,0)</f>
        <v>1</v>
      </c>
      <c r="P9" s="160" t="s">
        <v>850</v>
      </c>
      <c r="Q9" s="160" t="s">
        <v>862</v>
      </c>
      <c r="R9" s="160" t="s">
        <v>907</v>
      </c>
      <c r="S9" s="160" t="s">
        <v>932</v>
      </c>
      <c r="T9" s="160" t="s">
        <v>957</v>
      </c>
    </row>
    <row r="10" spans="2:20" x14ac:dyDescent="0.35">
      <c r="B10" s="1" t="s">
        <v>31</v>
      </c>
      <c r="C10" s="1" t="s">
        <v>15</v>
      </c>
      <c r="D10" s="261" t="str">
        <f t="shared" si="0"/>
        <v>T7</v>
      </c>
      <c r="E10" s="30">
        <v>0</v>
      </c>
      <c r="F10" s="30">
        <f>IF(B10="","",SUMIFS('Produktion Lot.Nr.'!E$2:E$500,'Produktion Lot.Nr.'!B$2:B$500,B10))</f>
        <v>0</v>
      </c>
      <c r="G10" s="30">
        <f>IF(B10="","",SUMIFS(Verkauf!H$4:H$496,Verkauf!E$4:E$496,B10))</f>
        <v>0</v>
      </c>
      <c r="H10" s="31">
        <f t="shared" si="1"/>
        <v>0</v>
      </c>
      <c r="I10" s="241">
        <f t="shared" si="2"/>
        <v>2.7436400000000001</v>
      </c>
      <c r="J10" s="45">
        <f t="shared" si="3"/>
        <v>0</v>
      </c>
      <c r="K10" s="242">
        <f>VLOOKUP(P10,'Tee Mischungen'!$B$1:$E$500,4,0)</f>
        <v>2.7436400000000001</v>
      </c>
      <c r="L10" s="242">
        <f>VLOOKUP(Q10,'Tee Mischungen'!$B$1:$E$500,4,0)</f>
        <v>2.7436400000000001</v>
      </c>
      <c r="M10" s="242">
        <f>VLOOKUP(R10,'Tee Mischungen'!$B$1:$E$500,4,0)</f>
        <v>9.25</v>
      </c>
      <c r="N10" s="242">
        <f>VLOOKUP(S10,'Tee Mischungen'!$B$1:$E$500,4,0)</f>
        <v>1</v>
      </c>
      <c r="O10" s="242">
        <f>VLOOKUP(T10,'Tee Mischungen'!$B$1:$E$500,4,0)</f>
        <v>1</v>
      </c>
      <c r="P10" s="160" t="s">
        <v>854</v>
      </c>
      <c r="Q10" s="160" t="s">
        <v>863</v>
      </c>
      <c r="R10" s="160" t="s">
        <v>908</v>
      </c>
      <c r="S10" s="160" t="s">
        <v>933</v>
      </c>
      <c r="T10" s="160" t="s">
        <v>958</v>
      </c>
    </row>
    <row r="11" spans="2:20" x14ac:dyDescent="0.35">
      <c r="B11" s="1" t="s">
        <v>32</v>
      </c>
      <c r="C11" s="1" t="s">
        <v>16</v>
      </c>
      <c r="D11" s="261" t="str">
        <f t="shared" si="0"/>
        <v>T8</v>
      </c>
      <c r="E11" s="30">
        <v>0</v>
      </c>
      <c r="F11" s="30">
        <f>IF(B11="","",SUMIFS('Produktion Lot.Nr.'!E$2:E$500,'Produktion Lot.Nr.'!B$2:B$500,B11))</f>
        <v>0</v>
      </c>
      <c r="G11" s="30">
        <f>IF(B11="","",SUMIFS(Verkauf!H$4:H$496,Verkauf!E$4:E$496,B11))</f>
        <v>0</v>
      </c>
      <c r="H11" s="31">
        <f t="shared" ref="H11:H20" si="4">IF(B11="","",E11+F11-G11)</f>
        <v>0</v>
      </c>
      <c r="I11" s="241">
        <f t="shared" si="2"/>
        <v>2.74404</v>
      </c>
      <c r="J11" s="45">
        <f t="shared" si="3"/>
        <v>0</v>
      </c>
      <c r="K11" s="242">
        <f>VLOOKUP(P11,'Tee Mischungen'!$B$1:$E$500,4,0)</f>
        <v>2.74404</v>
      </c>
      <c r="L11" s="242">
        <f>VLOOKUP(Q11,'Tee Mischungen'!$B$1:$E$500,4,0)</f>
        <v>2.74404</v>
      </c>
      <c r="M11" s="242">
        <f>VLOOKUP(R11,'Tee Mischungen'!$B$1:$E$500,4,0)</f>
        <v>9.25</v>
      </c>
      <c r="N11" s="242">
        <f>VLOOKUP(S11,'Tee Mischungen'!$B$1:$E$500,4,0)</f>
        <v>1</v>
      </c>
      <c r="O11" s="242">
        <f>VLOOKUP(T11,'Tee Mischungen'!$B$1:$E$500,4,0)</f>
        <v>1</v>
      </c>
      <c r="P11" s="160" t="s">
        <v>994</v>
      </c>
      <c r="Q11" s="160" t="s">
        <v>864</v>
      </c>
      <c r="R11" s="160" t="s">
        <v>909</v>
      </c>
      <c r="S11" s="160" t="s">
        <v>934</v>
      </c>
      <c r="T11" s="160" t="s">
        <v>959</v>
      </c>
    </row>
    <row r="12" spans="2:20" x14ac:dyDescent="0.35">
      <c r="B12" s="1" t="s">
        <v>33</v>
      </c>
      <c r="C12" s="1" t="s">
        <v>7</v>
      </c>
      <c r="D12" s="261" t="str">
        <f t="shared" si="0"/>
        <v>T9</v>
      </c>
      <c r="E12" s="30">
        <v>0</v>
      </c>
      <c r="F12" s="30">
        <f>IF(B12="","",SUMIFS('Produktion Lot.Nr.'!E$2:E$500,'Produktion Lot.Nr.'!B$2:B$500,B12))</f>
        <v>0</v>
      </c>
      <c r="G12" s="30">
        <f>IF(B12="","",SUMIFS(Verkauf!H$4:H$496,Verkauf!E$4:E$496,B12))</f>
        <v>0</v>
      </c>
      <c r="H12" s="31">
        <f t="shared" si="4"/>
        <v>0</v>
      </c>
      <c r="I12" s="241">
        <f t="shared" si="2"/>
        <v>2.7348299999999997</v>
      </c>
      <c r="J12" s="45">
        <f t="shared" si="3"/>
        <v>0</v>
      </c>
      <c r="K12" s="242">
        <f>VLOOKUP(P12,'Tee Mischungen'!$B$1:$E$500,4,0)</f>
        <v>2.7348299999999997</v>
      </c>
      <c r="L12" s="242">
        <f>VLOOKUP(Q12,'Tee Mischungen'!$B$1:$E$500,4,0)</f>
        <v>2.7348299999999997</v>
      </c>
      <c r="M12" s="242">
        <f>VLOOKUP(R12,'Tee Mischungen'!$B$1:$E$500,4,0)</f>
        <v>10.25</v>
      </c>
      <c r="N12" s="242">
        <f>VLOOKUP(S12,'Tee Mischungen'!$B$1:$E$500,4,0)</f>
        <v>1</v>
      </c>
      <c r="O12" s="242">
        <f>VLOOKUP(T12,'Tee Mischungen'!$B$1:$E$500,4,0)</f>
        <v>1</v>
      </c>
      <c r="P12" s="160" t="s">
        <v>995</v>
      </c>
      <c r="Q12" s="160" t="s">
        <v>865</v>
      </c>
      <c r="R12" s="160" t="s">
        <v>910</v>
      </c>
      <c r="S12" s="160" t="s">
        <v>935</v>
      </c>
      <c r="T12" s="160" t="s">
        <v>960</v>
      </c>
    </row>
    <row r="13" spans="2:20" x14ac:dyDescent="0.35">
      <c r="B13" s="1" t="s">
        <v>34</v>
      </c>
      <c r="C13" s="1" t="s">
        <v>8</v>
      </c>
      <c r="D13" s="261" t="str">
        <f t="shared" si="0"/>
        <v>T10</v>
      </c>
      <c r="E13" s="30">
        <v>0</v>
      </c>
      <c r="F13" s="30">
        <f>IF(B13="","",SUMIFS('Produktion Lot.Nr.'!E$2:E$500,'Produktion Lot.Nr.'!B$2:B$500,B13))</f>
        <v>0</v>
      </c>
      <c r="G13" s="30">
        <f>IF(B13="","",SUMIFS(Verkauf!H$4:H$496,Verkauf!E$4:E$496,B13))</f>
        <v>0</v>
      </c>
      <c r="H13" s="31">
        <f t="shared" si="4"/>
        <v>0</v>
      </c>
      <c r="I13" s="241">
        <f t="shared" si="2"/>
        <v>2.7430699999999995</v>
      </c>
      <c r="J13" s="45">
        <f t="shared" si="3"/>
        <v>0</v>
      </c>
      <c r="K13" s="242">
        <f>VLOOKUP(P13,'Tee Mischungen'!$B$1:$E$500,4,0)</f>
        <v>2.7430699999999995</v>
      </c>
      <c r="L13" s="242">
        <f>VLOOKUP(Q13,'Tee Mischungen'!$B$1:$E$500,4,0)</f>
        <v>2.7430699999999995</v>
      </c>
      <c r="M13" s="242">
        <f>VLOOKUP(R13,'Tee Mischungen'!$B$1:$E$500,4,0)</f>
        <v>11.25</v>
      </c>
      <c r="N13" s="242">
        <f>VLOOKUP(S13,'Tee Mischungen'!$B$1:$E$500,4,0)</f>
        <v>1</v>
      </c>
      <c r="O13" s="242">
        <f>VLOOKUP(T13,'Tee Mischungen'!$B$1:$E$500,4,0)</f>
        <v>2.7430699999999995</v>
      </c>
      <c r="P13" s="160" t="s">
        <v>1023</v>
      </c>
      <c r="Q13" s="160" t="s">
        <v>866</v>
      </c>
      <c r="R13" s="160" t="s">
        <v>911</v>
      </c>
      <c r="S13" s="160" t="s">
        <v>936</v>
      </c>
      <c r="T13" s="160" t="s">
        <v>866</v>
      </c>
    </row>
    <row r="14" spans="2:20" x14ac:dyDescent="0.35">
      <c r="B14" s="1" t="s">
        <v>35</v>
      </c>
      <c r="C14" s="1" t="s">
        <v>9</v>
      </c>
      <c r="D14" s="261" t="str">
        <f t="shared" si="0"/>
        <v>T11</v>
      </c>
      <c r="E14" s="30">
        <v>0</v>
      </c>
      <c r="F14" s="30">
        <f>IF(B14="","",SUMIFS('Produktion Lot.Nr.'!E$2:E$500,'Produktion Lot.Nr.'!B$2:B$500,B14))</f>
        <v>0</v>
      </c>
      <c r="G14" s="30">
        <f>IF(B14="","",SUMIFS(Verkauf!H$4:H$496,Verkauf!E$4:E$496,B14))</f>
        <v>0</v>
      </c>
      <c r="H14" s="31">
        <f t="shared" si="4"/>
        <v>0</v>
      </c>
      <c r="I14" s="241">
        <f t="shared" si="2"/>
        <v>2.73929</v>
      </c>
      <c r="J14" s="45">
        <f t="shared" si="3"/>
        <v>0</v>
      </c>
      <c r="K14" s="242">
        <f>VLOOKUP(P14,'Tee Mischungen'!$B$1:$E$500,4,0)</f>
        <v>2.73929</v>
      </c>
      <c r="L14" s="242">
        <f>VLOOKUP(Q14,'Tee Mischungen'!$B$1:$E$500,4,0)</f>
        <v>2.73929</v>
      </c>
      <c r="M14" s="242">
        <f>VLOOKUP(R14,'Tee Mischungen'!$B$1:$E$500,4,0)</f>
        <v>12.25</v>
      </c>
      <c r="N14" s="242">
        <f>VLOOKUP(S14,'Tee Mischungen'!$B$1:$E$500,4,0)</f>
        <v>1</v>
      </c>
      <c r="O14" s="242">
        <f>VLOOKUP(T14,'Tee Mischungen'!$B$1:$E$500,4,0)</f>
        <v>2.73929</v>
      </c>
      <c r="P14" s="160" t="s">
        <v>855</v>
      </c>
      <c r="Q14" s="160" t="s">
        <v>867</v>
      </c>
      <c r="R14" s="160" t="s">
        <v>912</v>
      </c>
      <c r="S14" s="160" t="s">
        <v>937</v>
      </c>
      <c r="T14" s="160" t="s">
        <v>867</v>
      </c>
    </row>
    <row r="15" spans="2:20" x14ac:dyDescent="0.35">
      <c r="B15" s="1" t="s">
        <v>36</v>
      </c>
      <c r="C15" s="1" t="s">
        <v>52</v>
      </c>
      <c r="D15" s="261" t="str">
        <f t="shared" si="0"/>
        <v>T12</v>
      </c>
      <c r="E15" s="30">
        <v>0</v>
      </c>
      <c r="F15" s="30">
        <f>IF(B15="","",SUMIFS('Produktion Lot.Nr.'!E$2:E$500,'Produktion Lot.Nr.'!B$2:B$500,B15))</f>
        <v>0</v>
      </c>
      <c r="G15" s="30">
        <f>IF(B15="","",SUMIFS(Verkauf!H$4:H$496,Verkauf!E$4:E$496,B15))</f>
        <v>0</v>
      </c>
      <c r="H15" s="31">
        <f t="shared" si="4"/>
        <v>0</v>
      </c>
      <c r="I15" s="241">
        <f t="shared" si="2"/>
        <v>2.7405999999999997</v>
      </c>
      <c r="J15" s="45">
        <f t="shared" si="3"/>
        <v>0</v>
      </c>
      <c r="K15" s="242">
        <f>VLOOKUP(P15,'Tee Mischungen'!$B$1:$E$500,4,0)</f>
        <v>2.7405999999999997</v>
      </c>
      <c r="L15" s="242">
        <f>VLOOKUP(Q15,'Tee Mischungen'!$B$1:$E$500,4,0)</f>
        <v>2.7405999999999997</v>
      </c>
      <c r="M15" s="242">
        <f>VLOOKUP(R15,'Tee Mischungen'!$B$1:$E$500,4,0)</f>
        <v>13.25</v>
      </c>
      <c r="N15" s="242">
        <f>VLOOKUP(S15,'Tee Mischungen'!$B$1:$E$500,4,0)</f>
        <v>1</v>
      </c>
      <c r="O15" s="242">
        <f>VLOOKUP(T15,'Tee Mischungen'!$B$1:$E$500,4,0)</f>
        <v>2.7405999999999997</v>
      </c>
      <c r="P15" s="160" t="s">
        <v>1024</v>
      </c>
      <c r="Q15" s="160" t="s">
        <v>868</v>
      </c>
      <c r="R15" s="160" t="s">
        <v>913</v>
      </c>
      <c r="S15" s="160" t="s">
        <v>938</v>
      </c>
      <c r="T15" s="160" t="s">
        <v>868</v>
      </c>
    </row>
    <row r="16" spans="2:20" x14ac:dyDescent="0.35">
      <c r="B16" s="1" t="s">
        <v>37</v>
      </c>
      <c r="C16" s="1" t="s">
        <v>10</v>
      </c>
      <c r="D16" s="261" t="str">
        <f t="shared" si="0"/>
        <v>T13</v>
      </c>
      <c r="E16" s="30">
        <v>0</v>
      </c>
      <c r="F16" s="30">
        <f>IF(B16="","",SUMIFS('Produktion Lot.Nr.'!E$2:E$500,'Produktion Lot.Nr.'!B$2:B$500,B16))</f>
        <v>0</v>
      </c>
      <c r="G16" s="30">
        <f>IF(B16="","",SUMIFS(Verkauf!H$4:H$496,Verkauf!E$4:E$496,B16))</f>
        <v>0</v>
      </c>
      <c r="H16" s="31">
        <f t="shared" si="4"/>
        <v>0</v>
      </c>
      <c r="I16" s="241">
        <f t="shared" si="2"/>
        <v>2.7427999999999999</v>
      </c>
      <c r="J16" s="45">
        <f t="shared" si="3"/>
        <v>0</v>
      </c>
      <c r="K16" s="242">
        <f>VLOOKUP(P16,'Tee Mischungen'!$B$1:$E$500,4,0)</f>
        <v>2.7427999999999999</v>
      </c>
      <c r="L16" s="242">
        <f>VLOOKUP(Q16,'Tee Mischungen'!$B$1:$E$500,4,0)</f>
        <v>2.7427999999999999</v>
      </c>
      <c r="M16" s="242">
        <f>VLOOKUP(R16,'Tee Mischungen'!$B$1:$E$500,4,0)</f>
        <v>14.25</v>
      </c>
      <c r="N16" s="242">
        <f>VLOOKUP(S16,'Tee Mischungen'!$B$1:$E$500,4,0)</f>
        <v>1</v>
      </c>
      <c r="O16" s="242">
        <f>VLOOKUP(T16,'Tee Mischungen'!$B$1:$E$500,4,0)</f>
        <v>2.7427999999999999</v>
      </c>
      <c r="P16" s="160" t="s">
        <v>1025</v>
      </c>
      <c r="Q16" s="160" t="s">
        <v>869</v>
      </c>
      <c r="R16" s="160" t="s">
        <v>914</v>
      </c>
      <c r="S16" s="160" t="s">
        <v>939</v>
      </c>
      <c r="T16" s="160" t="s">
        <v>869</v>
      </c>
    </row>
    <row r="17" spans="2:20" x14ac:dyDescent="0.35">
      <c r="B17" s="1" t="s">
        <v>740</v>
      </c>
      <c r="C17" s="23"/>
      <c r="D17" s="261" t="str">
        <f t="shared" si="0"/>
        <v>T14</v>
      </c>
      <c r="E17" s="156"/>
      <c r="F17" s="156">
        <f>IF(B17="","",SUMIFS('Produktion Lot.Nr.'!E$2:E$500,'Produktion Lot.Nr.'!B$2:B$500,B17))</f>
        <v>0</v>
      </c>
      <c r="G17" s="156">
        <f>IF(B17="","",SUMIFS(Verkauf!H$4:H$496,Verkauf!E$4:E$496,B17))</f>
        <v>0</v>
      </c>
      <c r="H17" s="157">
        <f t="shared" si="4"/>
        <v>0</v>
      </c>
      <c r="I17" s="241">
        <f t="shared" si="2"/>
        <v>1.7199999999999998</v>
      </c>
      <c r="J17" s="45">
        <f t="shared" si="3"/>
        <v>0</v>
      </c>
      <c r="K17" s="242">
        <f>VLOOKUP(P17,'Tee Mischungen'!$B$1:$E$500,4,0)</f>
        <v>1.7199999999999998</v>
      </c>
      <c r="L17" s="242">
        <f>VLOOKUP(Q17,'Tee Mischungen'!$B$1:$E$500,4,0)</f>
        <v>1.7199999999999998</v>
      </c>
      <c r="M17" s="242">
        <f>VLOOKUP(R17,'Tee Mischungen'!$B$1:$E$500,4,0)</f>
        <v>15.25</v>
      </c>
      <c r="N17" s="242">
        <f>VLOOKUP(S17,'Tee Mischungen'!$B$1:$E$500,4,0)</f>
        <v>0</v>
      </c>
      <c r="O17" s="242">
        <f>VLOOKUP(T17,'Tee Mischungen'!$B$1:$E$500,4,0)</f>
        <v>1.7199999999999998</v>
      </c>
      <c r="P17" s="160" t="s">
        <v>1026</v>
      </c>
      <c r="Q17" s="160" t="s">
        <v>870</v>
      </c>
      <c r="R17" s="160" t="s">
        <v>915</v>
      </c>
      <c r="S17" s="160" t="s">
        <v>940</v>
      </c>
      <c r="T17" s="160" t="s">
        <v>870</v>
      </c>
    </row>
    <row r="18" spans="2:20" x14ac:dyDescent="0.35">
      <c r="B18" s="1" t="s">
        <v>741</v>
      </c>
      <c r="C18" s="23"/>
      <c r="D18" s="261" t="str">
        <f t="shared" si="0"/>
        <v>T15</v>
      </c>
      <c r="E18" s="156"/>
      <c r="F18" s="156">
        <f>IF(B18="","",SUMIFS('Produktion Lot.Nr.'!E$2:E$500,'Produktion Lot.Nr.'!B$2:B$500,B18))</f>
        <v>0</v>
      </c>
      <c r="G18" s="156">
        <f>IF(B18="","",SUMIFS(Verkauf!H$4:H$496,Verkauf!E$4:E$496,B18))</f>
        <v>0</v>
      </c>
      <c r="H18" s="157">
        <f t="shared" si="4"/>
        <v>0</v>
      </c>
      <c r="I18" s="241">
        <f t="shared" si="2"/>
        <v>1.7199999999999998</v>
      </c>
      <c r="J18" s="45">
        <f t="shared" si="3"/>
        <v>0</v>
      </c>
      <c r="K18" s="242">
        <f>VLOOKUP(P18,'Tee Mischungen'!$B$1:$E$500,4,0)</f>
        <v>1.7199999999999998</v>
      </c>
      <c r="L18" s="242">
        <f>VLOOKUP(Q18,'Tee Mischungen'!$B$1:$E$500,4,0)</f>
        <v>1.7199999999999998</v>
      </c>
      <c r="M18" s="242">
        <f>VLOOKUP(R18,'Tee Mischungen'!$B$1:$E$500,4,0)</f>
        <v>16.25</v>
      </c>
      <c r="N18" s="242">
        <f>VLOOKUP(S18,'Tee Mischungen'!$B$1:$E$500,4,0)</f>
        <v>0</v>
      </c>
      <c r="O18" s="242">
        <f>VLOOKUP(T18,'Tee Mischungen'!$B$1:$E$500,4,0)</f>
        <v>1.7199999999999998</v>
      </c>
      <c r="P18" s="160" t="s">
        <v>1027</v>
      </c>
      <c r="Q18" s="160" t="s">
        <v>871</v>
      </c>
      <c r="R18" s="160" t="s">
        <v>916</v>
      </c>
      <c r="S18" s="160" t="s">
        <v>941</v>
      </c>
      <c r="T18" s="160" t="s">
        <v>871</v>
      </c>
    </row>
    <row r="19" spans="2:20" x14ac:dyDescent="0.35">
      <c r="B19" s="1" t="s">
        <v>742</v>
      </c>
      <c r="C19" s="158"/>
      <c r="D19" s="262" t="str">
        <f t="shared" si="0"/>
        <v>T16</v>
      </c>
      <c r="E19" s="159"/>
      <c r="F19" s="156">
        <f>IF(B19="","",SUMIFS('Produktion Lot.Nr.'!E$2:E$500,'Produktion Lot.Nr.'!B$2:B$500,B19))</f>
        <v>0</v>
      </c>
      <c r="G19" s="156">
        <f>IF(B19="","",SUMIFS(Verkauf!H$4:H$496,Verkauf!E$4:E$496,B19))</f>
        <v>0</v>
      </c>
      <c r="H19" s="157">
        <f t="shared" si="4"/>
        <v>0</v>
      </c>
      <c r="I19" s="241">
        <f t="shared" si="2"/>
        <v>1.7199999999999998</v>
      </c>
      <c r="J19" s="45">
        <f t="shared" si="3"/>
        <v>0</v>
      </c>
      <c r="K19" s="242">
        <f>VLOOKUP(P19,'Tee Mischungen'!$B$1:$E$500,4,0)</f>
        <v>1.7199999999999998</v>
      </c>
      <c r="L19" s="242">
        <f>VLOOKUP(Q19,'Tee Mischungen'!$B$1:$E$500,4,0)</f>
        <v>1.7199999999999998</v>
      </c>
      <c r="M19" s="242">
        <f>VLOOKUP(R19,'Tee Mischungen'!$B$1:$E$500,4,0)</f>
        <v>17.25</v>
      </c>
      <c r="N19" s="242">
        <f>VLOOKUP(S19,'Tee Mischungen'!$B$1:$E$500,4,0)</f>
        <v>0</v>
      </c>
      <c r="O19" s="242">
        <f>VLOOKUP(T19,'Tee Mischungen'!$B$1:$E$500,4,0)</f>
        <v>1.7199999999999998</v>
      </c>
      <c r="P19" s="160" t="s">
        <v>1028</v>
      </c>
      <c r="Q19" s="160" t="s">
        <v>872</v>
      </c>
      <c r="R19" s="160" t="s">
        <v>917</v>
      </c>
      <c r="S19" s="160" t="s">
        <v>942</v>
      </c>
      <c r="T19" s="160" t="s">
        <v>872</v>
      </c>
    </row>
    <row r="20" spans="2:20" x14ac:dyDescent="0.35">
      <c r="B20" s="1" t="s">
        <v>53</v>
      </c>
      <c r="C20" s="1" t="s">
        <v>54</v>
      </c>
      <c r="D20" s="262" t="str">
        <f t="shared" si="0"/>
        <v>G1</v>
      </c>
      <c r="E20" s="30">
        <v>0</v>
      </c>
      <c r="F20" s="30">
        <f>IF(B20="","",SUMIFS('Produktion Lot.Nr.'!E$2:E$500,'Produktion Lot.Nr.'!B$2:B$500,B20))</f>
        <v>0</v>
      </c>
      <c r="G20" s="30">
        <f>IF(B20="","",SUMIFS(Verkauf!H$4:H$496,Verkauf!E$4:E$496,B20))</f>
        <v>0</v>
      </c>
      <c r="H20" s="31">
        <f t="shared" si="4"/>
        <v>0</v>
      </c>
      <c r="I20" s="241">
        <f t="shared" si="2"/>
        <v>2.7589600000000001</v>
      </c>
      <c r="J20" s="45">
        <f t="shared" si="3"/>
        <v>0</v>
      </c>
      <c r="K20" s="242">
        <f>VLOOKUP(P20,'Gewürz Mischungen'!$B$1:$E$500,4,0)</f>
        <v>2.7589600000000001</v>
      </c>
      <c r="L20" s="242">
        <f>VLOOKUP(Q20,'Gewürz Mischungen'!$B$1:$E$500,4,0)</f>
        <v>2.7589600000000001</v>
      </c>
      <c r="M20" s="242">
        <f>VLOOKUP(R20,'Gewürz Mischungen'!$B$1:$E$500,4,0)</f>
        <v>11.6</v>
      </c>
      <c r="N20" s="242">
        <f>VLOOKUP(S20,'Gewürz Mischungen'!$B$1:$E$500,4,0)</f>
        <v>1</v>
      </c>
      <c r="O20" s="242">
        <f>VLOOKUP(T20,'Gewürz Mischungen'!$B$1:$E$500,4,0)</f>
        <v>1</v>
      </c>
      <c r="P20" s="160" t="s">
        <v>996</v>
      </c>
      <c r="Q20" s="160" t="s">
        <v>873</v>
      </c>
      <c r="R20" s="160" t="s">
        <v>918</v>
      </c>
      <c r="S20" s="160" t="s">
        <v>943</v>
      </c>
      <c r="T20" s="160" t="s">
        <v>961</v>
      </c>
    </row>
    <row r="21" spans="2:20" x14ac:dyDescent="0.35">
      <c r="B21" s="1" t="s">
        <v>55</v>
      </c>
      <c r="C21" s="1" t="s">
        <v>56</v>
      </c>
      <c r="D21" s="261" t="str">
        <f t="shared" si="0"/>
        <v>G2</v>
      </c>
      <c r="E21" s="30">
        <v>0</v>
      </c>
      <c r="F21" s="30">
        <f>IF(B21="","",SUMIFS('Produktion Lot.Nr.'!E$2:E$500,'Produktion Lot.Nr.'!B$2:B$500,B21))</f>
        <v>0</v>
      </c>
      <c r="G21" s="30">
        <f>IF(B21="","",SUMIFS(Verkauf!H$4:H$496,Verkauf!E$4:E$496,B21))</f>
        <v>0</v>
      </c>
      <c r="H21" s="31">
        <f t="shared" ref="H21:H48" si="5">IF(B21="","",E21+F21-G21)</f>
        <v>0</v>
      </c>
      <c r="I21" s="241">
        <f t="shared" si="2"/>
        <v>2.7474743999999998</v>
      </c>
      <c r="J21" s="45">
        <f t="shared" si="3"/>
        <v>0</v>
      </c>
      <c r="K21" s="242">
        <f>VLOOKUP(P21,'Gewürz Mischungen'!$B$1:$E$500,4,0)</f>
        <v>2.7474743999999998</v>
      </c>
      <c r="L21" s="242">
        <f>VLOOKUP(Q21,'Gewürz Mischungen'!$B$1:$E$500,4,0)</f>
        <v>2.7474743999999998</v>
      </c>
      <c r="M21" s="242">
        <f>VLOOKUP(R21,'Gewürz Mischungen'!$B$1:$E$500,4,0)</f>
        <v>9.25</v>
      </c>
      <c r="N21" s="242">
        <f>VLOOKUP(S21,'Gewürz Mischungen'!$B$1:$E$500,4,0)</f>
        <v>1</v>
      </c>
      <c r="O21" s="242">
        <f>VLOOKUP(T21,'Gewürz Mischungen'!$B$1:$E$500,4,0)</f>
        <v>1</v>
      </c>
      <c r="P21" s="160" t="s">
        <v>997</v>
      </c>
      <c r="Q21" s="160" t="s">
        <v>874</v>
      </c>
      <c r="R21" s="160" t="s">
        <v>919</v>
      </c>
      <c r="S21" s="160" t="s">
        <v>944</v>
      </c>
      <c r="T21" s="160" t="s">
        <v>962</v>
      </c>
    </row>
    <row r="22" spans="2:20" x14ac:dyDescent="0.35">
      <c r="B22" s="1" t="s">
        <v>57</v>
      </c>
      <c r="C22" s="1" t="s">
        <v>58</v>
      </c>
      <c r="D22" s="261" t="str">
        <f t="shared" si="0"/>
        <v>G3</v>
      </c>
      <c r="E22" s="30">
        <v>0</v>
      </c>
      <c r="F22" s="30">
        <f>IF(B22="","",SUMIFS('Produktion Lot.Nr.'!E$2:E$500,'Produktion Lot.Nr.'!B$2:B$500,B22))</f>
        <v>0</v>
      </c>
      <c r="G22" s="30">
        <f>IF(B22="","",SUMIFS(Verkauf!H$4:H$496,Verkauf!E$4:E$496,B22))</f>
        <v>0</v>
      </c>
      <c r="H22" s="31">
        <f t="shared" si="5"/>
        <v>0</v>
      </c>
      <c r="I22" s="241">
        <f t="shared" si="2"/>
        <v>2.76451</v>
      </c>
      <c r="J22" s="45">
        <f t="shared" si="3"/>
        <v>0</v>
      </c>
      <c r="K22" s="242">
        <f>VLOOKUP(P22,'Gewürz Mischungen'!$B$1:$E$500,4,0)</f>
        <v>2.76451</v>
      </c>
      <c r="L22" s="242">
        <f>VLOOKUP(Q22,'Gewürz Mischungen'!$B$1:$E$500,4,0)</f>
        <v>2.76451</v>
      </c>
      <c r="M22" s="242">
        <f>VLOOKUP(R22,'Gewürz Mischungen'!$B$1:$E$500,4,0)</f>
        <v>13.2</v>
      </c>
      <c r="N22" s="242">
        <f>VLOOKUP(S22,'Gewürz Mischungen'!$B$1:$E$500,4,0)</f>
        <v>1</v>
      </c>
      <c r="O22" s="242">
        <f>VLOOKUP(T22,'Gewürz Mischungen'!$B$1:$E$500,4,0)</f>
        <v>1</v>
      </c>
      <c r="P22" s="160" t="s">
        <v>998</v>
      </c>
      <c r="Q22" s="160" t="s">
        <v>875</v>
      </c>
      <c r="R22" s="160" t="s">
        <v>920</v>
      </c>
      <c r="S22" s="160" t="s">
        <v>945</v>
      </c>
      <c r="T22" s="160" t="s">
        <v>963</v>
      </c>
    </row>
    <row r="23" spans="2:20" x14ac:dyDescent="0.35">
      <c r="B23" s="1" t="s">
        <v>59</v>
      </c>
      <c r="C23" s="1" t="s">
        <v>60</v>
      </c>
      <c r="D23" s="261" t="str">
        <f t="shared" si="0"/>
        <v>G4</v>
      </c>
      <c r="E23" s="30">
        <v>0</v>
      </c>
      <c r="F23" s="30">
        <f>IF(B23="","",SUMIFS('Produktion Lot.Nr.'!E$2:E$500,'Produktion Lot.Nr.'!B$2:B$500,B23))</f>
        <v>0</v>
      </c>
      <c r="G23" s="30">
        <f>IF(B23="","",SUMIFS(Verkauf!H$4:H$496,Verkauf!E$4:E$496,B23))</f>
        <v>0</v>
      </c>
      <c r="H23" s="31">
        <f t="shared" si="5"/>
        <v>0</v>
      </c>
      <c r="I23" s="241">
        <f t="shared" si="2"/>
        <v>2.7499199999999995</v>
      </c>
      <c r="J23" s="45">
        <f t="shared" si="3"/>
        <v>0</v>
      </c>
      <c r="K23" s="242">
        <f>VLOOKUP(P23,'Gewürz Mischungen'!$B$1:$E$500,4,0)</f>
        <v>2.7499199999999995</v>
      </c>
      <c r="L23" s="242">
        <f>VLOOKUP(Q23,'Gewürz Mischungen'!$B$1:$E$500,4,0)</f>
        <v>2.7499199999999995</v>
      </c>
      <c r="M23" s="242">
        <f>VLOOKUP(R23,'Gewürz Mischungen'!$B$1:$E$500,4,0)</f>
        <v>9.6</v>
      </c>
      <c r="N23" s="242">
        <f>VLOOKUP(S23,'Gewürz Mischungen'!$B$1:$E$500,4,0)</f>
        <v>1</v>
      </c>
      <c r="O23" s="242">
        <f>VLOOKUP(T23,'Gewürz Mischungen'!$B$1:$E$500,4,0)</f>
        <v>1</v>
      </c>
      <c r="P23" s="160" t="s">
        <v>999</v>
      </c>
      <c r="Q23" s="160" t="s">
        <v>876</v>
      </c>
      <c r="R23" s="160" t="s">
        <v>921</v>
      </c>
      <c r="S23" s="160" t="s">
        <v>946</v>
      </c>
      <c r="T23" s="160" t="s">
        <v>964</v>
      </c>
    </row>
    <row r="24" spans="2:20" x14ac:dyDescent="0.35">
      <c r="B24" s="1" t="s">
        <v>61</v>
      </c>
      <c r="C24" s="1" t="s">
        <v>62</v>
      </c>
      <c r="D24" s="261" t="str">
        <f t="shared" si="0"/>
        <v>G5</v>
      </c>
      <c r="E24" s="30">
        <v>0</v>
      </c>
      <c r="F24" s="30">
        <f>IF(B24="","",SUMIFS('Produktion Lot.Nr.'!E$2:E$500,'Produktion Lot.Nr.'!B$2:B$500,B24))</f>
        <v>0</v>
      </c>
      <c r="G24" s="30">
        <f>IF(B24="","",SUMIFS(Verkauf!H$4:H$496,Verkauf!E$4:E$496,B24))</f>
        <v>0</v>
      </c>
      <c r="H24" s="31">
        <f t="shared" si="5"/>
        <v>0</v>
      </c>
      <c r="I24" s="241">
        <f t="shared" si="2"/>
        <v>2.7496700000000001</v>
      </c>
      <c r="J24" s="45">
        <f t="shared" si="3"/>
        <v>0</v>
      </c>
      <c r="K24" s="242">
        <f>VLOOKUP(P24,'Gewürz Mischungen'!$B$1:$E$500,4,0)</f>
        <v>2.7496700000000001</v>
      </c>
      <c r="L24" s="242">
        <f>VLOOKUP(Q24,'Gewürz Mischungen'!$B$1:$E$500,4,0)</f>
        <v>2.7496700000000001</v>
      </c>
      <c r="M24" s="242">
        <f>VLOOKUP(R24,'Gewürz Mischungen'!$B$1:$E$500,4,0)</f>
        <v>9</v>
      </c>
      <c r="N24" s="242">
        <f>VLOOKUP(S24,'Gewürz Mischungen'!$B$1:$E$500,4,0)</f>
        <v>1</v>
      </c>
      <c r="O24" s="242">
        <f>VLOOKUP(T24,'Gewürz Mischungen'!$B$1:$E$500,4,0)</f>
        <v>1</v>
      </c>
      <c r="P24" s="160" t="s">
        <v>1000</v>
      </c>
      <c r="Q24" s="160" t="s">
        <v>877</v>
      </c>
      <c r="R24" s="160" t="s">
        <v>922</v>
      </c>
      <c r="S24" s="160" t="s">
        <v>947</v>
      </c>
      <c r="T24" s="160" t="s">
        <v>965</v>
      </c>
    </row>
    <row r="25" spans="2:20" x14ac:dyDescent="0.35">
      <c r="B25" s="260" t="s">
        <v>63</v>
      </c>
      <c r="C25" s="1" t="s">
        <v>64</v>
      </c>
      <c r="D25" s="261" t="str">
        <f t="shared" si="0"/>
        <v>G6</v>
      </c>
      <c r="E25" s="30">
        <v>0</v>
      </c>
      <c r="F25" s="30">
        <f>IF(B25="","",SUMIFS('Produktion Lot.Nr.'!E$2:E$500,'Produktion Lot.Nr.'!B$2:B$500,B25))</f>
        <v>0</v>
      </c>
      <c r="G25" s="30">
        <f>IF(B25="","",SUMIFS(Verkauf!H$4:H$496,Verkauf!E$4:E$496,B25))</f>
        <v>0</v>
      </c>
      <c r="H25" s="31">
        <f t="shared" si="5"/>
        <v>0</v>
      </c>
      <c r="I25" s="241">
        <f t="shared" si="2"/>
        <v>3.3453499999999998</v>
      </c>
      <c r="J25" s="45">
        <f t="shared" si="3"/>
        <v>0</v>
      </c>
      <c r="K25" s="242">
        <f>VLOOKUP(P25,'Gewürz Mischungen'!$B$1:$E$500,4,0)</f>
        <v>3.3453499999999998</v>
      </c>
      <c r="L25" s="242">
        <f>VLOOKUP(Q25,'Gewürz Mischungen'!$B$1:$E$500,4,0)</f>
        <v>3.3453499999999998</v>
      </c>
      <c r="M25" s="242">
        <f>VLOOKUP(R25,'Gewürz Mischungen'!$B$1:$E$500,4,0)</f>
        <v>9.25</v>
      </c>
      <c r="N25" s="242">
        <f>VLOOKUP(S25,'Gewürz Mischungen'!$B$1:$E$500,4,0)</f>
        <v>1</v>
      </c>
      <c r="O25" s="242">
        <f>VLOOKUP(T25,'Gewürz Mischungen'!$B$1:$E$500,4,0)</f>
        <v>1</v>
      </c>
      <c r="P25" s="160" t="s">
        <v>1001</v>
      </c>
      <c r="Q25" s="160" t="s">
        <v>878</v>
      </c>
      <c r="R25" s="160" t="s">
        <v>923</v>
      </c>
      <c r="S25" s="160" t="s">
        <v>948</v>
      </c>
      <c r="T25" s="160" t="s">
        <v>966</v>
      </c>
    </row>
    <row r="26" spans="2:20" x14ac:dyDescent="0.35">
      <c r="B26" s="1" t="s">
        <v>743</v>
      </c>
      <c r="C26" s="23"/>
      <c r="D26" s="262" t="str">
        <f t="shared" si="0"/>
        <v>G7</v>
      </c>
      <c r="E26" s="156"/>
      <c r="F26" s="156">
        <f>IF(B26="","",SUMIFS('Produktion Lot.Nr.'!E$2:E$500,'Produktion Lot.Nr.'!B$2:B$500,B26))</f>
        <v>0</v>
      </c>
      <c r="G26" s="156">
        <f>IF(B26="","",SUMIFS(Verkauf!H$4:H$496,Verkauf!E$4:E$496,B26))</f>
        <v>0</v>
      </c>
      <c r="H26" s="157">
        <f t="shared" si="5"/>
        <v>0</v>
      </c>
      <c r="I26" s="241">
        <f t="shared" si="2"/>
        <v>1.7399999999999998</v>
      </c>
      <c r="J26" s="45">
        <f t="shared" si="3"/>
        <v>0</v>
      </c>
      <c r="K26" s="242">
        <f>VLOOKUP(P26,'Gewürz Mischungen'!$B$1:$E$500,4,0)</f>
        <v>1.7399999999999998</v>
      </c>
      <c r="L26" s="242">
        <f>VLOOKUP(Q26,'Gewürz Mischungen'!$B$1:$E$500,4,0)</f>
        <v>1.7399999999999998</v>
      </c>
      <c r="M26" s="242">
        <f>VLOOKUP(R26,'Gewürz Mischungen'!$B$1:$E$500,4,0)</f>
        <v>9.25</v>
      </c>
      <c r="N26" s="242">
        <f>VLOOKUP(S26,'Gewürz Mischungen'!$B$1:$E$500,4,0)</f>
        <v>0</v>
      </c>
      <c r="O26" s="242">
        <f>VLOOKUP(T26,'Gewürz Mischungen'!$B$1:$E$500,4,0)</f>
        <v>0</v>
      </c>
      <c r="P26" s="160" t="s">
        <v>992</v>
      </c>
      <c r="Q26" s="160" t="s">
        <v>879</v>
      </c>
      <c r="R26" s="160" t="s">
        <v>924</v>
      </c>
      <c r="S26" s="160" t="s">
        <v>949</v>
      </c>
      <c r="T26" s="160" t="s">
        <v>967</v>
      </c>
    </row>
    <row r="27" spans="2:20" x14ac:dyDescent="0.35">
      <c r="B27" s="1" t="s">
        <v>744</v>
      </c>
      <c r="C27" s="23"/>
      <c r="D27" s="262" t="str">
        <f t="shared" si="0"/>
        <v>G8</v>
      </c>
      <c r="E27" s="156"/>
      <c r="F27" s="156">
        <f>IF(B27="","",SUMIFS('Produktion Lot.Nr.'!E$2:E$500,'Produktion Lot.Nr.'!B$2:B$500,B27))</f>
        <v>0</v>
      </c>
      <c r="G27" s="156">
        <f>IF(B27="","",SUMIFS(Verkauf!H$4:H$496,Verkauf!E$4:E$496,B27))</f>
        <v>0</v>
      </c>
      <c r="H27" s="157">
        <f t="shared" si="5"/>
        <v>0</v>
      </c>
      <c r="I27" s="241">
        <f t="shared" si="2"/>
        <v>1.7399999999999998</v>
      </c>
      <c r="J27" s="45">
        <f t="shared" si="3"/>
        <v>0</v>
      </c>
      <c r="K27" s="242">
        <f>VLOOKUP(P27,'Gewürz Mischungen'!$B$1:$E$500,4,0)</f>
        <v>1.7399999999999998</v>
      </c>
      <c r="L27" s="242">
        <f>VLOOKUP(Q27,'Gewürz Mischungen'!$B$1:$E$500,4,0)</f>
        <v>1.7399999999999998</v>
      </c>
      <c r="M27" s="242">
        <f>VLOOKUP(R27,'Gewürz Mischungen'!$B$1:$E$500,4,0)</f>
        <v>9.25</v>
      </c>
      <c r="N27" s="242">
        <f>VLOOKUP(S27,'Gewürz Mischungen'!$B$1:$E$500,4,0)</f>
        <v>0</v>
      </c>
      <c r="O27" s="242">
        <f>VLOOKUP(T27,'Gewürz Mischungen'!$B$1:$E$500,4,0)</f>
        <v>0</v>
      </c>
      <c r="P27" s="160" t="s">
        <v>993</v>
      </c>
      <c r="Q27" s="160" t="s">
        <v>880</v>
      </c>
      <c r="R27" s="160" t="s">
        <v>925</v>
      </c>
      <c r="S27" s="160" t="s">
        <v>950</v>
      </c>
      <c r="T27" s="160" t="s">
        <v>968</v>
      </c>
    </row>
    <row r="28" spans="2:20" x14ac:dyDescent="0.35">
      <c r="B28" s="1" t="s">
        <v>745</v>
      </c>
      <c r="C28" s="23"/>
      <c r="D28" s="262" t="str">
        <f t="shared" si="0"/>
        <v>G9</v>
      </c>
      <c r="E28" s="156"/>
      <c r="F28" s="156">
        <f>IF(B28="","",SUMIFS('Produktion Lot.Nr.'!E$2:E$500,'Produktion Lot.Nr.'!B$2:B$500,B28))</f>
        <v>0</v>
      </c>
      <c r="G28" s="156">
        <f>IF(B28="","",SUMIFS(Verkauf!H$4:H$496,Verkauf!E$4:E$496,B28))</f>
        <v>0</v>
      </c>
      <c r="H28" s="157">
        <f t="shared" si="5"/>
        <v>0</v>
      </c>
      <c r="I28" s="241">
        <f t="shared" si="2"/>
        <v>1.7399999999999998</v>
      </c>
      <c r="J28" s="45">
        <f t="shared" si="3"/>
        <v>0</v>
      </c>
      <c r="K28" s="242">
        <f>VLOOKUP(P28,'Gewürz Mischungen'!$B$1:$E$500,4,0)</f>
        <v>1.7399999999999998</v>
      </c>
      <c r="L28" s="242">
        <f>VLOOKUP(Q28,'Gewürz Mischungen'!$B$1:$E$500,4,0)</f>
        <v>1.7399999999999998</v>
      </c>
      <c r="M28" s="242">
        <f>VLOOKUP(R28,'Gewürz Mischungen'!$B$1:$E$500,4,0)</f>
        <v>9.25</v>
      </c>
      <c r="N28" s="242">
        <f>VLOOKUP(S28,'Gewürz Mischungen'!$B$1:$E$500,4,0)</f>
        <v>0</v>
      </c>
      <c r="O28" s="242">
        <f>VLOOKUP(T28,'Gewürz Mischungen'!$B$1:$E$500,4,0)</f>
        <v>0</v>
      </c>
      <c r="P28" s="160" t="s">
        <v>1002</v>
      </c>
      <c r="Q28" s="160" t="s">
        <v>881</v>
      </c>
      <c r="R28" s="160" t="s">
        <v>926</v>
      </c>
      <c r="S28" s="160" t="s">
        <v>951</v>
      </c>
      <c r="T28" s="160" t="s">
        <v>969</v>
      </c>
    </row>
    <row r="29" spans="2:20" x14ac:dyDescent="0.35">
      <c r="B29" s="1" t="s">
        <v>65</v>
      </c>
      <c r="C29" s="1" t="s">
        <v>66</v>
      </c>
      <c r="D29" s="263" t="str">
        <f t="shared" si="0"/>
        <v>S1</v>
      </c>
      <c r="E29" s="30">
        <v>0</v>
      </c>
      <c r="F29" s="30">
        <f>IF(B29="","",SUMIFS('Produktion Lot.Nr.'!E$2:E$500,'Produktion Lot.Nr.'!B$2:B$500,B29))</f>
        <v>0</v>
      </c>
      <c r="G29" s="30">
        <f>IF(B29="","",SUMIFS(Verkauf!H$4:H$496,Verkauf!E$4:E$496,B29))</f>
        <v>0</v>
      </c>
      <c r="H29" s="31">
        <f t="shared" si="5"/>
        <v>0</v>
      </c>
      <c r="I29" s="241">
        <f t="shared" si="2"/>
        <v>3.3668499999999995</v>
      </c>
      <c r="J29" s="45">
        <f t="shared" si="3"/>
        <v>0</v>
      </c>
      <c r="K29" s="242">
        <f>VLOOKUP(P29,'Salz Mischungen'!$B$1:$E$509,4,0)</f>
        <v>3.3668499999999995</v>
      </c>
      <c r="L29" s="242">
        <f>VLOOKUP(Q29,'Salz Mischungen'!$B$1:$E$509,4,0)</f>
        <v>3.3668499999999995</v>
      </c>
      <c r="M29" s="242">
        <f>VLOOKUP(R29,'Salz Mischungen'!$B$1:$E$509,4,0)</f>
        <v>11.6</v>
      </c>
      <c r="N29" s="242">
        <f>VLOOKUP(S29,'Salz Mischungen'!$B$1:$E$509,4,0)</f>
        <v>1</v>
      </c>
      <c r="O29" s="242">
        <f>VLOOKUP(T29,'Salz Mischungen'!$B$1:$E$509,4,0)</f>
        <v>1</v>
      </c>
      <c r="P29" s="160" t="s">
        <v>764</v>
      </c>
      <c r="Q29" s="160" t="s">
        <v>765</v>
      </c>
      <c r="R29" s="160" t="s">
        <v>766</v>
      </c>
      <c r="S29" s="160" t="s">
        <v>762</v>
      </c>
      <c r="T29" s="160" t="s">
        <v>763</v>
      </c>
    </row>
    <row r="30" spans="2:20" x14ac:dyDescent="0.35">
      <c r="B30" s="1" t="s">
        <v>67</v>
      </c>
      <c r="C30" s="1" t="s">
        <v>68</v>
      </c>
      <c r="D30" s="261" t="str">
        <f t="shared" si="0"/>
        <v>S2</v>
      </c>
      <c r="E30" s="30">
        <v>0</v>
      </c>
      <c r="F30" s="30">
        <f>IF(B30="","",SUMIFS('Produktion Lot.Nr.'!E$2:E$500,'Produktion Lot.Nr.'!B$2:B$500,B30))</f>
        <v>0</v>
      </c>
      <c r="G30" s="30">
        <f>IF(B30="","",SUMIFS(Verkauf!H$4:H$496,Verkauf!E$4:E$496,B30))</f>
        <v>0</v>
      </c>
      <c r="H30" s="31">
        <f t="shared" si="5"/>
        <v>0</v>
      </c>
      <c r="I30" s="241">
        <f t="shared" si="2"/>
        <v>3.3648999999999996</v>
      </c>
      <c r="J30" s="45">
        <f t="shared" si="3"/>
        <v>0</v>
      </c>
      <c r="K30" s="242">
        <f>VLOOKUP(P30,'Salz Mischungen'!$B$1:$E$509,4,0)</f>
        <v>3.3648999999999996</v>
      </c>
      <c r="L30" s="242">
        <f>VLOOKUP(Q30,'Salz Mischungen'!$B$1:$E$509,4,0)</f>
        <v>3.3648999999999996</v>
      </c>
      <c r="M30" s="242">
        <f>VLOOKUP(R30,'Salz Mischungen'!$B$1:$E$509,4,0)</f>
        <v>9.25</v>
      </c>
      <c r="N30" s="242">
        <f>VLOOKUP(S30,'Salz Mischungen'!$B$1:$E$509,4,0)</f>
        <v>1</v>
      </c>
      <c r="O30" s="242">
        <f>VLOOKUP(T30,'Salz Mischungen'!$B$1:$E$509,4,0)</f>
        <v>1</v>
      </c>
      <c r="P30" s="160" t="s">
        <v>769</v>
      </c>
      <c r="Q30" s="238" t="s">
        <v>770</v>
      </c>
      <c r="R30" s="238" t="s">
        <v>771</v>
      </c>
      <c r="S30" s="160" t="s">
        <v>767</v>
      </c>
      <c r="T30" s="160" t="s">
        <v>768</v>
      </c>
    </row>
    <row r="31" spans="2:20" x14ac:dyDescent="0.35">
      <c r="B31" s="1" t="s">
        <v>69</v>
      </c>
      <c r="C31" s="1" t="s">
        <v>70</v>
      </c>
      <c r="D31" s="261" t="str">
        <f t="shared" si="0"/>
        <v>S3</v>
      </c>
      <c r="E31" s="30">
        <v>0</v>
      </c>
      <c r="F31" s="30">
        <f>IF(B31="","",SUMIFS('Produktion Lot.Nr.'!E$2:E$500,'Produktion Lot.Nr.'!B$2:B$500,B31))</f>
        <v>0</v>
      </c>
      <c r="G31" s="30">
        <f>IF(B31="","",SUMIFS(Verkauf!H$4:H$496,Verkauf!E$4:E$496,B31))</f>
        <v>0</v>
      </c>
      <c r="H31" s="31">
        <f t="shared" si="5"/>
        <v>0</v>
      </c>
      <c r="I31" s="241">
        <f t="shared" si="2"/>
        <v>3.3747199999999999</v>
      </c>
      <c r="J31" s="45">
        <f t="shared" si="3"/>
        <v>0</v>
      </c>
      <c r="K31" s="242">
        <f>VLOOKUP(P31,'Salz Mischungen'!$B$1:$E$509,4,0)</f>
        <v>3.3747199999999999</v>
      </c>
      <c r="L31" s="242">
        <f>VLOOKUP(Q31,'Salz Mischungen'!$B$1:$E$509,4,0)</f>
        <v>3.3747199999999999</v>
      </c>
      <c r="M31" s="242">
        <f>VLOOKUP(R31,'Salz Mischungen'!$B$1:$E$509,4,0)</f>
        <v>13.2</v>
      </c>
      <c r="N31" s="242">
        <f>VLOOKUP(S31,'Salz Mischungen'!$B$1:$E$509,4,0)</f>
        <v>1</v>
      </c>
      <c r="O31" s="242">
        <f>VLOOKUP(T31,'Salz Mischungen'!$B$1:$E$509,4,0)</f>
        <v>1</v>
      </c>
      <c r="P31" s="160" t="s">
        <v>774</v>
      </c>
      <c r="Q31" s="160" t="s">
        <v>775</v>
      </c>
      <c r="R31" s="160" t="s">
        <v>776</v>
      </c>
      <c r="S31" s="160" t="s">
        <v>772</v>
      </c>
      <c r="T31" s="160" t="s">
        <v>773</v>
      </c>
    </row>
    <row r="32" spans="2:20" x14ac:dyDescent="0.35">
      <c r="B32" s="1" t="s">
        <v>71</v>
      </c>
      <c r="C32" s="1" t="s">
        <v>72</v>
      </c>
      <c r="D32" s="261" t="str">
        <f t="shared" si="0"/>
        <v>S4</v>
      </c>
      <c r="E32" s="30">
        <v>0</v>
      </c>
      <c r="F32" s="30">
        <f>IF(B32="","",SUMIFS('Produktion Lot.Nr.'!E$2:E$500,'Produktion Lot.Nr.'!B$2:B$500,B32))</f>
        <v>0</v>
      </c>
      <c r="G32" s="30">
        <f>IF(B32="","",SUMIFS(Verkauf!H$4:H$496,Verkauf!E$4:E$496,B32))</f>
        <v>0</v>
      </c>
      <c r="H32" s="31">
        <f t="shared" si="5"/>
        <v>0</v>
      </c>
      <c r="I32" s="241">
        <f t="shared" si="2"/>
        <v>3.3711199999999999</v>
      </c>
      <c r="J32" s="45">
        <f t="shared" si="3"/>
        <v>0</v>
      </c>
      <c r="K32" s="242">
        <f>VLOOKUP(P32,'Salz Mischungen'!$B$1:$E$509,4,0)</f>
        <v>3.3711199999999999</v>
      </c>
      <c r="L32" s="242">
        <f>VLOOKUP(Q32,'Salz Mischungen'!$B$1:$E$509,4,0)</f>
        <v>3.3711199999999999</v>
      </c>
      <c r="M32" s="242">
        <f>VLOOKUP(R32,'Salz Mischungen'!$B$1:$E$509,4,0)</f>
        <v>9.6</v>
      </c>
      <c r="N32" s="242">
        <f>VLOOKUP(S32,'Salz Mischungen'!$B$1:$E$509,4,0)</f>
        <v>1</v>
      </c>
      <c r="O32" s="242">
        <f>VLOOKUP(T32,'Salz Mischungen'!$B$1:$E$509,4,0)</f>
        <v>1</v>
      </c>
      <c r="P32" s="160" t="s">
        <v>779</v>
      </c>
      <c r="Q32" s="160" t="s">
        <v>780</v>
      </c>
      <c r="R32" s="160" t="s">
        <v>781</v>
      </c>
      <c r="S32" s="160" t="s">
        <v>777</v>
      </c>
      <c r="T32" s="160" t="s">
        <v>778</v>
      </c>
    </row>
    <row r="33" spans="2:20" x14ac:dyDescent="0.35">
      <c r="B33" s="1" t="s">
        <v>73</v>
      </c>
      <c r="C33" s="1" t="s">
        <v>74</v>
      </c>
      <c r="D33" s="261" t="str">
        <f t="shared" si="0"/>
        <v>S5</v>
      </c>
      <c r="E33" s="30">
        <v>0</v>
      </c>
      <c r="F33" s="30">
        <f>IF(B33="","",SUMIFS('Produktion Lot.Nr.'!E$2:E$500,'Produktion Lot.Nr.'!B$2:B$500,B33))</f>
        <v>0</v>
      </c>
      <c r="G33" s="30">
        <f>IF(B33="","",SUMIFS(Verkauf!H$4:H$496,Verkauf!E$4:E$496,B33))</f>
        <v>0</v>
      </c>
      <c r="H33" s="31">
        <f t="shared" si="5"/>
        <v>0</v>
      </c>
      <c r="I33" s="241">
        <f t="shared" si="2"/>
        <v>3.3788999999999998</v>
      </c>
      <c r="J33" s="45">
        <f t="shared" si="3"/>
        <v>0</v>
      </c>
      <c r="K33" s="242">
        <f>VLOOKUP(P33,'Salz Mischungen'!$B$1:$E$509,4,0)</f>
        <v>3.3788999999999998</v>
      </c>
      <c r="L33" s="242">
        <f>VLOOKUP(Q33,'Salz Mischungen'!$B$1:$E$509,4,0)</f>
        <v>3.3788999999999998</v>
      </c>
      <c r="M33" s="242">
        <f>VLOOKUP(R33,'Salz Mischungen'!$B$1:$E$509,4,0)</f>
        <v>9</v>
      </c>
      <c r="N33" s="242">
        <f>VLOOKUP(S33,'Salz Mischungen'!$B$1:$E$509,4,0)</f>
        <v>1</v>
      </c>
      <c r="O33" s="242">
        <f>VLOOKUP(T33,'Salz Mischungen'!$B$1:$E$509,4,0)</f>
        <v>1</v>
      </c>
      <c r="P33" s="160" t="s">
        <v>784</v>
      </c>
      <c r="Q33" s="160" t="s">
        <v>785</v>
      </c>
      <c r="R33" s="160" t="s">
        <v>786</v>
      </c>
      <c r="S33" s="160" t="s">
        <v>782</v>
      </c>
      <c r="T33" s="160" t="s">
        <v>783</v>
      </c>
    </row>
    <row r="34" spans="2:20" x14ac:dyDescent="0.35">
      <c r="B34" s="1" t="s">
        <v>75</v>
      </c>
      <c r="C34" s="1" t="s">
        <v>76</v>
      </c>
      <c r="D34" s="261" t="str">
        <f t="shared" si="0"/>
        <v>S6</v>
      </c>
      <c r="E34" s="30">
        <v>0</v>
      </c>
      <c r="F34" s="30">
        <f>IF(B34="","",SUMIFS('Produktion Lot.Nr.'!E$2:E$500,'Produktion Lot.Nr.'!B$2:B$500,B34))</f>
        <v>0</v>
      </c>
      <c r="G34" s="30">
        <f>IF(B34="","",SUMIFS(Verkauf!H$4:H$496,Verkauf!E$4:E$496,B34))</f>
        <v>0</v>
      </c>
      <c r="H34" s="31">
        <f t="shared" si="5"/>
        <v>0</v>
      </c>
      <c r="I34" s="241">
        <f t="shared" si="2"/>
        <v>3.3751099999999998</v>
      </c>
      <c r="J34" s="45">
        <f t="shared" si="3"/>
        <v>0</v>
      </c>
      <c r="K34" s="242">
        <f>VLOOKUP(P34,'Salz Mischungen'!$B$1:$E$509,4,0)</f>
        <v>3.3751099999999998</v>
      </c>
      <c r="L34" s="242">
        <f>VLOOKUP(Q34,'Salz Mischungen'!$B$1:$E$509,4,0)</f>
        <v>3.3751099999999998</v>
      </c>
      <c r="M34" s="242">
        <f>VLOOKUP(R34,'Salz Mischungen'!$B$1:$E$509,4,0)</f>
        <v>9.25</v>
      </c>
      <c r="N34" s="242">
        <f>VLOOKUP(S34,'Salz Mischungen'!$B$1:$E$509,4,0)</f>
        <v>1</v>
      </c>
      <c r="O34" s="242">
        <f>VLOOKUP(T34,'Salz Mischungen'!$B$1:$E$509,4,0)</f>
        <v>1</v>
      </c>
      <c r="P34" s="160" t="s">
        <v>789</v>
      </c>
      <c r="Q34" s="160" t="s">
        <v>790</v>
      </c>
      <c r="R34" s="160" t="s">
        <v>791</v>
      </c>
      <c r="S34" s="160" t="s">
        <v>787</v>
      </c>
      <c r="T34" s="160" t="s">
        <v>788</v>
      </c>
    </row>
    <row r="35" spans="2:20" x14ac:dyDescent="0.35">
      <c r="B35" s="1" t="s">
        <v>693</v>
      </c>
      <c r="C35" s="23"/>
      <c r="D35" s="262" t="str">
        <f t="shared" ref="D35:D37" si="6">B35</f>
        <v>S7</v>
      </c>
      <c r="E35" s="156">
        <v>0</v>
      </c>
      <c r="F35" s="156">
        <f>IF(B35="","",SUMIFS('Produktion Lot.Nr.'!E$2:E$500,'Produktion Lot.Nr.'!B$2:B$500,B35))</f>
        <v>0</v>
      </c>
      <c r="G35" s="156">
        <f>IF(B35="","",SUMIFS(Verkauf!H$4:H$496,Verkauf!E$4:E$496,B35))</f>
        <v>0</v>
      </c>
      <c r="H35" s="157">
        <f t="shared" ref="H35:H37" si="7">IF(B35="","",E35+F35-G35)</f>
        <v>0</v>
      </c>
      <c r="I35" s="241">
        <f t="shared" si="2"/>
        <v>1.7399999999999998</v>
      </c>
      <c r="J35" s="45">
        <f t="shared" ref="J35:J37" si="8">IF((H35*I35)&lt;0,0,H35*I35)</f>
        <v>0</v>
      </c>
      <c r="K35" s="242">
        <f>VLOOKUP(P35,'Salz Mischungen'!$B$1:$E$509,4,0)</f>
        <v>1.7399999999999998</v>
      </c>
      <c r="L35" s="242">
        <f>VLOOKUP(Q35,'Salz Mischungen'!$B$1:$E$509,4,0)</f>
        <v>1.7399999999999998</v>
      </c>
      <c r="M35" s="242">
        <f>VLOOKUP(R35,'Salz Mischungen'!$B$1:$E$509,4,0)</f>
        <v>9.25</v>
      </c>
      <c r="N35" s="242">
        <f>VLOOKUP(S35,'Salz Mischungen'!$B$1:$E$509,4,0)</f>
        <v>0</v>
      </c>
      <c r="O35" s="242">
        <f>VLOOKUP(T35,'Salz Mischungen'!$B$1:$E$509,4,0)</f>
        <v>0</v>
      </c>
      <c r="P35" s="160" t="s">
        <v>792</v>
      </c>
      <c r="Q35" s="160" t="s">
        <v>795</v>
      </c>
      <c r="R35" s="160" t="s">
        <v>798</v>
      </c>
      <c r="S35" s="160" t="s">
        <v>821</v>
      </c>
      <c r="T35" s="160" t="s">
        <v>845</v>
      </c>
    </row>
    <row r="36" spans="2:20" x14ac:dyDescent="0.35">
      <c r="B36" s="1" t="s">
        <v>694</v>
      </c>
      <c r="C36" s="23"/>
      <c r="D36" s="262" t="str">
        <f t="shared" si="6"/>
        <v>S8</v>
      </c>
      <c r="E36" s="156">
        <v>0</v>
      </c>
      <c r="F36" s="156">
        <f>IF(B36="","",SUMIFS('Produktion Lot.Nr.'!E$2:E$500,'Produktion Lot.Nr.'!B$2:B$500,B36))</f>
        <v>0</v>
      </c>
      <c r="G36" s="156">
        <f>IF(B36="","",SUMIFS(Verkauf!H$4:H$496,Verkauf!E$4:E$496,B36))</f>
        <v>0</v>
      </c>
      <c r="H36" s="157">
        <f t="shared" si="7"/>
        <v>0</v>
      </c>
      <c r="I36" s="241">
        <f t="shared" si="2"/>
        <v>1.7399999999999998</v>
      </c>
      <c r="J36" s="45">
        <f t="shared" si="8"/>
        <v>0</v>
      </c>
      <c r="K36" s="242">
        <f>VLOOKUP(P36,'Salz Mischungen'!$B$1:$E$509,4,0)</f>
        <v>1.7399999999999998</v>
      </c>
      <c r="L36" s="242">
        <f>VLOOKUP(Q36,'Salz Mischungen'!$B$1:$E$509,4,0)</f>
        <v>1.7399999999999998</v>
      </c>
      <c r="M36" s="242">
        <f>VLOOKUP(R36,'Salz Mischungen'!$B$1:$E$509,4,0)</f>
        <v>9.25</v>
      </c>
      <c r="N36" s="242">
        <f>VLOOKUP(S36,'Salz Mischungen'!$B$1:$E$509,4,0)</f>
        <v>0</v>
      </c>
      <c r="O36" s="242">
        <f>VLOOKUP(T36,'Salz Mischungen'!$B$1:$E$509,4,0)</f>
        <v>0</v>
      </c>
      <c r="P36" s="160" t="s">
        <v>793</v>
      </c>
      <c r="Q36" s="160" t="s">
        <v>796</v>
      </c>
      <c r="R36" s="160" t="s">
        <v>799</v>
      </c>
      <c r="S36" s="160" t="s">
        <v>822</v>
      </c>
      <c r="T36" s="160" t="s">
        <v>846</v>
      </c>
    </row>
    <row r="37" spans="2:20" x14ac:dyDescent="0.35">
      <c r="B37" s="1" t="s">
        <v>695</v>
      </c>
      <c r="C37" s="23"/>
      <c r="D37" s="262" t="str">
        <f t="shared" si="6"/>
        <v>S9</v>
      </c>
      <c r="E37" s="156">
        <v>0</v>
      </c>
      <c r="F37" s="156">
        <f>IF(B37="","",SUMIFS('Produktion Lot.Nr.'!E$2:E$500,'Produktion Lot.Nr.'!B$2:B$500,B37))</f>
        <v>0</v>
      </c>
      <c r="G37" s="156">
        <f>IF(B37="","",SUMIFS(Verkauf!H$4:H$496,Verkauf!E$4:E$496,B37))</f>
        <v>0</v>
      </c>
      <c r="H37" s="157">
        <f t="shared" si="7"/>
        <v>0</v>
      </c>
      <c r="I37" s="241">
        <f t="shared" si="2"/>
        <v>1.7399999999999998</v>
      </c>
      <c r="J37" s="45">
        <f t="shared" si="8"/>
        <v>0</v>
      </c>
      <c r="K37" s="242">
        <f>VLOOKUP(P37,'Salz Mischungen'!$B$1:$E$509,4,0)</f>
        <v>1.7399999999999998</v>
      </c>
      <c r="L37" s="242">
        <f>VLOOKUP(Q37,'Salz Mischungen'!$B$1:$E$509,4,0)</f>
        <v>1.7399999999999998</v>
      </c>
      <c r="M37" s="242">
        <f>VLOOKUP(R37,'Salz Mischungen'!$B$1:$E$509,4,0)</f>
        <v>9.25</v>
      </c>
      <c r="N37" s="242">
        <f>VLOOKUP(S37,'Salz Mischungen'!$B$1:$E$509,4,0)</f>
        <v>0</v>
      </c>
      <c r="O37" s="242">
        <f>VLOOKUP(T37,'Salz Mischungen'!$B$1:$E$509,4,0)</f>
        <v>0</v>
      </c>
      <c r="P37" s="160" t="s">
        <v>794</v>
      </c>
      <c r="Q37" s="160" t="s">
        <v>797</v>
      </c>
      <c r="R37" s="160" t="s">
        <v>800</v>
      </c>
      <c r="S37" s="160" t="s">
        <v>823</v>
      </c>
      <c r="T37" s="160" t="s">
        <v>847</v>
      </c>
    </row>
    <row r="38" spans="2:20" x14ac:dyDescent="0.35">
      <c r="B38" s="1" t="s">
        <v>77</v>
      </c>
      <c r="C38" s="1" t="s">
        <v>78</v>
      </c>
      <c r="D38" s="263" t="str">
        <f t="shared" si="0"/>
        <v>R1</v>
      </c>
      <c r="E38" s="30">
        <v>0</v>
      </c>
      <c r="F38" s="30">
        <f>IF(B38="","",SUMIFS('Produktion Lot.Nr.'!E$2:E$500,'Produktion Lot.Nr.'!B$2:B$500,B38))</f>
        <v>0</v>
      </c>
      <c r="G38" s="30">
        <f>IF(B38="","",SUMIFS(Verkauf!H$4:H$496,Verkauf!E$4:E$496,B38))</f>
        <v>0</v>
      </c>
      <c r="H38" s="31">
        <f t="shared" si="5"/>
        <v>0</v>
      </c>
      <c r="I38" s="241">
        <f t="shared" si="2"/>
        <v>2.7498999999999998</v>
      </c>
      <c r="J38" s="45">
        <f t="shared" si="3"/>
        <v>0</v>
      </c>
      <c r="K38" s="242">
        <f>VLOOKUP(P38,'Risotto Mischungen'!$B$1:$E$507,4,0)</f>
        <v>2.7498999999999998</v>
      </c>
      <c r="L38" s="242">
        <f>VLOOKUP(Q38,'Risotto Mischungen'!$B$1:$E$507,4,0)</f>
        <v>2.7498999999999998</v>
      </c>
      <c r="M38" s="242">
        <f>VLOOKUP(R38,'Risotto Mischungen'!$B$1:$E$507,4,0)</f>
        <v>11.6</v>
      </c>
      <c r="N38" s="242">
        <f>VLOOKUP(S38,'Risotto Mischungen'!$B$1:$E$507,4,0)</f>
        <v>1</v>
      </c>
      <c r="O38" s="242">
        <f>VLOOKUP(T38,'Risotto Mischungen'!$B$1:$E$507,4,0)</f>
        <v>1</v>
      </c>
      <c r="P38" s="160" t="s">
        <v>699</v>
      </c>
      <c r="Q38" s="160" t="s">
        <v>700</v>
      </c>
      <c r="R38" s="160" t="s">
        <v>717</v>
      </c>
      <c r="S38" s="160" t="s">
        <v>697</v>
      </c>
      <c r="T38" s="160" t="s">
        <v>698</v>
      </c>
    </row>
    <row r="39" spans="2:20" x14ac:dyDescent="0.35">
      <c r="B39" s="1" t="s">
        <v>79</v>
      </c>
      <c r="C39" s="1" t="s">
        <v>80</v>
      </c>
      <c r="D39" s="261" t="str">
        <f t="shared" si="0"/>
        <v>R2</v>
      </c>
      <c r="E39" s="30">
        <v>0</v>
      </c>
      <c r="F39" s="30">
        <f>IF(B39="","",SUMIFS('Produktion Lot.Nr.'!E$2:E$500,'Produktion Lot.Nr.'!B$2:B$500,B39))</f>
        <v>0</v>
      </c>
      <c r="G39" s="30">
        <f>IF(B39="","",SUMIFS(Verkauf!H$4:H$496,Verkauf!E$4:E$496,B39))</f>
        <v>0</v>
      </c>
      <c r="H39" s="31">
        <f t="shared" si="5"/>
        <v>0</v>
      </c>
      <c r="I39" s="241">
        <f t="shared" si="2"/>
        <v>2.7523900000000001</v>
      </c>
      <c r="J39" s="45">
        <f t="shared" si="3"/>
        <v>0</v>
      </c>
      <c r="K39" s="242">
        <f>VLOOKUP(P39,'Risotto Mischungen'!$B$1:$E$507,4,0)</f>
        <v>2.7523900000000001</v>
      </c>
      <c r="L39" s="242">
        <f>VLOOKUP(Q39,'Risotto Mischungen'!$B$1:$E$507,4,0)</f>
        <v>2.7523900000000001</v>
      </c>
      <c r="M39" s="242">
        <f>VLOOKUP(R39,'Risotto Mischungen'!$B$1:$E$507,4,0)</f>
        <v>9.25</v>
      </c>
      <c r="N39" s="242">
        <f>VLOOKUP(S39,'Risotto Mischungen'!$B$1:$E$507,4,0)</f>
        <v>1</v>
      </c>
      <c r="O39" s="242">
        <f>VLOOKUP(T39,'Risotto Mischungen'!$B$1:$E$507,4,0)</f>
        <v>1</v>
      </c>
      <c r="P39" s="160" t="s">
        <v>703</v>
      </c>
      <c r="Q39" s="160" t="s">
        <v>704</v>
      </c>
      <c r="R39" s="160" t="s">
        <v>718</v>
      </c>
      <c r="S39" s="160" t="s">
        <v>701</v>
      </c>
      <c r="T39" s="160" t="s">
        <v>702</v>
      </c>
    </row>
    <row r="40" spans="2:20" x14ac:dyDescent="0.35">
      <c r="B40" s="1" t="s">
        <v>81</v>
      </c>
      <c r="C40" s="1" t="s">
        <v>82</v>
      </c>
      <c r="D40" s="261" t="str">
        <f t="shared" si="0"/>
        <v>R3</v>
      </c>
      <c r="E40" s="30">
        <v>0</v>
      </c>
      <c r="F40" s="30">
        <f>IF(B40="","",SUMIFS('Produktion Lot.Nr.'!E$2:E$500,'Produktion Lot.Nr.'!B$2:B$500,B40))</f>
        <v>0</v>
      </c>
      <c r="G40" s="30">
        <f>IF(B40="","",SUMIFS(Verkauf!H$4:H$496,Verkauf!E$4:E$496,B40))</f>
        <v>0</v>
      </c>
      <c r="H40" s="31">
        <f t="shared" si="5"/>
        <v>0</v>
      </c>
      <c r="I40" s="241">
        <f t="shared" si="2"/>
        <v>2.7514799999999999</v>
      </c>
      <c r="J40" s="45">
        <f t="shared" si="3"/>
        <v>0</v>
      </c>
      <c r="K40" s="242">
        <f>VLOOKUP(P40,'Risotto Mischungen'!$B$1:$E$507,4,0)</f>
        <v>2.7514799999999999</v>
      </c>
      <c r="L40" s="242">
        <f>VLOOKUP(Q40,'Risotto Mischungen'!$B$1:$E$507,4,0)</f>
        <v>2.7514799999999999</v>
      </c>
      <c r="M40" s="242">
        <f>VLOOKUP(R40,'Risotto Mischungen'!$B$1:$E$507,4,0)</f>
        <v>13.2</v>
      </c>
      <c r="N40" s="242">
        <f>VLOOKUP(S40,'Risotto Mischungen'!$B$1:$E$507,4,0)</f>
        <v>1</v>
      </c>
      <c r="O40" s="242">
        <f>VLOOKUP(T40,'Risotto Mischungen'!$B$1:$E$507,4,0)</f>
        <v>1</v>
      </c>
      <c r="P40" s="160" t="s">
        <v>707</v>
      </c>
      <c r="Q40" s="160" t="s">
        <v>708</v>
      </c>
      <c r="R40" s="160" t="s">
        <v>719</v>
      </c>
      <c r="S40" s="160" t="s">
        <v>705</v>
      </c>
      <c r="T40" s="160" t="s">
        <v>706</v>
      </c>
    </row>
    <row r="41" spans="2:20" x14ac:dyDescent="0.35">
      <c r="B41" s="1" t="s">
        <v>83</v>
      </c>
      <c r="C41" s="1" t="s">
        <v>84</v>
      </c>
      <c r="D41" s="261" t="str">
        <f t="shared" si="0"/>
        <v>R4</v>
      </c>
      <c r="E41" s="30">
        <v>0</v>
      </c>
      <c r="F41" s="30">
        <f>IF(B41="","",SUMIFS('Produktion Lot.Nr.'!E$2:E$500,'Produktion Lot.Nr.'!B$2:B$500,B41))</f>
        <v>0</v>
      </c>
      <c r="G41" s="30">
        <f>IF(B41="","",SUMIFS(Verkauf!H$4:H$496,Verkauf!E$4:E$496,B41))</f>
        <v>0</v>
      </c>
      <c r="H41" s="31">
        <f t="shared" si="5"/>
        <v>0</v>
      </c>
      <c r="I41" s="241">
        <f t="shared" si="2"/>
        <v>2.7591600000000001</v>
      </c>
      <c r="J41" s="45">
        <f t="shared" si="3"/>
        <v>0</v>
      </c>
      <c r="K41" s="242">
        <f>VLOOKUP(P41,'Risotto Mischungen'!$B$1:$E$507,4,0)</f>
        <v>2.7591600000000001</v>
      </c>
      <c r="L41" s="242">
        <f>VLOOKUP(Q41,'Risotto Mischungen'!$B$1:$E$507,4,0)</f>
        <v>2.7591600000000001</v>
      </c>
      <c r="M41" s="242">
        <f>VLOOKUP(R41,'Risotto Mischungen'!$B$1:$E$507,4,0)</f>
        <v>9.6</v>
      </c>
      <c r="N41" s="242">
        <f>VLOOKUP(S41,'Risotto Mischungen'!$B$1:$E$507,4,0)</f>
        <v>1</v>
      </c>
      <c r="O41" s="242">
        <f>VLOOKUP(T41,'Risotto Mischungen'!$B$1:$E$507,4,0)</f>
        <v>1</v>
      </c>
      <c r="P41" s="160" t="s">
        <v>711</v>
      </c>
      <c r="Q41" s="160" t="s">
        <v>712</v>
      </c>
      <c r="R41" s="160" t="s">
        <v>720</v>
      </c>
      <c r="S41" s="160" t="s">
        <v>709</v>
      </c>
      <c r="T41" s="160" t="s">
        <v>710</v>
      </c>
    </row>
    <row r="42" spans="2:20" x14ac:dyDescent="0.35">
      <c r="B42" s="1" t="s">
        <v>85</v>
      </c>
      <c r="C42" s="1" t="s">
        <v>86</v>
      </c>
      <c r="D42" s="261" t="str">
        <f t="shared" si="0"/>
        <v>R5</v>
      </c>
      <c r="E42" s="30">
        <v>0</v>
      </c>
      <c r="F42" s="30">
        <f>IF(B42="","",SUMIFS('Produktion Lot.Nr.'!E$2:E$500,'Produktion Lot.Nr.'!B$2:B$500,B42))</f>
        <v>0</v>
      </c>
      <c r="G42" s="30">
        <f>IF(B42="","",SUMIFS(Verkauf!H$4:H$496,Verkauf!E$4:E$496,B42))</f>
        <v>0</v>
      </c>
      <c r="H42" s="31">
        <f t="shared" si="5"/>
        <v>0</v>
      </c>
      <c r="I42" s="241">
        <f t="shared" si="2"/>
        <v>2.7427000000000001</v>
      </c>
      <c r="J42" s="45">
        <f t="shared" si="3"/>
        <v>0</v>
      </c>
      <c r="K42" s="242">
        <f>VLOOKUP(P42,'Risotto Mischungen'!$B$1:$E$507,4,0)</f>
        <v>2.7427000000000001</v>
      </c>
      <c r="L42" s="242">
        <f>VLOOKUP(Q42,'Risotto Mischungen'!$B$1:$E$507,4,0)</f>
        <v>2.7427000000000001</v>
      </c>
      <c r="M42" s="242">
        <f>VLOOKUP(R42,'Risotto Mischungen'!$B$1:$E$507,4,0)</f>
        <v>9</v>
      </c>
      <c r="N42" s="242">
        <f>VLOOKUP(S42,'Risotto Mischungen'!$B$1:$E$507,4,0)</f>
        <v>1</v>
      </c>
      <c r="O42" s="242">
        <f>VLOOKUP(T42,'Risotto Mischungen'!$B$1:$E$507,4,0)</f>
        <v>1</v>
      </c>
      <c r="P42" s="160" t="s">
        <v>715</v>
      </c>
      <c r="Q42" s="160" t="s">
        <v>716</v>
      </c>
      <c r="R42" s="160" t="s">
        <v>721</v>
      </c>
      <c r="S42" s="160" t="s">
        <v>713</v>
      </c>
      <c r="T42" s="160" t="s">
        <v>714</v>
      </c>
    </row>
    <row r="43" spans="2:20" x14ac:dyDescent="0.35">
      <c r="B43" s="1" t="s">
        <v>737</v>
      </c>
      <c r="C43" s="23"/>
      <c r="D43" s="262" t="str">
        <f t="shared" ref="D43:D45" si="9">B43</f>
        <v>R6</v>
      </c>
      <c r="E43" s="156">
        <v>0</v>
      </c>
      <c r="F43" s="156">
        <f>IF(B43="","",SUMIFS('Produktion Lot.Nr.'!E$2:E$500,'Produktion Lot.Nr.'!B$2:B$500,B43))</f>
        <v>0</v>
      </c>
      <c r="G43" s="156">
        <f>IF(B43="","",SUMIFS(Verkauf!H$4:H$496,Verkauf!E$4:E$496,B43))</f>
        <v>0</v>
      </c>
      <c r="H43" s="157">
        <f t="shared" ref="H43:H45" si="10">IF(B43="","",E43+F43-G43)</f>
        <v>0</v>
      </c>
      <c r="I43" s="241">
        <f t="shared" si="2"/>
        <v>1.7199999999999998</v>
      </c>
      <c r="J43" s="45">
        <f t="shared" ref="J43:J45" si="11">IF((H43*I43)&lt;0,0,H43*I43)</f>
        <v>0</v>
      </c>
      <c r="K43" s="242">
        <f>VLOOKUP(P43,'Risotto Mischungen'!$B$1:$E$507,4,0)</f>
        <v>1.7199999999999998</v>
      </c>
      <c r="L43" s="242">
        <f>VLOOKUP(Q43,'Risotto Mischungen'!$B$1:$E$507,4,0)</f>
        <v>1.7199999999999998</v>
      </c>
      <c r="M43" s="242">
        <f>VLOOKUP(R43,'Risotto Mischungen'!$B$1:$E$507,4,0)</f>
        <v>9.25</v>
      </c>
      <c r="N43" s="242">
        <f>VLOOKUP(S43,'Risotto Mischungen'!$B$1:$E$507,4,0)</f>
        <v>0</v>
      </c>
      <c r="O43" s="242">
        <f>VLOOKUP(T43,'Risotto Mischungen'!$B$1:$E$507,4,0)</f>
        <v>0</v>
      </c>
      <c r="P43" s="160" t="s">
        <v>722</v>
      </c>
      <c r="Q43" s="160" t="s">
        <v>725</v>
      </c>
      <c r="R43" s="160" t="s">
        <v>728</v>
      </c>
      <c r="S43" s="160" t="s">
        <v>731</v>
      </c>
      <c r="T43" s="160" t="s">
        <v>734</v>
      </c>
    </row>
    <row r="44" spans="2:20" x14ac:dyDescent="0.35">
      <c r="B44" s="1" t="s">
        <v>738</v>
      </c>
      <c r="C44" s="23"/>
      <c r="D44" s="262" t="str">
        <f t="shared" si="9"/>
        <v>R7</v>
      </c>
      <c r="E44" s="156">
        <v>0</v>
      </c>
      <c r="F44" s="156">
        <f>IF(B44="","",SUMIFS('Produktion Lot.Nr.'!E$2:E$500,'Produktion Lot.Nr.'!B$2:B$500,B44))</f>
        <v>0</v>
      </c>
      <c r="G44" s="156">
        <f>IF(B44="","",SUMIFS(Verkauf!H$4:H$496,Verkauf!E$4:E$496,B44))</f>
        <v>0</v>
      </c>
      <c r="H44" s="157">
        <f t="shared" si="10"/>
        <v>0</v>
      </c>
      <c r="I44" s="241">
        <f t="shared" si="2"/>
        <v>1.7199999999999998</v>
      </c>
      <c r="J44" s="45">
        <f t="shared" si="11"/>
        <v>0</v>
      </c>
      <c r="K44" s="242">
        <f>VLOOKUP(P44,'Risotto Mischungen'!$B$1:$E$507,4,0)</f>
        <v>1.7199999999999998</v>
      </c>
      <c r="L44" s="242">
        <f>VLOOKUP(Q44,'Risotto Mischungen'!$B$1:$E$507,4,0)</f>
        <v>1.7199999999999998</v>
      </c>
      <c r="M44" s="242">
        <f>VLOOKUP(R44,'Risotto Mischungen'!$B$1:$E$507,4,0)</f>
        <v>9.25</v>
      </c>
      <c r="N44" s="242">
        <f>VLOOKUP(S44,'Risotto Mischungen'!$B$1:$E$507,4,0)</f>
        <v>0</v>
      </c>
      <c r="O44" s="242">
        <f>VLOOKUP(T44,'Risotto Mischungen'!$B$1:$E$507,4,0)</f>
        <v>0</v>
      </c>
      <c r="P44" s="160" t="s">
        <v>723</v>
      </c>
      <c r="Q44" s="160" t="s">
        <v>726</v>
      </c>
      <c r="R44" s="160" t="s">
        <v>729</v>
      </c>
      <c r="S44" s="160" t="s">
        <v>732</v>
      </c>
      <c r="T44" s="160" t="s">
        <v>735</v>
      </c>
    </row>
    <row r="45" spans="2:20" x14ac:dyDescent="0.35">
      <c r="B45" s="1" t="s">
        <v>739</v>
      </c>
      <c r="C45" s="23"/>
      <c r="D45" s="262" t="str">
        <f t="shared" si="9"/>
        <v>R8</v>
      </c>
      <c r="E45" s="156">
        <v>0</v>
      </c>
      <c r="F45" s="156">
        <f>IF(B45="","",SUMIFS('Produktion Lot.Nr.'!E$2:E$500,'Produktion Lot.Nr.'!B$2:B$500,B45))</f>
        <v>0</v>
      </c>
      <c r="G45" s="156">
        <f>IF(B45="","",SUMIFS(Verkauf!H$4:H$496,Verkauf!E$4:E$496,B45))</f>
        <v>0</v>
      </c>
      <c r="H45" s="157">
        <f t="shared" si="10"/>
        <v>0</v>
      </c>
      <c r="I45" s="241">
        <f t="shared" si="2"/>
        <v>1.7199999999999998</v>
      </c>
      <c r="J45" s="45">
        <f t="shared" si="11"/>
        <v>0</v>
      </c>
      <c r="K45" s="242">
        <f>VLOOKUP(P45,'Risotto Mischungen'!$B$1:$E$507,4,0)</f>
        <v>1.7199999999999998</v>
      </c>
      <c r="L45" s="242">
        <f>VLOOKUP(Q45,'Risotto Mischungen'!$B$1:$E$507,4,0)</f>
        <v>1.7199999999999998</v>
      </c>
      <c r="M45" s="242">
        <f>VLOOKUP(R45,'Risotto Mischungen'!$B$1:$E$507,4,0)</f>
        <v>9.25</v>
      </c>
      <c r="N45" s="242">
        <f>VLOOKUP(S45,'Risotto Mischungen'!$B$1:$E$507,4,0)</f>
        <v>0</v>
      </c>
      <c r="O45" s="242">
        <f>VLOOKUP(T45,'Risotto Mischungen'!$B$1:$E$507,4,0)</f>
        <v>0</v>
      </c>
      <c r="P45" s="160" t="s">
        <v>724</v>
      </c>
      <c r="Q45" s="160" t="s">
        <v>727</v>
      </c>
      <c r="R45" s="160" t="s">
        <v>730</v>
      </c>
      <c r="S45" s="160" t="s">
        <v>733</v>
      </c>
      <c r="T45" s="160" t="s">
        <v>736</v>
      </c>
    </row>
    <row r="46" spans="2:20" x14ac:dyDescent="0.35">
      <c r="B46" s="1" t="s">
        <v>87</v>
      </c>
      <c r="C46" s="1" t="s">
        <v>88</v>
      </c>
      <c r="D46" s="263" t="str">
        <f t="shared" si="0"/>
        <v>D1</v>
      </c>
      <c r="E46" s="30">
        <v>0</v>
      </c>
      <c r="F46" s="30">
        <f>IF(B46="","",SUMIFS('Produktion Lot.Nr.'!E$2:E$500,'Produktion Lot.Nr.'!B$2:B$500,B46))</f>
        <v>0</v>
      </c>
      <c r="G46" s="30">
        <f>IF(B46="","",SUMIFS(Verkauf!H$4:H$496,Verkauf!E$4:E$496,B46))</f>
        <v>0</v>
      </c>
      <c r="H46" s="31">
        <f t="shared" si="5"/>
        <v>0</v>
      </c>
      <c r="I46" s="241">
        <f t="shared" si="2"/>
        <v>3.3534999999999999</v>
      </c>
      <c r="J46" s="45">
        <f t="shared" si="3"/>
        <v>0</v>
      </c>
      <c r="K46" s="242">
        <f>VLOOKUP(P46,'Div. Mischungen'!$B$1:$E$502,4,0)</f>
        <v>3.3534999999999999</v>
      </c>
      <c r="L46" s="242">
        <f>VLOOKUP(Q46,'Div. Mischungen'!$B$1:$E$502,4,0)</f>
        <v>3.3534999999999999</v>
      </c>
      <c r="M46" s="242">
        <f>VLOOKUP(R46,'Div. Mischungen'!$B$1:$E$502,4,0)</f>
        <v>11.6</v>
      </c>
      <c r="N46" s="242">
        <f>VLOOKUP(S46,'Div. Mischungen'!$B$1:$E$502,4,0)</f>
        <v>1</v>
      </c>
      <c r="O46" s="242">
        <f>VLOOKUP(T46,'Div. Mischungen'!$B$1:$E$502,4,0)</f>
        <v>1</v>
      </c>
      <c r="P46" s="160" t="s">
        <v>1003</v>
      </c>
      <c r="Q46" s="160" t="s">
        <v>882</v>
      </c>
      <c r="R46" s="160" t="s">
        <v>801</v>
      </c>
      <c r="S46" s="160" t="s">
        <v>824</v>
      </c>
      <c r="T46" s="160" t="s">
        <v>970</v>
      </c>
    </row>
    <row r="47" spans="2:20" x14ac:dyDescent="0.35">
      <c r="B47" s="1" t="s">
        <v>89</v>
      </c>
      <c r="C47" s="1" t="s">
        <v>90</v>
      </c>
      <c r="D47" s="261" t="str">
        <f t="shared" si="0"/>
        <v>D2</v>
      </c>
      <c r="E47" s="30">
        <v>0</v>
      </c>
      <c r="F47" s="30">
        <f>IF(B47="","",SUMIFS('Produktion Lot.Nr.'!E$2:E$500,'Produktion Lot.Nr.'!B$2:B$500,B47))</f>
        <v>0</v>
      </c>
      <c r="G47" s="30">
        <f>IF(B47="","",SUMIFS(Verkauf!H$4:H$496,Verkauf!E$4:E$496,B47))</f>
        <v>0</v>
      </c>
      <c r="H47" s="31">
        <f t="shared" si="5"/>
        <v>0</v>
      </c>
      <c r="I47" s="241">
        <f t="shared" si="2"/>
        <v>3.3862700000000001</v>
      </c>
      <c r="J47" s="45">
        <f t="shared" si="3"/>
        <v>0</v>
      </c>
      <c r="K47" s="242">
        <f>VLOOKUP(P47,'Div. Mischungen'!$B$1:$E$502,4,0)</f>
        <v>3.3862700000000001</v>
      </c>
      <c r="L47" s="242">
        <f>VLOOKUP(Q47,'Div. Mischungen'!$B$1:$E$502,4,0)</f>
        <v>3.3862700000000001</v>
      </c>
      <c r="M47" s="242">
        <f>VLOOKUP(R47,'Div. Mischungen'!$B$1:$E$502,4,0)</f>
        <v>9.25</v>
      </c>
      <c r="N47" s="242">
        <f>VLOOKUP(S47,'Div. Mischungen'!$B$1:$E$502,4,0)</f>
        <v>1</v>
      </c>
      <c r="O47" s="242">
        <f>VLOOKUP(T47,'Div. Mischungen'!$B$1:$E$502,4,0)</f>
        <v>1</v>
      </c>
      <c r="P47" s="160" t="s">
        <v>1004</v>
      </c>
      <c r="Q47" s="160" t="s">
        <v>883</v>
      </c>
      <c r="R47" s="160" t="s">
        <v>802</v>
      </c>
      <c r="S47" s="160" t="s">
        <v>825</v>
      </c>
      <c r="T47" s="160" t="s">
        <v>971</v>
      </c>
    </row>
    <row r="48" spans="2:20" x14ac:dyDescent="0.35">
      <c r="B48" s="1" t="s">
        <v>91</v>
      </c>
      <c r="C48" s="1" t="s">
        <v>92</v>
      </c>
      <c r="D48" s="261" t="str">
        <f t="shared" si="0"/>
        <v>D3</v>
      </c>
      <c r="E48" s="30">
        <v>0</v>
      </c>
      <c r="F48" s="30">
        <f>IF(B48="","",SUMIFS('Produktion Lot.Nr.'!E$2:E$500,'Produktion Lot.Nr.'!B$2:B$500,B48))</f>
        <v>0</v>
      </c>
      <c r="G48" s="30">
        <f>IF(B48="","",SUMIFS(Verkauf!H$4:H$496,Verkauf!E$4:E$496,B48))</f>
        <v>0</v>
      </c>
      <c r="H48" s="31">
        <f t="shared" si="5"/>
        <v>0</v>
      </c>
      <c r="I48" s="241">
        <f t="shared" si="2"/>
        <v>2.7600499999999997</v>
      </c>
      <c r="J48" s="45">
        <f t="shared" si="3"/>
        <v>0</v>
      </c>
      <c r="K48" s="242">
        <f>VLOOKUP(P48,'Div. Mischungen'!$B$1:$E$502,4,0)</f>
        <v>2.7600499999999997</v>
      </c>
      <c r="L48" s="242">
        <f>VLOOKUP(Q48,'Div. Mischungen'!$B$1:$E$502,4,0)</f>
        <v>2.7600499999999997</v>
      </c>
      <c r="M48" s="242">
        <f>VLOOKUP(R48,'Div. Mischungen'!$B$1:$E$502,4,0)</f>
        <v>13.2</v>
      </c>
      <c r="N48" s="242">
        <f>VLOOKUP(S48,'Div. Mischungen'!$B$1:$E$502,4,0)</f>
        <v>1</v>
      </c>
      <c r="O48" s="242">
        <f>VLOOKUP(T48,'Div. Mischungen'!$B$1:$E$502,4,0)</f>
        <v>1</v>
      </c>
      <c r="P48" s="160" t="s">
        <v>1005</v>
      </c>
      <c r="Q48" s="160" t="s">
        <v>884</v>
      </c>
      <c r="R48" s="160" t="s">
        <v>803</v>
      </c>
      <c r="S48" s="160" t="s">
        <v>826</v>
      </c>
      <c r="T48" s="160" t="s">
        <v>972</v>
      </c>
    </row>
    <row r="49" spans="2:20" x14ac:dyDescent="0.35">
      <c r="B49" s="1" t="s">
        <v>93</v>
      </c>
      <c r="C49" s="1" t="s">
        <v>94</v>
      </c>
      <c r="D49" s="261" t="str">
        <f t="shared" si="0"/>
        <v>D4</v>
      </c>
      <c r="E49" s="30">
        <v>0</v>
      </c>
      <c r="F49" s="30">
        <f>IF(B49="","",SUMIFS('Produktion Lot.Nr.'!E$2:E$500,'Produktion Lot.Nr.'!B$2:B$500,B49))</f>
        <v>0</v>
      </c>
      <c r="G49" s="30">
        <f>IF(B49="","",SUMIFS(Verkauf!H$4:H$496,Verkauf!E$4:E$496,B49))</f>
        <v>0</v>
      </c>
      <c r="H49" s="31">
        <f t="shared" ref="H49:H69" si="12">IF(B49="","",E49+F49-G49)</f>
        <v>0</v>
      </c>
      <c r="I49" s="241">
        <f t="shared" si="2"/>
        <v>2.7413499999999997</v>
      </c>
      <c r="J49" s="45">
        <f t="shared" si="3"/>
        <v>0</v>
      </c>
      <c r="K49" s="242">
        <f>VLOOKUP(P49,'Div. Mischungen'!$B$1:$E$502,4,0)</f>
        <v>2.7413499999999997</v>
      </c>
      <c r="L49" s="242">
        <f>VLOOKUP(Q49,'Div. Mischungen'!$B$1:$E$502,4,0)</f>
        <v>2.7413499999999997</v>
      </c>
      <c r="M49" s="242">
        <f>VLOOKUP(R49,'Div. Mischungen'!$B$1:$E$502,4,0)</f>
        <v>9.6</v>
      </c>
      <c r="N49" s="242">
        <f>VLOOKUP(S49,'Div. Mischungen'!$B$1:$E$502,4,0)</f>
        <v>1</v>
      </c>
      <c r="O49" s="242">
        <f>VLOOKUP(T49,'Div. Mischungen'!$B$1:$E$502,4,0)</f>
        <v>1</v>
      </c>
      <c r="P49" s="160" t="s">
        <v>1006</v>
      </c>
      <c r="Q49" s="160" t="s">
        <v>885</v>
      </c>
      <c r="R49" s="160" t="s">
        <v>804</v>
      </c>
      <c r="S49" s="160" t="s">
        <v>827</v>
      </c>
      <c r="T49" s="160" t="s">
        <v>973</v>
      </c>
    </row>
    <row r="50" spans="2:20" x14ac:dyDescent="0.35">
      <c r="B50" s="1" t="s">
        <v>746</v>
      </c>
      <c r="C50" s="23"/>
      <c r="D50" s="262" t="str">
        <f t="shared" ref="D50:D52" si="13">B50</f>
        <v>D5</v>
      </c>
      <c r="E50" s="156">
        <v>0</v>
      </c>
      <c r="F50" s="156">
        <f>IF(B50="","",SUMIFS('Produktion Lot.Nr.'!E$2:E$500,'Produktion Lot.Nr.'!B$2:B$500,B50))</f>
        <v>0</v>
      </c>
      <c r="G50" s="156">
        <f>IF(B50="","",SUMIFS(Verkauf!H$4:H$496,Verkauf!E$4:E$496,B50))</f>
        <v>0</v>
      </c>
      <c r="H50" s="157">
        <f t="shared" si="12"/>
        <v>0</v>
      </c>
      <c r="I50" s="241">
        <f t="shared" si="2"/>
        <v>3.42</v>
      </c>
      <c r="J50" s="45">
        <f t="shared" ref="J50:J52" si="14">IF((H50*I50)&lt;0,0,H50*I50)</f>
        <v>0</v>
      </c>
      <c r="K50" s="242">
        <f>VLOOKUP(P50,'Div. Mischungen'!$B$1:$E$502,4,0)</f>
        <v>3.42</v>
      </c>
      <c r="L50" s="242">
        <f>VLOOKUP(Q50,'Div. Mischungen'!$B$1:$E$502,4,0)</f>
        <v>2.42</v>
      </c>
      <c r="M50" s="242">
        <f>VLOOKUP(R50,'Div. Mischungen'!$B$1:$E$502,4,0)</f>
        <v>9</v>
      </c>
      <c r="N50" s="242">
        <f>VLOOKUP(S50,'Div. Mischungen'!$B$1:$E$502,4,0)</f>
        <v>3.42</v>
      </c>
      <c r="O50" s="242">
        <f>VLOOKUP(T50,'Div. Mischungen'!$B$1:$E$502,4,0)</f>
        <v>2.42</v>
      </c>
      <c r="P50" s="160" t="s">
        <v>1007</v>
      </c>
      <c r="Q50" s="160" t="s">
        <v>886</v>
      </c>
      <c r="R50" s="160" t="s">
        <v>805</v>
      </c>
      <c r="S50" s="160" t="s">
        <v>828</v>
      </c>
      <c r="T50" s="160" t="s">
        <v>974</v>
      </c>
    </row>
    <row r="51" spans="2:20" x14ac:dyDescent="0.35">
      <c r="B51" s="1" t="s">
        <v>747</v>
      </c>
      <c r="C51" s="23"/>
      <c r="D51" s="262" t="str">
        <f t="shared" si="13"/>
        <v>D6</v>
      </c>
      <c r="E51" s="156">
        <v>0</v>
      </c>
      <c r="F51" s="156">
        <f>IF(B51="","",SUMIFS('Produktion Lot.Nr.'!E$2:E$500,'Produktion Lot.Nr.'!B$2:B$500,B51))</f>
        <v>0</v>
      </c>
      <c r="G51" s="156">
        <f>IF(B51="","",SUMIFS(Verkauf!H$4:H$496,Verkauf!E$4:E$496,B51))</f>
        <v>0</v>
      </c>
      <c r="H51" s="157">
        <f t="shared" ref="H51:H52" si="15">IF(B51="","",E51+F51-G51)</f>
        <v>0</v>
      </c>
      <c r="I51" s="241">
        <f t="shared" si="2"/>
        <v>4.2</v>
      </c>
      <c r="J51" s="45">
        <f t="shared" si="14"/>
        <v>0</v>
      </c>
      <c r="K51" s="242">
        <f>VLOOKUP(P51,'Div. Mischungen'!$B$1:$E$502,4,0)</f>
        <v>4.2</v>
      </c>
      <c r="L51" s="242">
        <f>VLOOKUP(Q51,'Div. Mischungen'!$B$1:$E$502,4,0)</f>
        <v>3.1</v>
      </c>
      <c r="M51" s="242">
        <f>VLOOKUP(R51,'Div. Mischungen'!$B$1:$E$502,4,0)</f>
        <v>9.25</v>
      </c>
      <c r="N51" s="242">
        <f>VLOOKUP(S51,'Div. Mischungen'!$B$1:$E$502,4,0)</f>
        <v>4.2</v>
      </c>
      <c r="O51" s="242">
        <f>VLOOKUP(T51,'Div. Mischungen'!$B$1:$E$502,4,0)</f>
        <v>3.1</v>
      </c>
      <c r="P51" s="160" t="s">
        <v>1008</v>
      </c>
      <c r="Q51" s="160" t="s">
        <v>887</v>
      </c>
      <c r="R51" s="160" t="s">
        <v>806</v>
      </c>
      <c r="S51" s="160" t="s">
        <v>829</v>
      </c>
      <c r="T51" s="160" t="s">
        <v>975</v>
      </c>
    </row>
    <row r="52" spans="2:20" x14ac:dyDescent="0.35">
      <c r="B52" s="1" t="s">
        <v>748</v>
      </c>
      <c r="C52" s="23"/>
      <c r="D52" s="262" t="str">
        <f t="shared" si="13"/>
        <v>D7</v>
      </c>
      <c r="E52" s="156">
        <v>0</v>
      </c>
      <c r="F52" s="156">
        <f>IF(B52="","",SUMIFS('Produktion Lot.Nr.'!E$2:E$500,'Produktion Lot.Nr.'!B$2:B$500,B52))</f>
        <v>0</v>
      </c>
      <c r="G52" s="156">
        <f>IF(B52="","",SUMIFS(Verkauf!H$4:H$496,Verkauf!E$4:E$496,B52))</f>
        <v>0</v>
      </c>
      <c r="H52" s="157">
        <f t="shared" si="15"/>
        <v>0</v>
      </c>
      <c r="I52" s="241">
        <f t="shared" si="2"/>
        <v>0</v>
      </c>
      <c r="J52" s="45">
        <f t="shared" si="14"/>
        <v>0</v>
      </c>
      <c r="K52" s="242">
        <f>VLOOKUP(P52,'Div. Mischungen'!$B$1:$E$502,4,0)</f>
        <v>0</v>
      </c>
      <c r="L52" s="242">
        <f>VLOOKUP(Q52,'Div. Mischungen'!$B$1:$E$502,4,0)</f>
        <v>0</v>
      </c>
      <c r="M52" s="242">
        <f>VLOOKUP(R52,'Div. Mischungen'!$B$1:$E$502,4,0)</f>
        <v>9.25</v>
      </c>
      <c r="N52" s="242">
        <f>VLOOKUP(S52,'Div. Mischungen'!$B$1:$E$502,4,0)</f>
        <v>0</v>
      </c>
      <c r="O52" s="242">
        <f>VLOOKUP(T52,'Div. Mischungen'!$B$1:$E$502,4,0)</f>
        <v>0</v>
      </c>
      <c r="P52" s="160" t="s">
        <v>1009</v>
      </c>
      <c r="Q52" s="160" t="s">
        <v>888</v>
      </c>
      <c r="R52" s="160" t="s">
        <v>807</v>
      </c>
      <c r="S52" s="160" t="s">
        <v>830</v>
      </c>
      <c r="T52" s="160" t="s">
        <v>976</v>
      </c>
    </row>
    <row r="53" spans="2:20" x14ac:dyDescent="0.35">
      <c r="B53" s="1" t="s">
        <v>95</v>
      </c>
      <c r="C53" s="1" t="s">
        <v>96</v>
      </c>
      <c r="D53" s="263" t="str">
        <f t="shared" si="0"/>
        <v>B1</v>
      </c>
      <c r="E53" s="30">
        <v>0</v>
      </c>
      <c r="F53" s="30">
        <f>IF(B53="","",SUMIFS('Produktion Lot.Nr.'!E$2:E$500,'Produktion Lot.Nr.'!B$2:B$500,B53))</f>
        <v>0</v>
      </c>
      <c r="G53" s="30">
        <f>IF(B53="","",SUMIFS(Verkauf!H$4:H$496,Verkauf!E$4:E$496,B53))</f>
        <v>0</v>
      </c>
      <c r="H53" s="31">
        <f t="shared" si="12"/>
        <v>0</v>
      </c>
      <c r="I53" s="241">
        <f t="shared" si="2"/>
        <v>0</v>
      </c>
      <c r="J53" s="45">
        <f t="shared" si="3"/>
        <v>0</v>
      </c>
      <c r="K53" s="242"/>
      <c r="L53" s="242"/>
      <c r="M53" s="242"/>
      <c r="N53" s="242"/>
      <c r="O53" s="242"/>
      <c r="P53" s="160" t="s">
        <v>1010</v>
      </c>
      <c r="Q53" s="160" t="s">
        <v>856</v>
      </c>
      <c r="R53" s="160" t="s">
        <v>808</v>
      </c>
      <c r="S53" s="160" t="s">
        <v>831</v>
      </c>
      <c r="T53" s="160" t="s">
        <v>977</v>
      </c>
    </row>
    <row r="54" spans="2:20" x14ac:dyDescent="0.35">
      <c r="B54" s="1" t="s">
        <v>97</v>
      </c>
      <c r="C54" s="1" t="s">
        <v>98</v>
      </c>
      <c r="D54" s="261" t="str">
        <f t="shared" si="0"/>
        <v>B2</v>
      </c>
      <c r="E54" s="30">
        <v>0</v>
      </c>
      <c r="F54" s="30">
        <f>IF(B54="","",SUMIFS('Produktion Lot.Nr.'!E$2:E$500,'Produktion Lot.Nr.'!B$2:B$500,B54))</f>
        <v>0</v>
      </c>
      <c r="G54" s="30">
        <f>IF(B54="","",SUMIFS(Verkauf!H$4:H$496,Verkauf!E$4:E$496,B54))</f>
        <v>0</v>
      </c>
      <c r="H54" s="31">
        <f t="shared" si="12"/>
        <v>0</v>
      </c>
      <c r="I54" s="241">
        <f t="shared" si="2"/>
        <v>0</v>
      </c>
      <c r="J54" s="45">
        <f t="shared" si="3"/>
        <v>0</v>
      </c>
      <c r="K54" s="242"/>
      <c r="L54" s="242"/>
      <c r="M54" s="242"/>
      <c r="N54" s="242"/>
      <c r="O54" s="242"/>
      <c r="P54" s="160" t="s">
        <v>1011</v>
      </c>
      <c r="Q54" s="160" t="s">
        <v>889</v>
      </c>
      <c r="R54" s="160" t="s">
        <v>809</v>
      </c>
      <c r="S54" s="160" t="s">
        <v>832</v>
      </c>
      <c r="T54" s="160" t="s">
        <v>978</v>
      </c>
    </row>
    <row r="55" spans="2:20" x14ac:dyDescent="0.35">
      <c r="B55" s="1" t="s">
        <v>99</v>
      </c>
      <c r="C55" s="1" t="s">
        <v>100</v>
      </c>
      <c r="D55" s="261" t="str">
        <f t="shared" si="0"/>
        <v>B3</v>
      </c>
      <c r="E55" s="30">
        <v>0</v>
      </c>
      <c r="F55" s="30">
        <f>IF(B55="","",SUMIFS('Produktion Lot.Nr.'!E$2:E$500,'Produktion Lot.Nr.'!B$2:B$500,B55))</f>
        <v>0</v>
      </c>
      <c r="G55" s="30">
        <f>IF(B55="","",SUMIFS(Verkauf!H$4:H$496,Verkauf!E$4:E$496,B55))</f>
        <v>0</v>
      </c>
      <c r="H55" s="31">
        <f t="shared" si="12"/>
        <v>0</v>
      </c>
      <c r="I55" s="241">
        <f t="shared" si="2"/>
        <v>0</v>
      </c>
      <c r="J55" s="45">
        <f t="shared" si="3"/>
        <v>0</v>
      </c>
      <c r="K55" s="242"/>
      <c r="L55" s="242"/>
      <c r="M55" s="242"/>
      <c r="N55" s="242"/>
      <c r="O55" s="242"/>
      <c r="P55" s="160" t="s">
        <v>1012</v>
      </c>
      <c r="Q55" s="160" t="s">
        <v>890</v>
      </c>
      <c r="R55" s="160" t="s">
        <v>810</v>
      </c>
      <c r="S55" s="160" t="s">
        <v>833</v>
      </c>
      <c r="T55" s="160" t="s">
        <v>979</v>
      </c>
    </row>
    <row r="56" spans="2:20" x14ac:dyDescent="0.35">
      <c r="B56" s="260" t="s">
        <v>1059</v>
      </c>
      <c r="C56" s="1" t="s">
        <v>101</v>
      </c>
      <c r="D56" s="261" t="str">
        <f t="shared" si="0"/>
        <v>U1</v>
      </c>
      <c r="E56" s="30">
        <v>0</v>
      </c>
      <c r="F56" s="30">
        <f>IF(B56="","",SUMIFS('Produktion Lot.Nr.'!E$2:E$500,'Produktion Lot.Nr.'!B$2:B$500,B56))</f>
        <v>0</v>
      </c>
      <c r="G56" s="30">
        <f>IF(B56="","",SUMIFS(Verkauf!H$4:H$496,Verkauf!E$4:E$496,B56))</f>
        <v>0</v>
      </c>
      <c r="H56" s="31">
        <f t="shared" si="12"/>
        <v>0</v>
      </c>
      <c r="I56" s="241">
        <f t="shared" si="2"/>
        <v>0</v>
      </c>
      <c r="J56" s="45">
        <f t="shared" si="3"/>
        <v>0</v>
      </c>
      <c r="K56" s="242"/>
      <c r="L56" s="242"/>
      <c r="M56" s="242"/>
      <c r="N56" s="242"/>
      <c r="O56" s="242"/>
      <c r="P56" s="160" t="s">
        <v>764</v>
      </c>
      <c r="Q56" s="160" t="s">
        <v>765</v>
      </c>
      <c r="R56" s="160" t="s">
        <v>766</v>
      </c>
      <c r="S56" s="160" t="s">
        <v>762</v>
      </c>
      <c r="T56" s="160" t="s">
        <v>763</v>
      </c>
    </row>
    <row r="57" spans="2:20" x14ac:dyDescent="0.35">
      <c r="B57" s="260" t="s">
        <v>1060</v>
      </c>
      <c r="C57" s="260" t="s">
        <v>102</v>
      </c>
      <c r="D57" s="261" t="str">
        <f t="shared" si="0"/>
        <v>U2</v>
      </c>
      <c r="E57" s="30">
        <v>0</v>
      </c>
      <c r="F57" s="30">
        <f>IF(B57="","",SUMIFS('Produktion Lot.Nr.'!E$2:E$500,'Produktion Lot.Nr.'!B$2:B$500,B57))</f>
        <v>0</v>
      </c>
      <c r="G57" s="30">
        <f>IF(B57="","",SUMIFS(Verkauf!H$4:H$496,Verkauf!E$4:E$496,B57))</f>
        <v>0</v>
      </c>
      <c r="H57" s="31">
        <f t="shared" si="12"/>
        <v>0</v>
      </c>
      <c r="I57" s="241">
        <f t="shared" si="2"/>
        <v>0</v>
      </c>
      <c r="J57" s="45">
        <f t="shared" si="3"/>
        <v>0</v>
      </c>
      <c r="K57" s="242"/>
      <c r="L57" s="242"/>
      <c r="M57" s="242"/>
      <c r="N57" s="242"/>
      <c r="O57" s="242"/>
      <c r="P57" s="160" t="s">
        <v>769</v>
      </c>
      <c r="Q57" s="160" t="s">
        <v>770</v>
      </c>
      <c r="R57" s="160" t="s">
        <v>771</v>
      </c>
      <c r="S57" s="160" t="s">
        <v>767</v>
      </c>
      <c r="T57" s="160" t="s">
        <v>768</v>
      </c>
    </row>
    <row r="58" spans="2:20" x14ac:dyDescent="0.35">
      <c r="B58" s="260" t="s">
        <v>1061</v>
      </c>
      <c r="C58" s="260" t="s">
        <v>103</v>
      </c>
      <c r="D58" s="261" t="str">
        <f t="shared" si="0"/>
        <v>U3</v>
      </c>
      <c r="E58" s="30">
        <v>0</v>
      </c>
      <c r="F58" s="30">
        <f>IF(B58="","",SUMIFS('Produktion Lot.Nr.'!E$2:E$500,'Produktion Lot.Nr.'!B$2:B$500,B58))</f>
        <v>0</v>
      </c>
      <c r="G58" s="30">
        <f>IF(B58="","",SUMIFS(Verkauf!H$4:H$496,Verkauf!E$4:E$496,B58))</f>
        <v>0</v>
      </c>
      <c r="H58" s="31">
        <f t="shared" si="12"/>
        <v>0</v>
      </c>
      <c r="I58" s="241">
        <f t="shared" si="2"/>
        <v>0</v>
      </c>
      <c r="J58" s="45">
        <f t="shared" si="3"/>
        <v>0</v>
      </c>
      <c r="K58" s="242"/>
      <c r="L58" s="242"/>
      <c r="M58" s="242"/>
      <c r="N58" s="242"/>
      <c r="O58" s="242"/>
      <c r="P58" s="160" t="s">
        <v>774</v>
      </c>
      <c r="Q58" s="160" t="s">
        <v>775</v>
      </c>
      <c r="R58" s="160" t="s">
        <v>776</v>
      </c>
      <c r="S58" s="160" t="s">
        <v>772</v>
      </c>
      <c r="T58" s="160" t="s">
        <v>773</v>
      </c>
    </row>
    <row r="59" spans="2:20" x14ac:dyDescent="0.35">
      <c r="B59" s="260" t="s">
        <v>1062</v>
      </c>
      <c r="C59" s="260" t="s">
        <v>104</v>
      </c>
      <c r="D59" s="261" t="str">
        <f t="shared" si="0"/>
        <v>U4</v>
      </c>
      <c r="E59" s="30">
        <v>0</v>
      </c>
      <c r="F59" s="30">
        <f>IF(B59="","",SUMIFS('Produktion Lot.Nr.'!E$2:E$500,'Produktion Lot.Nr.'!B$2:B$500,B59))</f>
        <v>0</v>
      </c>
      <c r="G59" s="30">
        <f>IF(B59="","",SUMIFS(Verkauf!H$4:H$496,Verkauf!E$4:E$496,B59))</f>
        <v>0</v>
      </c>
      <c r="H59" s="31">
        <f t="shared" si="12"/>
        <v>0</v>
      </c>
      <c r="I59" s="241">
        <f t="shared" si="2"/>
        <v>0</v>
      </c>
      <c r="J59" s="45">
        <f t="shared" si="3"/>
        <v>0</v>
      </c>
      <c r="K59" s="242"/>
      <c r="L59" s="242"/>
      <c r="M59" s="242"/>
      <c r="N59" s="242"/>
      <c r="O59" s="242"/>
      <c r="P59" s="160" t="s">
        <v>779</v>
      </c>
      <c r="Q59" s="160" t="s">
        <v>780</v>
      </c>
      <c r="R59" s="160" t="s">
        <v>781</v>
      </c>
      <c r="S59" s="160" t="s">
        <v>777</v>
      </c>
      <c r="T59" s="160" t="s">
        <v>778</v>
      </c>
    </row>
    <row r="60" spans="2:20" x14ac:dyDescent="0.35">
      <c r="B60" s="260" t="s">
        <v>1063</v>
      </c>
      <c r="C60" s="1" t="s">
        <v>105</v>
      </c>
      <c r="D60" s="261" t="str">
        <f t="shared" si="0"/>
        <v>U5</v>
      </c>
      <c r="E60" s="30">
        <v>0</v>
      </c>
      <c r="F60" s="30">
        <f>IF(B60="","",SUMIFS('Produktion Lot.Nr.'!E$2:E$500,'Produktion Lot.Nr.'!B$2:B$500,B60))</f>
        <v>0</v>
      </c>
      <c r="G60" s="30">
        <f>IF(B60="","",SUMIFS(Verkauf!H$4:H$496,Verkauf!E$4:E$496,B60))</f>
        <v>0</v>
      </c>
      <c r="H60" s="31">
        <f t="shared" si="12"/>
        <v>0</v>
      </c>
      <c r="I60" s="241">
        <f t="shared" si="2"/>
        <v>0</v>
      </c>
      <c r="J60" s="45">
        <f t="shared" si="3"/>
        <v>0</v>
      </c>
      <c r="K60" s="242"/>
      <c r="L60" s="242"/>
      <c r="M60" s="242"/>
      <c r="N60" s="242"/>
      <c r="O60" s="242"/>
      <c r="P60" s="160" t="s">
        <v>784</v>
      </c>
      <c r="Q60" s="160" t="s">
        <v>785</v>
      </c>
      <c r="R60" s="160" t="s">
        <v>786</v>
      </c>
      <c r="S60" s="160" t="s">
        <v>782</v>
      </c>
      <c r="T60" s="160" t="s">
        <v>783</v>
      </c>
    </row>
    <row r="61" spans="2:20" x14ac:dyDescent="0.35">
      <c r="B61" s="1" t="s">
        <v>106</v>
      </c>
      <c r="C61" s="1" t="s">
        <v>107</v>
      </c>
      <c r="D61" s="261" t="str">
        <f t="shared" si="0"/>
        <v>K1</v>
      </c>
      <c r="E61" s="30">
        <v>0</v>
      </c>
      <c r="F61" s="30">
        <f>IF(B61="","",SUMIFS('Produktion Lot.Nr.'!E$2:E$500,'Produktion Lot.Nr.'!B$2:B$500,B61))</f>
        <v>0</v>
      </c>
      <c r="G61" s="30">
        <f>IF(B61="","",SUMIFS(Verkauf!H$4:H$496,Verkauf!E$4:E$496,B61))</f>
        <v>0</v>
      </c>
      <c r="H61" s="31">
        <f t="shared" si="12"/>
        <v>0</v>
      </c>
      <c r="I61" s="241">
        <f t="shared" si="2"/>
        <v>0</v>
      </c>
      <c r="J61" s="45">
        <f t="shared" si="3"/>
        <v>0</v>
      </c>
      <c r="K61" s="242"/>
      <c r="L61" s="242"/>
      <c r="M61" s="242"/>
      <c r="N61" s="242"/>
      <c r="O61" s="242"/>
      <c r="P61" s="160" t="s">
        <v>1013</v>
      </c>
      <c r="Q61" s="160" t="s">
        <v>891</v>
      </c>
      <c r="R61" s="160" t="s">
        <v>811</v>
      </c>
      <c r="S61" s="160" t="s">
        <v>834</v>
      </c>
      <c r="T61" s="160" t="s">
        <v>980</v>
      </c>
    </row>
    <row r="62" spans="2:20" x14ac:dyDescent="0.35">
      <c r="B62" s="1" t="s">
        <v>108</v>
      </c>
      <c r="C62" s="1" t="s">
        <v>109</v>
      </c>
      <c r="D62" s="261" t="str">
        <f t="shared" si="0"/>
        <v>K2</v>
      </c>
      <c r="E62" s="30">
        <v>0</v>
      </c>
      <c r="F62" s="30">
        <f>IF(B62="","",SUMIFS('Produktion Lot.Nr.'!E$2:E$500,'Produktion Lot.Nr.'!B$2:B$500,B62))</f>
        <v>0</v>
      </c>
      <c r="G62" s="30">
        <f>IF(B62="","",SUMIFS(Verkauf!H$4:H$496,Verkauf!E$4:E$496,B62))</f>
        <v>0</v>
      </c>
      <c r="H62" s="31">
        <f t="shared" si="12"/>
        <v>0</v>
      </c>
      <c r="I62" s="241">
        <f t="shared" si="2"/>
        <v>0</v>
      </c>
      <c r="J62" s="45">
        <f t="shared" si="3"/>
        <v>0</v>
      </c>
      <c r="K62" s="242"/>
      <c r="L62" s="242"/>
      <c r="M62" s="242"/>
      <c r="N62" s="242"/>
      <c r="O62" s="242"/>
      <c r="P62" s="160" t="s">
        <v>1014</v>
      </c>
      <c r="Q62" s="160" t="s">
        <v>892</v>
      </c>
      <c r="R62" s="160" t="s">
        <v>812</v>
      </c>
      <c r="S62" s="160" t="s">
        <v>835</v>
      </c>
      <c r="T62" s="160" t="s">
        <v>981</v>
      </c>
    </row>
    <row r="63" spans="2:20" x14ac:dyDescent="0.35">
      <c r="B63" s="1" t="s">
        <v>110</v>
      </c>
      <c r="C63" s="1" t="s">
        <v>111</v>
      </c>
      <c r="D63" s="261" t="str">
        <f t="shared" si="0"/>
        <v>K3</v>
      </c>
      <c r="E63" s="30">
        <v>0</v>
      </c>
      <c r="F63" s="30">
        <f>IF(B63="","",SUMIFS('Produktion Lot.Nr.'!E$2:E$500,'Produktion Lot.Nr.'!B$2:B$500,B63))</f>
        <v>0</v>
      </c>
      <c r="G63" s="30">
        <f>IF(B63="","",SUMIFS(Verkauf!H$4:H$496,Verkauf!E$4:E$496,B63))</f>
        <v>0</v>
      </c>
      <c r="H63" s="31">
        <f t="shared" si="12"/>
        <v>0</v>
      </c>
      <c r="I63" s="241">
        <f t="shared" si="2"/>
        <v>0</v>
      </c>
      <c r="J63" s="45">
        <f t="shared" si="3"/>
        <v>0</v>
      </c>
      <c r="K63" s="242"/>
      <c r="L63" s="242"/>
      <c r="M63" s="242"/>
      <c r="N63" s="242"/>
      <c r="O63" s="242"/>
      <c r="P63" s="160" t="s">
        <v>1015</v>
      </c>
      <c r="Q63" s="160" t="s">
        <v>893</v>
      </c>
      <c r="R63" s="160" t="s">
        <v>813</v>
      </c>
      <c r="S63" s="160" t="s">
        <v>836</v>
      </c>
      <c r="T63" s="160" t="s">
        <v>982</v>
      </c>
    </row>
    <row r="64" spans="2:20" x14ac:dyDescent="0.35">
      <c r="B64" s="1" t="s">
        <v>112</v>
      </c>
      <c r="C64" s="1" t="s">
        <v>113</v>
      </c>
      <c r="D64" s="261" t="str">
        <f t="shared" si="0"/>
        <v>K4</v>
      </c>
      <c r="E64" s="30">
        <v>0</v>
      </c>
      <c r="F64" s="30">
        <f>IF(B64="","",SUMIFS('Produktion Lot.Nr.'!E$2:E$500,'Produktion Lot.Nr.'!B$2:B$500,B64))</f>
        <v>0</v>
      </c>
      <c r="G64" s="30">
        <f>IF(B64="","",SUMIFS(Verkauf!H$4:H$496,Verkauf!E$4:E$496,B64))</f>
        <v>0</v>
      </c>
      <c r="H64" s="31">
        <f t="shared" si="12"/>
        <v>0</v>
      </c>
      <c r="I64" s="241">
        <f t="shared" si="2"/>
        <v>0</v>
      </c>
      <c r="J64" s="45">
        <f t="shared" si="3"/>
        <v>0</v>
      </c>
      <c r="K64" s="242"/>
      <c r="L64" s="242"/>
      <c r="M64" s="242"/>
      <c r="N64" s="242"/>
      <c r="O64" s="242"/>
      <c r="P64" s="160" t="s">
        <v>1016</v>
      </c>
      <c r="Q64" s="160" t="s">
        <v>894</v>
      </c>
      <c r="R64" s="160" t="s">
        <v>814</v>
      </c>
      <c r="S64" s="160" t="s">
        <v>837</v>
      </c>
      <c r="T64" s="160" t="s">
        <v>983</v>
      </c>
    </row>
    <row r="65" spans="2:20" x14ac:dyDescent="0.35">
      <c r="B65" s="1" t="s">
        <v>114</v>
      </c>
      <c r="C65" s="1" t="s">
        <v>115</v>
      </c>
      <c r="D65" s="261" t="str">
        <f t="shared" si="0"/>
        <v>K5</v>
      </c>
      <c r="E65" s="30">
        <v>0</v>
      </c>
      <c r="F65" s="30">
        <f>IF(B65="","",SUMIFS('Produktion Lot.Nr.'!E$2:E$500,'Produktion Lot.Nr.'!B$2:B$500,B65))</f>
        <v>0</v>
      </c>
      <c r="G65" s="30">
        <f>IF(B65="","",SUMIFS(Verkauf!H$4:H$496,Verkauf!E$4:E$496,B65))</f>
        <v>0</v>
      </c>
      <c r="H65" s="31">
        <f t="shared" si="12"/>
        <v>0</v>
      </c>
      <c r="I65" s="241">
        <f t="shared" si="2"/>
        <v>0</v>
      </c>
      <c r="J65" s="45">
        <f t="shared" si="3"/>
        <v>0</v>
      </c>
      <c r="K65" s="242"/>
      <c r="L65" s="242"/>
      <c r="M65" s="242"/>
      <c r="N65" s="242"/>
      <c r="O65" s="242"/>
      <c r="P65" s="160" t="s">
        <v>857</v>
      </c>
      <c r="Q65" s="160" t="s">
        <v>895</v>
      </c>
      <c r="R65" s="160" t="s">
        <v>815</v>
      </c>
      <c r="S65" s="160" t="s">
        <v>838</v>
      </c>
      <c r="T65" s="160" t="s">
        <v>984</v>
      </c>
    </row>
    <row r="66" spans="2:20" x14ac:dyDescent="0.35">
      <c r="B66" s="1" t="s">
        <v>116</v>
      </c>
      <c r="C66" s="1" t="s">
        <v>117</v>
      </c>
      <c r="D66" s="261" t="str">
        <f t="shared" si="0"/>
        <v>K6</v>
      </c>
      <c r="E66" s="30">
        <v>0</v>
      </c>
      <c r="F66" s="30">
        <f>IF(B66="","",SUMIFS('Produktion Lot.Nr.'!E$2:E$500,'Produktion Lot.Nr.'!B$2:B$500,B66))</f>
        <v>0</v>
      </c>
      <c r="G66" s="30">
        <f>IF(B66="","",SUMIFS(Verkauf!H$4:H$496,Verkauf!E$4:E$496,B66))</f>
        <v>0</v>
      </c>
      <c r="H66" s="31">
        <f t="shared" si="12"/>
        <v>0</v>
      </c>
      <c r="I66" s="241">
        <f t="shared" si="2"/>
        <v>0</v>
      </c>
      <c r="J66" s="45">
        <f t="shared" si="3"/>
        <v>0</v>
      </c>
      <c r="K66" s="242"/>
      <c r="L66" s="242"/>
      <c r="M66" s="242"/>
      <c r="N66" s="242"/>
      <c r="O66" s="242"/>
      <c r="P66" s="160" t="s">
        <v>1017</v>
      </c>
      <c r="Q66" s="160" t="s">
        <v>896</v>
      </c>
      <c r="R66" s="160" t="s">
        <v>816</v>
      </c>
      <c r="S66" s="160" t="s">
        <v>839</v>
      </c>
      <c r="T66" s="160" t="s">
        <v>985</v>
      </c>
    </row>
    <row r="67" spans="2:20" x14ac:dyDescent="0.35">
      <c r="B67" s="1" t="s">
        <v>118</v>
      </c>
      <c r="C67" s="1" t="s">
        <v>119</v>
      </c>
      <c r="D67" s="261" t="str">
        <f t="shared" si="0"/>
        <v>K7</v>
      </c>
      <c r="E67" s="30">
        <v>0</v>
      </c>
      <c r="F67" s="30">
        <f>IF(B67="","",SUMIFS('Produktion Lot.Nr.'!E$2:E$500,'Produktion Lot.Nr.'!B$2:B$500,B67))</f>
        <v>0</v>
      </c>
      <c r="G67" s="30">
        <f>IF(B67="","",SUMIFS(Verkauf!H$4:H$496,Verkauf!E$4:E$496,B67))</f>
        <v>0</v>
      </c>
      <c r="H67" s="31">
        <f t="shared" si="12"/>
        <v>0</v>
      </c>
      <c r="I67" s="241">
        <f t="shared" si="2"/>
        <v>0</v>
      </c>
      <c r="J67" s="45">
        <f t="shared" si="3"/>
        <v>0</v>
      </c>
      <c r="K67" s="242"/>
      <c r="L67" s="242"/>
      <c r="M67" s="242"/>
      <c r="N67" s="242"/>
      <c r="O67" s="242"/>
      <c r="P67" s="160" t="s">
        <v>1018</v>
      </c>
      <c r="Q67" s="160" t="s">
        <v>897</v>
      </c>
      <c r="R67" s="160" t="s">
        <v>817</v>
      </c>
      <c r="S67" s="160" t="s">
        <v>840</v>
      </c>
      <c r="T67" s="160" t="s">
        <v>986</v>
      </c>
    </row>
    <row r="68" spans="2:20" x14ac:dyDescent="0.35">
      <c r="B68" s="1" t="s">
        <v>120</v>
      </c>
      <c r="C68" s="1" t="s">
        <v>121</v>
      </c>
      <c r="D68" s="261" t="str">
        <f t="shared" si="0"/>
        <v>K8</v>
      </c>
      <c r="E68" s="30">
        <v>0</v>
      </c>
      <c r="F68" s="30">
        <f>IF(B68="","",SUMIFS('Produktion Lot.Nr.'!E$2:E$500,'Produktion Lot.Nr.'!B$2:B$500,B68))</f>
        <v>0</v>
      </c>
      <c r="G68" s="30">
        <f>IF(B68="","",SUMIFS(Verkauf!H$4:H$496,Verkauf!E$4:E$496,B68))</f>
        <v>0</v>
      </c>
      <c r="H68" s="31">
        <f t="shared" si="12"/>
        <v>0</v>
      </c>
      <c r="I68" s="241">
        <f t="shared" si="2"/>
        <v>0</v>
      </c>
      <c r="J68" s="45">
        <f t="shared" si="3"/>
        <v>0</v>
      </c>
      <c r="K68" s="242"/>
      <c r="L68" s="242"/>
      <c r="M68" s="242"/>
      <c r="N68" s="242"/>
      <c r="O68" s="242"/>
      <c r="P68" s="160" t="s">
        <v>1019</v>
      </c>
      <c r="Q68" s="160" t="s">
        <v>898</v>
      </c>
      <c r="R68" s="160" t="s">
        <v>818</v>
      </c>
      <c r="S68" s="160" t="s">
        <v>841</v>
      </c>
      <c r="T68" s="160" t="s">
        <v>987</v>
      </c>
    </row>
    <row r="69" spans="2:20" x14ac:dyDescent="0.35">
      <c r="B69" s="1" t="s">
        <v>122</v>
      </c>
      <c r="C69" s="1" t="s">
        <v>123</v>
      </c>
      <c r="D69" s="261" t="str">
        <f t="shared" si="0"/>
        <v>K9</v>
      </c>
      <c r="E69" s="30">
        <v>0</v>
      </c>
      <c r="F69" s="30">
        <f>IF(B69="","",SUMIFS('Produktion Lot.Nr.'!E$2:E$500,'Produktion Lot.Nr.'!B$2:B$500,B69))</f>
        <v>0</v>
      </c>
      <c r="G69" s="30">
        <f>IF(B69="","",SUMIFS(Verkauf!H$4:H$496,Verkauf!E$4:E$496,B69))</f>
        <v>0</v>
      </c>
      <c r="H69" s="31">
        <f t="shared" si="12"/>
        <v>0</v>
      </c>
      <c r="I69" s="241">
        <f t="shared" ref="I69:I70" si="16">K69</f>
        <v>0</v>
      </c>
      <c r="J69" s="45">
        <f t="shared" si="3"/>
        <v>0</v>
      </c>
      <c r="K69" s="242"/>
      <c r="L69" s="242"/>
      <c r="M69" s="242"/>
      <c r="N69" s="242"/>
      <c r="O69" s="242"/>
      <c r="P69" s="160" t="s">
        <v>1020</v>
      </c>
      <c r="Q69" s="160" t="s">
        <v>899</v>
      </c>
      <c r="R69" s="160" t="s">
        <v>819</v>
      </c>
      <c r="S69" s="160" t="s">
        <v>842</v>
      </c>
      <c r="T69" s="160" t="s">
        <v>988</v>
      </c>
    </row>
    <row r="70" spans="2:20" x14ac:dyDescent="0.35">
      <c r="B70" s="97" t="s">
        <v>675</v>
      </c>
      <c r="C70" s="97" t="s">
        <v>676</v>
      </c>
      <c r="D70" s="261" t="str">
        <f t="shared" si="0"/>
        <v>RR</v>
      </c>
      <c r="E70" s="30">
        <v>0</v>
      </c>
      <c r="F70" s="30">
        <f>IF(B70="","",SUMIFS('Produktion Lot.Nr.'!E$2:E$500,'Produktion Lot.Nr.'!B$2:B$500,B70))</f>
        <v>0</v>
      </c>
      <c r="G70" s="30">
        <f>IF(B70="","",SUMIFS(Verkauf!H$4:H$496,Verkauf!E$4:E$496,B70))</f>
        <v>0</v>
      </c>
      <c r="H70" s="31">
        <f t="shared" ref="H70:H133" si="17">IF(B70="","",E70+F70-G70)</f>
        <v>0</v>
      </c>
      <c r="I70" s="241">
        <f t="shared" si="16"/>
        <v>0</v>
      </c>
      <c r="J70" s="45">
        <f t="shared" si="3"/>
        <v>0</v>
      </c>
      <c r="K70" s="242"/>
      <c r="L70" s="242"/>
      <c r="M70" s="242"/>
      <c r="N70" s="242"/>
      <c r="O70" s="242"/>
      <c r="P70" s="160" t="s">
        <v>1021</v>
      </c>
      <c r="Q70" s="160" t="s">
        <v>900</v>
      </c>
      <c r="R70" s="160" t="s">
        <v>820</v>
      </c>
      <c r="S70" s="160" t="s">
        <v>843</v>
      </c>
      <c r="T70" s="160" t="s">
        <v>989</v>
      </c>
    </row>
    <row r="71" spans="2:20" x14ac:dyDescent="0.35">
      <c r="B71" s="156"/>
      <c r="C71" s="156"/>
      <c r="D71" s="262">
        <f t="shared" si="0"/>
        <v>0</v>
      </c>
      <c r="E71" s="156">
        <v>0</v>
      </c>
      <c r="F71" s="156" t="str">
        <f>IF(B71="","",SUMIFS('Produktion Lot.Nr.'!E$2:E$500,'Produktion Lot.Nr.'!B$2:B$500,B71))</f>
        <v/>
      </c>
      <c r="G71" s="156" t="str">
        <f>IF(B71="","",SUMIFS(Verkauf!H$4:H$496,Verkauf!E$4:E$496,B71))</f>
        <v/>
      </c>
      <c r="H71" s="157" t="str">
        <f t="shared" si="17"/>
        <v/>
      </c>
      <c r="I71" s="23"/>
      <c r="J71" s="45" t="e">
        <f t="shared" si="3"/>
        <v>#VALUE!</v>
      </c>
      <c r="K71" s="242"/>
      <c r="L71" s="242"/>
      <c r="M71" s="242"/>
      <c r="N71" s="242"/>
      <c r="O71" s="242"/>
      <c r="P71" s="160" t="s">
        <v>1022</v>
      </c>
      <c r="Q71" s="160" t="s">
        <v>901</v>
      </c>
      <c r="R71" s="160" t="s">
        <v>686</v>
      </c>
      <c r="S71" s="160" t="s">
        <v>844</v>
      </c>
      <c r="T71" s="160" t="s">
        <v>990</v>
      </c>
    </row>
    <row r="72" spans="2:20" x14ac:dyDescent="0.35">
      <c r="B72" s="156"/>
      <c r="C72" s="156"/>
      <c r="D72" s="262">
        <f t="shared" si="0"/>
        <v>0</v>
      </c>
      <c r="E72" s="156">
        <v>0</v>
      </c>
      <c r="F72" s="156" t="str">
        <f>IF(B72="","",SUMIFS('Produktion Lot.Nr.'!E$2:E$500,'Produktion Lot.Nr.'!B$2:B$500,B72))</f>
        <v/>
      </c>
      <c r="G72" s="156" t="str">
        <f>IF(B72="","",SUMIFS(Verkauf!H$4:H$496,Verkauf!E$4:E$496,B72))</f>
        <v/>
      </c>
      <c r="H72" s="157" t="str">
        <f t="shared" si="17"/>
        <v/>
      </c>
      <c r="I72" s="23"/>
      <c r="J72" s="45" t="e">
        <f t="shared" si="3"/>
        <v>#VALUE!</v>
      </c>
      <c r="K72" s="242"/>
      <c r="L72" s="242"/>
      <c r="M72" s="242"/>
      <c r="N72" s="242"/>
      <c r="O72" s="242"/>
      <c r="P72" s="160" t="s">
        <v>1022</v>
      </c>
      <c r="Q72" s="160" t="s">
        <v>901</v>
      </c>
      <c r="R72" s="160" t="s">
        <v>686</v>
      </c>
      <c r="S72" s="160" t="s">
        <v>844</v>
      </c>
      <c r="T72" s="160" t="s">
        <v>990</v>
      </c>
    </row>
    <row r="73" spans="2:20" x14ac:dyDescent="0.35">
      <c r="B73" s="156"/>
      <c r="C73" s="156"/>
      <c r="D73" s="262">
        <f t="shared" si="0"/>
        <v>0</v>
      </c>
      <c r="E73" s="156">
        <v>0</v>
      </c>
      <c r="F73" s="156" t="str">
        <f>IF(B73="","",SUMIFS('Produktion Lot.Nr.'!E$2:E$500,'Produktion Lot.Nr.'!B$2:B$500,B73))</f>
        <v/>
      </c>
      <c r="G73" s="156" t="str">
        <f>IF(B73="","",SUMIFS(Verkauf!H$4:H$496,Verkauf!E$4:E$496,B73))</f>
        <v/>
      </c>
      <c r="H73" s="157" t="str">
        <f t="shared" si="17"/>
        <v/>
      </c>
      <c r="I73" s="23"/>
      <c r="J73" s="45" t="e">
        <f t="shared" si="3"/>
        <v>#VALUE!</v>
      </c>
      <c r="K73" s="242"/>
      <c r="L73" s="242"/>
      <c r="M73" s="242"/>
      <c r="N73" s="242"/>
      <c r="O73" s="242"/>
      <c r="P73" s="160" t="s">
        <v>1022</v>
      </c>
      <c r="Q73" s="160" t="s">
        <v>901</v>
      </c>
      <c r="R73" s="160" t="s">
        <v>686</v>
      </c>
      <c r="S73" s="160" t="s">
        <v>844</v>
      </c>
      <c r="T73" s="160" t="s">
        <v>990</v>
      </c>
    </row>
    <row r="74" spans="2:20" x14ac:dyDescent="0.35">
      <c r="B74" s="156"/>
      <c r="C74" s="156"/>
      <c r="D74" s="262">
        <f t="shared" si="0"/>
        <v>0</v>
      </c>
      <c r="E74" s="156">
        <v>0</v>
      </c>
      <c r="F74" s="156" t="str">
        <f>IF(B74="","",SUMIFS('Produktion Lot.Nr.'!E$2:E$500,'Produktion Lot.Nr.'!B$2:B$500,B74))</f>
        <v/>
      </c>
      <c r="G74" s="156" t="str">
        <f>IF(B74="","",SUMIFS(Verkauf!H$4:H$496,Verkauf!E$4:E$496,B74))</f>
        <v/>
      </c>
      <c r="H74" s="157" t="str">
        <f t="shared" si="17"/>
        <v/>
      </c>
      <c r="I74" s="23"/>
      <c r="J74" s="45" t="e">
        <f t="shared" si="3"/>
        <v>#VALUE!</v>
      </c>
      <c r="K74" s="242"/>
      <c r="L74" s="242"/>
      <c r="M74" s="242"/>
      <c r="N74" s="242"/>
      <c r="O74" s="242"/>
      <c r="P74" s="160" t="s">
        <v>1022</v>
      </c>
      <c r="Q74" s="160" t="s">
        <v>901</v>
      </c>
      <c r="R74" s="160" t="s">
        <v>686</v>
      </c>
      <c r="S74" s="160" t="s">
        <v>844</v>
      </c>
      <c r="T74" s="160" t="s">
        <v>990</v>
      </c>
    </row>
    <row r="75" spans="2:20" x14ac:dyDescent="0.35">
      <c r="B75" s="156"/>
      <c r="C75" s="156"/>
      <c r="D75" s="262">
        <f t="shared" si="0"/>
        <v>0</v>
      </c>
      <c r="E75" s="156">
        <v>0</v>
      </c>
      <c r="F75" s="156" t="str">
        <f>IF(B75="","",SUMIFS('Produktion Lot.Nr.'!E$2:E$500,'Produktion Lot.Nr.'!B$2:B$500,B75))</f>
        <v/>
      </c>
      <c r="G75" s="156" t="str">
        <f>IF(B75="","",SUMIFS(Verkauf!H$4:H$496,Verkauf!E$4:E$496,B75))</f>
        <v/>
      </c>
      <c r="H75" s="157" t="str">
        <f t="shared" si="17"/>
        <v/>
      </c>
      <c r="I75" s="23"/>
      <c r="J75" s="45" t="e">
        <f t="shared" si="3"/>
        <v>#VALUE!</v>
      </c>
      <c r="K75" s="242"/>
      <c r="L75" s="242"/>
      <c r="M75" s="242"/>
      <c r="N75" s="242"/>
      <c r="O75" s="242"/>
      <c r="P75" s="160" t="s">
        <v>1022</v>
      </c>
      <c r="Q75" s="160" t="s">
        <v>901</v>
      </c>
      <c r="R75" s="160" t="s">
        <v>686</v>
      </c>
      <c r="S75" s="160" t="s">
        <v>844</v>
      </c>
      <c r="T75" s="160" t="s">
        <v>990</v>
      </c>
    </row>
    <row r="76" spans="2:20" x14ac:dyDescent="0.35">
      <c r="B76" s="156"/>
      <c r="C76" s="156"/>
      <c r="D76" s="262">
        <f t="shared" si="0"/>
        <v>0</v>
      </c>
      <c r="E76" s="156">
        <v>0</v>
      </c>
      <c r="F76" s="156" t="str">
        <f>IF(B76="","",SUMIFS('Produktion Lot.Nr.'!E$2:E$500,'Produktion Lot.Nr.'!B$2:B$500,B76))</f>
        <v/>
      </c>
      <c r="G76" s="156" t="str">
        <f>IF(B76="","",SUMIFS(Verkauf!H$4:H$496,Verkauf!E$4:E$496,B76))</f>
        <v/>
      </c>
      <c r="H76" s="157" t="str">
        <f t="shared" si="17"/>
        <v/>
      </c>
      <c r="I76" s="23"/>
      <c r="J76" s="45" t="e">
        <f t="shared" si="3"/>
        <v>#VALUE!</v>
      </c>
      <c r="K76" s="242"/>
      <c r="L76" s="242"/>
      <c r="M76" s="242"/>
      <c r="N76" s="242"/>
      <c r="O76" s="242"/>
      <c r="P76" s="160" t="s">
        <v>1022</v>
      </c>
      <c r="Q76" s="160" t="s">
        <v>901</v>
      </c>
      <c r="R76" s="160" t="s">
        <v>686</v>
      </c>
      <c r="S76" s="160" t="s">
        <v>844</v>
      </c>
      <c r="T76" s="160" t="s">
        <v>990</v>
      </c>
    </row>
    <row r="77" spans="2:20" x14ac:dyDescent="0.35">
      <c r="B77" s="156"/>
      <c r="C77" s="156"/>
      <c r="D77" s="262">
        <f t="shared" si="0"/>
        <v>0</v>
      </c>
      <c r="E77" s="156">
        <v>0</v>
      </c>
      <c r="F77" s="156" t="str">
        <f>IF(B77="","",SUMIFS('Produktion Lot.Nr.'!E$2:E$500,'Produktion Lot.Nr.'!B$2:B$500,B77))</f>
        <v/>
      </c>
      <c r="G77" s="156" t="str">
        <f>IF(B77="","",SUMIFS(Verkauf!H$4:H$496,Verkauf!E$4:E$496,B77))</f>
        <v/>
      </c>
      <c r="H77" s="157" t="str">
        <f t="shared" si="17"/>
        <v/>
      </c>
      <c r="I77" s="23"/>
      <c r="J77" s="45" t="e">
        <f t="shared" si="3"/>
        <v>#VALUE!</v>
      </c>
      <c r="K77" s="242"/>
      <c r="L77" s="242"/>
      <c r="M77" s="242"/>
      <c r="N77" s="242"/>
      <c r="O77" s="242"/>
      <c r="P77" s="160" t="s">
        <v>1022</v>
      </c>
      <c r="Q77" s="160" t="s">
        <v>901</v>
      </c>
      <c r="R77" s="160" t="s">
        <v>686</v>
      </c>
      <c r="S77" s="160" t="s">
        <v>844</v>
      </c>
      <c r="T77" s="160" t="s">
        <v>990</v>
      </c>
    </row>
    <row r="78" spans="2:20" x14ac:dyDescent="0.35">
      <c r="B78" s="156"/>
      <c r="C78" s="156"/>
      <c r="D78" s="262">
        <f t="shared" si="0"/>
        <v>0</v>
      </c>
      <c r="E78" s="156">
        <v>0</v>
      </c>
      <c r="F78" s="156" t="str">
        <f>IF(B78="","",SUMIFS('Produktion Lot.Nr.'!E$2:E$500,'Produktion Lot.Nr.'!B$2:B$500,B78))</f>
        <v/>
      </c>
      <c r="G78" s="156" t="str">
        <f>IF(B78="","",SUMIFS(Verkauf!H$4:H$496,Verkauf!E$4:E$496,B78))</f>
        <v/>
      </c>
      <c r="H78" s="157" t="str">
        <f t="shared" si="17"/>
        <v/>
      </c>
      <c r="I78" s="23"/>
      <c r="J78" s="45" t="e">
        <f t="shared" si="3"/>
        <v>#VALUE!</v>
      </c>
      <c r="K78" s="242"/>
      <c r="L78" s="242"/>
      <c r="M78" s="242"/>
      <c r="N78" s="242"/>
      <c r="O78" s="242"/>
      <c r="P78" s="160" t="s">
        <v>1022</v>
      </c>
      <c r="Q78" s="160" t="s">
        <v>901</v>
      </c>
      <c r="R78" s="160" t="s">
        <v>686</v>
      </c>
      <c r="S78" s="160" t="s">
        <v>844</v>
      </c>
      <c r="T78" s="160" t="s">
        <v>990</v>
      </c>
    </row>
    <row r="79" spans="2:20" x14ac:dyDescent="0.35">
      <c r="B79" s="156"/>
      <c r="C79" s="156"/>
      <c r="D79" s="262">
        <f t="shared" si="0"/>
        <v>0</v>
      </c>
      <c r="E79" s="156">
        <v>0</v>
      </c>
      <c r="F79" s="156" t="str">
        <f>IF(B79="","",SUMIFS('Produktion Lot.Nr.'!E$2:E$500,'Produktion Lot.Nr.'!B$2:B$500,B79))</f>
        <v/>
      </c>
      <c r="G79" s="156" t="str">
        <f>IF(B79="","",SUMIFS(Verkauf!H$4:H$496,Verkauf!E$4:E$496,B79))</f>
        <v/>
      </c>
      <c r="H79" s="157" t="str">
        <f t="shared" si="17"/>
        <v/>
      </c>
      <c r="I79" s="23"/>
      <c r="J79" s="45" t="e">
        <f t="shared" si="3"/>
        <v>#VALUE!</v>
      </c>
      <c r="K79" s="242"/>
      <c r="L79" s="242"/>
      <c r="M79" s="242"/>
      <c r="N79" s="242"/>
      <c r="O79" s="242"/>
      <c r="P79" s="160" t="s">
        <v>1022</v>
      </c>
      <c r="Q79" s="160" t="s">
        <v>901</v>
      </c>
      <c r="R79" s="160" t="s">
        <v>686</v>
      </c>
      <c r="S79" s="160" t="s">
        <v>844</v>
      </c>
      <c r="T79" s="160" t="s">
        <v>990</v>
      </c>
    </row>
    <row r="80" spans="2:20" x14ac:dyDescent="0.35">
      <c r="B80" s="156"/>
      <c r="C80" s="156"/>
      <c r="D80" s="262">
        <f t="shared" si="0"/>
        <v>0</v>
      </c>
      <c r="E80" s="156">
        <v>0</v>
      </c>
      <c r="F80" s="156" t="str">
        <f>IF(B80="","",SUMIFS('Produktion Lot.Nr.'!E$2:E$500,'Produktion Lot.Nr.'!B$2:B$500,B80))</f>
        <v/>
      </c>
      <c r="G80" s="156" t="str">
        <f>IF(B80="","",SUMIFS(Verkauf!H$4:H$496,Verkauf!E$4:E$496,B80))</f>
        <v/>
      </c>
      <c r="H80" s="157" t="str">
        <f t="shared" si="17"/>
        <v/>
      </c>
      <c r="I80" s="23"/>
      <c r="J80" s="45" t="e">
        <f t="shared" si="3"/>
        <v>#VALUE!</v>
      </c>
      <c r="K80" s="242"/>
      <c r="L80" s="242"/>
      <c r="M80" s="242"/>
      <c r="N80" s="242"/>
      <c r="O80" s="242"/>
      <c r="P80" s="160" t="s">
        <v>1022</v>
      </c>
      <c r="Q80" s="160" t="s">
        <v>901</v>
      </c>
      <c r="R80" s="160" t="s">
        <v>686</v>
      </c>
      <c r="S80" s="160" t="s">
        <v>844</v>
      </c>
      <c r="T80" s="160" t="s">
        <v>990</v>
      </c>
    </row>
    <row r="81" spans="2:20" x14ac:dyDescent="0.35">
      <c r="B81" s="156"/>
      <c r="C81" s="156"/>
      <c r="D81" s="262">
        <f t="shared" si="0"/>
        <v>0</v>
      </c>
      <c r="E81" s="156">
        <v>0</v>
      </c>
      <c r="F81" s="156" t="str">
        <f>IF(B81="","",SUMIFS('Produktion Lot.Nr.'!E$2:E$500,'Produktion Lot.Nr.'!B$2:B$500,B81))</f>
        <v/>
      </c>
      <c r="G81" s="156" t="str">
        <f>IF(B81="","",SUMIFS(Verkauf!H$4:H$496,Verkauf!E$4:E$496,B81))</f>
        <v/>
      </c>
      <c r="H81" s="157" t="str">
        <f t="shared" si="17"/>
        <v/>
      </c>
      <c r="I81" s="23"/>
      <c r="J81" s="45" t="e">
        <f t="shared" si="3"/>
        <v>#VALUE!</v>
      </c>
      <c r="K81" s="242"/>
      <c r="L81" s="242"/>
      <c r="M81" s="242"/>
      <c r="N81" s="242"/>
      <c r="O81" s="242"/>
      <c r="P81" s="160" t="s">
        <v>1022</v>
      </c>
      <c r="Q81" s="160" t="s">
        <v>901</v>
      </c>
      <c r="R81" s="160" t="s">
        <v>686</v>
      </c>
      <c r="S81" s="160" t="s">
        <v>844</v>
      </c>
      <c r="T81" s="160" t="s">
        <v>990</v>
      </c>
    </row>
    <row r="82" spans="2:20" x14ac:dyDescent="0.35">
      <c r="B82" s="156"/>
      <c r="C82" s="156"/>
      <c r="D82" s="262">
        <f t="shared" si="0"/>
        <v>0</v>
      </c>
      <c r="E82" s="156">
        <v>0</v>
      </c>
      <c r="F82" s="156" t="str">
        <f>IF(B82="","",SUMIFS('Produktion Lot.Nr.'!E$2:E$500,'Produktion Lot.Nr.'!B$2:B$500,B82))</f>
        <v/>
      </c>
      <c r="G82" s="156" t="str">
        <f>IF(B82="","",SUMIFS(Verkauf!H$4:H$496,Verkauf!E$4:E$496,B82))</f>
        <v/>
      </c>
      <c r="H82" s="157" t="str">
        <f t="shared" si="17"/>
        <v/>
      </c>
      <c r="I82" s="23"/>
      <c r="J82" s="45" t="e">
        <f t="shared" si="3"/>
        <v>#VALUE!</v>
      </c>
      <c r="K82" s="242"/>
      <c r="L82" s="242"/>
      <c r="M82" s="242"/>
      <c r="N82" s="242"/>
      <c r="O82" s="242"/>
      <c r="P82" s="160" t="s">
        <v>1022</v>
      </c>
      <c r="Q82" s="160" t="s">
        <v>901</v>
      </c>
      <c r="R82" s="160" t="s">
        <v>686</v>
      </c>
      <c r="S82" s="160" t="s">
        <v>844</v>
      </c>
      <c r="T82" s="160" t="s">
        <v>990</v>
      </c>
    </row>
    <row r="83" spans="2:20" x14ac:dyDescent="0.35">
      <c r="B83" s="156"/>
      <c r="C83" s="156"/>
      <c r="D83" s="262">
        <f t="shared" ref="D83:D146" si="18">B83</f>
        <v>0</v>
      </c>
      <c r="E83" s="156">
        <v>0</v>
      </c>
      <c r="F83" s="156" t="str">
        <f>IF(B83="","",SUMIFS('Produktion Lot.Nr.'!E$2:E$500,'Produktion Lot.Nr.'!B$2:B$500,B83))</f>
        <v/>
      </c>
      <c r="G83" s="156" t="str">
        <f>IF(B83="","",SUMIFS(Verkauf!H$4:H$496,Verkauf!E$4:E$496,B83))</f>
        <v/>
      </c>
      <c r="H83" s="157" t="str">
        <f t="shared" si="17"/>
        <v/>
      </c>
      <c r="I83" s="23"/>
      <c r="J83" s="45" t="e">
        <f t="shared" si="3"/>
        <v>#VALUE!</v>
      </c>
      <c r="K83" s="242"/>
      <c r="L83" s="242"/>
      <c r="M83" s="242"/>
      <c r="N83" s="242"/>
      <c r="O83" s="242"/>
      <c r="P83" s="160" t="s">
        <v>1022</v>
      </c>
      <c r="Q83" s="160" t="s">
        <v>901</v>
      </c>
      <c r="R83" s="160" t="s">
        <v>686</v>
      </c>
      <c r="S83" s="160" t="s">
        <v>844</v>
      </c>
      <c r="T83" s="160" t="s">
        <v>990</v>
      </c>
    </row>
    <row r="84" spans="2:20" x14ac:dyDescent="0.35">
      <c r="B84" s="156"/>
      <c r="C84" s="156"/>
      <c r="D84" s="262">
        <f t="shared" si="18"/>
        <v>0</v>
      </c>
      <c r="E84" s="156">
        <v>0</v>
      </c>
      <c r="F84" s="156" t="str">
        <f>IF(B84="","",SUMIFS('Produktion Lot.Nr.'!E$2:E$500,'Produktion Lot.Nr.'!B$2:B$500,B84))</f>
        <v/>
      </c>
      <c r="G84" s="156" t="str">
        <f>IF(B84="","",SUMIFS(Verkauf!H$4:H$496,Verkauf!E$4:E$496,B84))</f>
        <v/>
      </c>
      <c r="H84" s="157" t="str">
        <f t="shared" si="17"/>
        <v/>
      </c>
      <c r="I84" s="23"/>
      <c r="J84" s="45" t="e">
        <f t="shared" ref="J84:J147" si="19">IF((H84*I84)&lt;0,0,H84*I84)</f>
        <v>#VALUE!</v>
      </c>
      <c r="K84" s="242"/>
      <c r="L84" s="242"/>
      <c r="M84" s="242"/>
      <c r="N84" s="242"/>
      <c r="O84" s="242"/>
      <c r="P84" s="160" t="s">
        <v>1022</v>
      </c>
      <c r="Q84" s="160" t="s">
        <v>901</v>
      </c>
      <c r="R84" s="160" t="s">
        <v>686</v>
      </c>
      <c r="S84" s="160" t="s">
        <v>844</v>
      </c>
      <c r="T84" s="160" t="s">
        <v>990</v>
      </c>
    </row>
    <row r="85" spans="2:20" x14ac:dyDescent="0.35">
      <c r="B85" s="156"/>
      <c r="C85" s="156"/>
      <c r="D85" s="262">
        <f t="shared" si="18"/>
        <v>0</v>
      </c>
      <c r="E85" s="156">
        <v>0</v>
      </c>
      <c r="F85" s="156" t="str">
        <f>IF(B85="","",SUMIFS('Produktion Lot.Nr.'!E$2:E$500,'Produktion Lot.Nr.'!B$2:B$500,B85))</f>
        <v/>
      </c>
      <c r="G85" s="156" t="str">
        <f>IF(B85="","",SUMIFS(Verkauf!H$4:H$496,Verkauf!E$4:E$496,B85))</f>
        <v/>
      </c>
      <c r="H85" s="157" t="str">
        <f t="shared" si="17"/>
        <v/>
      </c>
      <c r="I85" s="23"/>
      <c r="J85" s="45" t="e">
        <f t="shared" si="19"/>
        <v>#VALUE!</v>
      </c>
      <c r="K85" s="242"/>
      <c r="L85" s="242"/>
      <c r="M85" s="242"/>
      <c r="N85" s="242"/>
      <c r="O85" s="242"/>
      <c r="P85" s="160" t="s">
        <v>1022</v>
      </c>
      <c r="Q85" s="160" t="s">
        <v>901</v>
      </c>
      <c r="R85" s="160" t="s">
        <v>686</v>
      </c>
      <c r="S85" s="160" t="s">
        <v>844</v>
      </c>
      <c r="T85" s="160" t="s">
        <v>990</v>
      </c>
    </row>
    <row r="86" spans="2:20" x14ac:dyDescent="0.35">
      <c r="B86" s="156"/>
      <c r="C86" s="156"/>
      <c r="D86" s="262">
        <f t="shared" si="18"/>
        <v>0</v>
      </c>
      <c r="E86" s="156">
        <v>0</v>
      </c>
      <c r="F86" s="156" t="str">
        <f>IF(B86="","",SUMIFS('Produktion Lot.Nr.'!E$2:E$500,'Produktion Lot.Nr.'!B$2:B$500,B86))</f>
        <v/>
      </c>
      <c r="G86" s="156" t="str">
        <f>IF(B86="","",SUMIFS(Verkauf!H$4:H$496,Verkauf!E$4:E$496,B86))</f>
        <v/>
      </c>
      <c r="H86" s="157" t="str">
        <f t="shared" si="17"/>
        <v/>
      </c>
      <c r="I86" s="23"/>
      <c r="J86" s="45" t="e">
        <f t="shared" si="19"/>
        <v>#VALUE!</v>
      </c>
      <c r="K86" s="242"/>
      <c r="L86" s="242"/>
      <c r="M86" s="242"/>
      <c r="N86" s="242"/>
      <c r="O86" s="242"/>
      <c r="P86" s="160" t="s">
        <v>1022</v>
      </c>
      <c r="Q86" s="160" t="s">
        <v>901</v>
      </c>
      <c r="R86" s="160" t="s">
        <v>686</v>
      </c>
      <c r="S86" s="160" t="s">
        <v>844</v>
      </c>
      <c r="T86" s="160" t="s">
        <v>990</v>
      </c>
    </row>
    <row r="87" spans="2:20" x14ac:dyDescent="0.35">
      <c r="B87" s="156"/>
      <c r="C87" s="156"/>
      <c r="D87" s="262">
        <f t="shared" si="18"/>
        <v>0</v>
      </c>
      <c r="E87" s="156">
        <v>0</v>
      </c>
      <c r="F87" s="156" t="str">
        <f>IF(B87="","",SUMIFS('Produktion Lot.Nr.'!E$2:E$500,'Produktion Lot.Nr.'!B$2:B$500,B87))</f>
        <v/>
      </c>
      <c r="G87" s="156" t="str">
        <f>IF(B87="","",SUMIFS(Verkauf!H$4:H$496,Verkauf!E$4:E$496,B87))</f>
        <v/>
      </c>
      <c r="H87" s="157" t="str">
        <f t="shared" si="17"/>
        <v/>
      </c>
      <c r="I87" s="23"/>
      <c r="J87" s="45" t="e">
        <f t="shared" si="19"/>
        <v>#VALUE!</v>
      </c>
      <c r="K87" s="242"/>
      <c r="L87" s="242"/>
      <c r="M87" s="242"/>
      <c r="N87" s="242"/>
      <c r="O87" s="242"/>
      <c r="P87" s="160" t="s">
        <v>1022</v>
      </c>
      <c r="Q87" s="160" t="s">
        <v>901</v>
      </c>
      <c r="R87" s="160" t="s">
        <v>686</v>
      </c>
      <c r="S87" s="160" t="s">
        <v>844</v>
      </c>
      <c r="T87" s="160" t="s">
        <v>990</v>
      </c>
    </row>
    <row r="88" spans="2:20" x14ac:dyDescent="0.35">
      <c r="B88" s="156"/>
      <c r="C88" s="156"/>
      <c r="D88" s="262">
        <f t="shared" si="18"/>
        <v>0</v>
      </c>
      <c r="E88" s="156">
        <v>0</v>
      </c>
      <c r="F88" s="156" t="str">
        <f>IF(B88="","",SUMIFS('Produktion Lot.Nr.'!E$2:E$500,'Produktion Lot.Nr.'!B$2:B$500,B88))</f>
        <v/>
      </c>
      <c r="G88" s="156" t="str">
        <f>IF(B88="","",SUMIFS(Verkauf!H$4:H$496,Verkauf!E$4:E$496,B88))</f>
        <v/>
      </c>
      <c r="H88" s="157" t="str">
        <f t="shared" si="17"/>
        <v/>
      </c>
      <c r="I88" s="23"/>
      <c r="J88" s="45" t="e">
        <f t="shared" si="19"/>
        <v>#VALUE!</v>
      </c>
      <c r="K88" s="242"/>
      <c r="L88" s="242"/>
      <c r="M88" s="242"/>
      <c r="N88" s="242"/>
      <c r="O88" s="242"/>
      <c r="P88" s="160" t="s">
        <v>1022</v>
      </c>
      <c r="Q88" s="160" t="s">
        <v>901</v>
      </c>
      <c r="R88" s="160" t="s">
        <v>686</v>
      </c>
      <c r="S88" s="160" t="s">
        <v>844</v>
      </c>
      <c r="T88" s="160" t="s">
        <v>990</v>
      </c>
    </row>
    <row r="89" spans="2:20" x14ac:dyDescent="0.35">
      <c r="B89" s="156"/>
      <c r="C89" s="156"/>
      <c r="D89" s="262">
        <f t="shared" si="18"/>
        <v>0</v>
      </c>
      <c r="E89" s="156">
        <v>0</v>
      </c>
      <c r="F89" s="156" t="str">
        <f>IF(B89="","",SUMIFS('Produktion Lot.Nr.'!E$2:E$500,'Produktion Lot.Nr.'!B$2:B$500,B89))</f>
        <v/>
      </c>
      <c r="G89" s="156" t="str">
        <f>IF(B89="","",SUMIFS(Verkauf!H$4:H$496,Verkauf!E$4:E$496,B89))</f>
        <v/>
      </c>
      <c r="H89" s="157" t="str">
        <f t="shared" si="17"/>
        <v/>
      </c>
      <c r="I89" s="23"/>
      <c r="J89" s="45" t="e">
        <f t="shared" si="19"/>
        <v>#VALUE!</v>
      </c>
      <c r="K89" s="242"/>
      <c r="L89" s="242"/>
      <c r="M89" s="242"/>
      <c r="N89" s="242"/>
      <c r="O89" s="242"/>
      <c r="P89" s="160" t="s">
        <v>1022</v>
      </c>
      <c r="Q89" s="160" t="s">
        <v>901</v>
      </c>
      <c r="R89" s="160" t="s">
        <v>686</v>
      </c>
      <c r="S89" s="160" t="s">
        <v>844</v>
      </c>
      <c r="T89" s="160" t="s">
        <v>990</v>
      </c>
    </row>
    <row r="90" spans="2:20" x14ac:dyDescent="0.35">
      <c r="B90" s="156"/>
      <c r="C90" s="156"/>
      <c r="D90" s="262">
        <f t="shared" si="18"/>
        <v>0</v>
      </c>
      <c r="E90" s="156">
        <v>0</v>
      </c>
      <c r="F90" s="156" t="str">
        <f>IF(B90="","",SUMIFS('Produktion Lot.Nr.'!E$2:E$500,'Produktion Lot.Nr.'!B$2:B$500,B90))</f>
        <v/>
      </c>
      <c r="G90" s="156" t="str">
        <f>IF(B90="","",SUMIFS(Verkauf!H$4:H$496,Verkauf!E$4:E$496,B90))</f>
        <v/>
      </c>
      <c r="H90" s="157" t="str">
        <f t="shared" si="17"/>
        <v/>
      </c>
      <c r="I90" s="23"/>
      <c r="J90" s="45" t="e">
        <f t="shared" si="19"/>
        <v>#VALUE!</v>
      </c>
      <c r="K90" s="242"/>
      <c r="L90" s="242"/>
      <c r="M90" s="242"/>
      <c r="N90" s="242"/>
      <c r="O90" s="242"/>
      <c r="P90" s="160" t="s">
        <v>1022</v>
      </c>
      <c r="Q90" s="160" t="s">
        <v>901</v>
      </c>
      <c r="R90" s="160" t="s">
        <v>686</v>
      </c>
      <c r="S90" s="160" t="s">
        <v>844</v>
      </c>
      <c r="T90" s="160" t="s">
        <v>990</v>
      </c>
    </row>
    <row r="91" spans="2:20" x14ac:dyDescent="0.35">
      <c r="B91" s="156"/>
      <c r="C91" s="156"/>
      <c r="D91" s="262">
        <f t="shared" si="18"/>
        <v>0</v>
      </c>
      <c r="E91" s="156">
        <v>0</v>
      </c>
      <c r="F91" s="156" t="str">
        <f>IF(B91="","",SUMIFS('Produktion Lot.Nr.'!E$2:E$500,'Produktion Lot.Nr.'!B$2:B$500,B91))</f>
        <v/>
      </c>
      <c r="G91" s="156" t="str">
        <f>IF(B91="","",SUMIFS(Verkauf!H$4:H$496,Verkauf!E$4:E$496,B91))</f>
        <v/>
      </c>
      <c r="H91" s="157" t="str">
        <f t="shared" si="17"/>
        <v/>
      </c>
      <c r="I91" s="23"/>
      <c r="J91" s="45" t="e">
        <f t="shared" si="19"/>
        <v>#VALUE!</v>
      </c>
      <c r="K91" s="242"/>
      <c r="L91" s="242"/>
      <c r="M91" s="242"/>
      <c r="N91" s="242"/>
      <c r="O91" s="242"/>
      <c r="P91" s="160" t="s">
        <v>1022</v>
      </c>
      <c r="Q91" s="160" t="s">
        <v>901</v>
      </c>
      <c r="R91" s="160" t="s">
        <v>686</v>
      </c>
      <c r="S91" s="160" t="s">
        <v>844</v>
      </c>
      <c r="T91" s="160" t="s">
        <v>990</v>
      </c>
    </row>
    <row r="92" spans="2:20" x14ac:dyDescent="0.35">
      <c r="B92" s="156"/>
      <c r="C92" s="156"/>
      <c r="D92" s="262">
        <f t="shared" si="18"/>
        <v>0</v>
      </c>
      <c r="E92" s="156">
        <v>0</v>
      </c>
      <c r="F92" s="156" t="str">
        <f>IF(B92="","",SUMIFS('Produktion Lot.Nr.'!E$2:E$500,'Produktion Lot.Nr.'!B$2:B$500,B92))</f>
        <v/>
      </c>
      <c r="G92" s="156" t="str">
        <f>IF(B92="","",SUMIFS(Verkauf!H$4:H$496,Verkauf!E$4:E$496,B92))</f>
        <v/>
      </c>
      <c r="H92" s="157" t="str">
        <f t="shared" si="17"/>
        <v/>
      </c>
      <c r="I92" s="23"/>
      <c r="J92" s="45" t="e">
        <f t="shared" si="19"/>
        <v>#VALUE!</v>
      </c>
      <c r="K92" s="242"/>
      <c r="L92" s="242"/>
      <c r="M92" s="242"/>
      <c r="N92" s="242"/>
      <c r="O92" s="242"/>
      <c r="P92" s="160" t="s">
        <v>1022</v>
      </c>
      <c r="Q92" s="160" t="s">
        <v>901</v>
      </c>
      <c r="R92" s="160" t="s">
        <v>686</v>
      </c>
      <c r="S92" s="160" t="s">
        <v>844</v>
      </c>
      <c r="T92" s="160" t="s">
        <v>990</v>
      </c>
    </row>
    <row r="93" spans="2:20" x14ac:dyDescent="0.35">
      <c r="B93" s="156"/>
      <c r="C93" s="156"/>
      <c r="D93" s="262">
        <f t="shared" si="18"/>
        <v>0</v>
      </c>
      <c r="E93" s="156">
        <v>0</v>
      </c>
      <c r="F93" s="156" t="str">
        <f>IF(B93="","",SUMIFS('Produktion Lot.Nr.'!E$2:E$500,'Produktion Lot.Nr.'!B$2:B$500,B93))</f>
        <v/>
      </c>
      <c r="G93" s="156" t="str">
        <f>IF(B93="","",SUMIFS(Verkauf!H$4:H$496,Verkauf!E$4:E$496,B93))</f>
        <v/>
      </c>
      <c r="H93" s="157" t="str">
        <f t="shared" si="17"/>
        <v/>
      </c>
      <c r="I93" s="23"/>
      <c r="J93" s="45" t="e">
        <f t="shared" si="19"/>
        <v>#VALUE!</v>
      </c>
      <c r="K93" s="242"/>
      <c r="L93" s="242"/>
      <c r="M93" s="242"/>
      <c r="N93" s="242"/>
      <c r="O93" s="242"/>
      <c r="P93" s="160" t="s">
        <v>1022</v>
      </c>
      <c r="Q93" s="160" t="s">
        <v>901</v>
      </c>
      <c r="R93" s="160" t="s">
        <v>686</v>
      </c>
      <c r="S93" s="160" t="s">
        <v>844</v>
      </c>
      <c r="T93" s="160" t="s">
        <v>990</v>
      </c>
    </row>
    <row r="94" spans="2:20" x14ac:dyDescent="0.35">
      <c r="B94" s="156"/>
      <c r="C94" s="156"/>
      <c r="D94" s="262">
        <f t="shared" si="18"/>
        <v>0</v>
      </c>
      <c r="E94" s="156">
        <v>0</v>
      </c>
      <c r="F94" s="156" t="str">
        <f>IF(B94="","",SUMIFS('Produktion Lot.Nr.'!E$2:E$500,'Produktion Lot.Nr.'!B$2:B$500,B94))</f>
        <v/>
      </c>
      <c r="G94" s="156" t="str">
        <f>IF(B94="","",SUMIFS(Verkauf!H$4:H$496,Verkauf!E$4:E$496,B94))</f>
        <v/>
      </c>
      <c r="H94" s="157" t="str">
        <f t="shared" si="17"/>
        <v/>
      </c>
      <c r="I94" s="23"/>
      <c r="J94" s="45" t="e">
        <f t="shared" si="19"/>
        <v>#VALUE!</v>
      </c>
      <c r="K94" s="242"/>
      <c r="L94" s="242"/>
      <c r="M94" s="242"/>
      <c r="N94" s="242"/>
      <c r="O94" s="242"/>
      <c r="P94" s="160" t="s">
        <v>1022</v>
      </c>
      <c r="Q94" s="160" t="s">
        <v>901</v>
      </c>
      <c r="R94" s="160" t="s">
        <v>686</v>
      </c>
      <c r="S94" s="160" t="s">
        <v>844</v>
      </c>
      <c r="T94" s="160" t="s">
        <v>990</v>
      </c>
    </row>
    <row r="95" spans="2:20" x14ac:dyDescent="0.35">
      <c r="B95" s="156"/>
      <c r="C95" s="156"/>
      <c r="D95" s="262">
        <f t="shared" si="18"/>
        <v>0</v>
      </c>
      <c r="E95" s="156">
        <v>0</v>
      </c>
      <c r="F95" s="156" t="str">
        <f>IF(B95="","",SUMIFS('Produktion Lot.Nr.'!E$2:E$500,'Produktion Lot.Nr.'!B$2:B$500,B95))</f>
        <v/>
      </c>
      <c r="G95" s="156" t="str">
        <f>IF(B95="","",SUMIFS(Verkauf!H$4:H$496,Verkauf!E$4:E$496,B95))</f>
        <v/>
      </c>
      <c r="H95" s="157" t="str">
        <f t="shared" si="17"/>
        <v/>
      </c>
      <c r="I95" s="23"/>
      <c r="J95" s="45" t="e">
        <f t="shared" si="19"/>
        <v>#VALUE!</v>
      </c>
      <c r="K95" s="242"/>
      <c r="L95" s="242"/>
      <c r="M95" s="242"/>
      <c r="N95" s="242"/>
      <c r="O95" s="242"/>
      <c r="P95" s="160" t="s">
        <v>1022</v>
      </c>
      <c r="Q95" s="160" t="s">
        <v>901</v>
      </c>
      <c r="R95" s="160" t="s">
        <v>686</v>
      </c>
      <c r="S95" s="160" t="s">
        <v>844</v>
      </c>
      <c r="T95" s="160" t="s">
        <v>990</v>
      </c>
    </row>
    <row r="96" spans="2:20" x14ac:dyDescent="0.35">
      <c r="B96" s="156"/>
      <c r="C96" s="156"/>
      <c r="D96" s="262">
        <f t="shared" si="18"/>
        <v>0</v>
      </c>
      <c r="E96" s="156">
        <v>0</v>
      </c>
      <c r="F96" s="156" t="str">
        <f>IF(B96="","",SUMIFS('Produktion Lot.Nr.'!E$2:E$500,'Produktion Lot.Nr.'!B$2:B$500,B96))</f>
        <v/>
      </c>
      <c r="G96" s="156" t="str">
        <f>IF(B96="","",SUMIFS(Verkauf!H$4:H$496,Verkauf!E$4:E$496,B96))</f>
        <v/>
      </c>
      <c r="H96" s="157" t="str">
        <f t="shared" si="17"/>
        <v/>
      </c>
      <c r="I96" s="23"/>
      <c r="J96" s="45" t="e">
        <f t="shared" si="19"/>
        <v>#VALUE!</v>
      </c>
      <c r="K96" s="242"/>
      <c r="L96" s="242"/>
      <c r="M96" s="242"/>
      <c r="N96" s="242"/>
      <c r="O96" s="242"/>
      <c r="P96" s="160" t="s">
        <v>1022</v>
      </c>
      <c r="Q96" s="160" t="s">
        <v>901</v>
      </c>
      <c r="R96" s="160" t="s">
        <v>686</v>
      </c>
      <c r="S96" s="160" t="s">
        <v>844</v>
      </c>
      <c r="T96" s="160" t="s">
        <v>990</v>
      </c>
    </row>
    <row r="97" spans="2:20" x14ac:dyDescent="0.35">
      <c r="B97" s="156"/>
      <c r="C97" s="156"/>
      <c r="D97" s="262">
        <f t="shared" si="18"/>
        <v>0</v>
      </c>
      <c r="E97" s="156">
        <v>0</v>
      </c>
      <c r="F97" s="156" t="str">
        <f>IF(B97="","",SUMIFS('Produktion Lot.Nr.'!E$2:E$500,'Produktion Lot.Nr.'!B$2:B$500,B97))</f>
        <v/>
      </c>
      <c r="G97" s="156" t="str">
        <f>IF(B97="","",SUMIFS(Verkauf!H$4:H$496,Verkauf!E$4:E$496,B97))</f>
        <v/>
      </c>
      <c r="H97" s="157" t="str">
        <f t="shared" si="17"/>
        <v/>
      </c>
      <c r="I97" s="23"/>
      <c r="J97" s="45" t="e">
        <f t="shared" si="19"/>
        <v>#VALUE!</v>
      </c>
      <c r="K97" s="242"/>
      <c r="L97" s="242"/>
      <c r="M97" s="242"/>
      <c r="N97" s="242"/>
      <c r="O97" s="242"/>
      <c r="P97" s="160" t="s">
        <v>1022</v>
      </c>
      <c r="Q97" s="160" t="s">
        <v>901</v>
      </c>
      <c r="R97" s="160" t="s">
        <v>686</v>
      </c>
      <c r="S97" s="160" t="s">
        <v>844</v>
      </c>
      <c r="T97" s="160" t="s">
        <v>990</v>
      </c>
    </row>
    <row r="98" spans="2:20" x14ac:dyDescent="0.35">
      <c r="B98" s="156"/>
      <c r="C98" s="156"/>
      <c r="D98" s="262">
        <f t="shared" si="18"/>
        <v>0</v>
      </c>
      <c r="E98" s="156">
        <v>0</v>
      </c>
      <c r="F98" s="156" t="str">
        <f>IF(B98="","",SUMIFS('Produktion Lot.Nr.'!E$2:E$500,'Produktion Lot.Nr.'!B$2:B$500,B98))</f>
        <v/>
      </c>
      <c r="G98" s="156" t="str">
        <f>IF(B98="","",SUMIFS(Verkauf!H$4:H$496,Verkauf!E$4:E$496,B98))</f>
        <v/>
      </c>
      <c r="H98" s="157" t="str">
        <f t="shared" si="17"/>
        <v/>
      </c>
      <c r="I98" s="23"/>
      <c r="J98" s="45" t="e">
        <f t="shared" si="19"/>
        <v>#VALUE!</v>
      </c>
      <c r="K98" s="242"/>
      <c r="L98" s="242"/>
      <c r="M98" s="242"/>
      <c r="N98" s="242"/>
      <c r="O98" s="242"/>
      <c r="P98" s="160" t="s">
        <v>1022</v>
      </c>
      <c r="Q98" s="160" t="s">
        <v>901</v>
      </c>
      <c r="R98" s="160" t="s">
        <v>686</v>
      </c>
      <c r="S98" s="160" t="s">
        <v>844</v>
      </c>
      <c r="T98" s="160" t="s">
        <v>990</v>
      </c>
    </row>
    <row r="99" spans="2:20" x14ac:dyDescent="0.35">
      <c r="B99" s="156"/>
      <c r="C99" s="156"/>
      <c r="D99" s="262">
        <f t="shared" si="18"/>
        <v>0</v>
      </c>
      <c r="E99" s="156">
        <v>0</v>
      </c>
      <c r="F99" s="156" t="str">
        <f>IF(B99="","",SUMIFS('Produktion Lot.Nr.'!E$2:E$500,'Produktion Lot.Nr.'!B$2:B$500,B99))</f>
        <v/>
      </c>
      <c r="G99" s="156" t="str">
        <f>IF(B99="","",SUMIFS(Verkauf!H$4:H$496,Verkauf!E$4:E$496,B99))</f>
        <v/>
      </c>
      <c r="H99" s="157" t="str">
        <f t="shared" si="17"/>
        <v/>
      </c>
      <c r="I99" s="23"/>
      <c r="J99" s="45" t="e">
        <f t="shared" si="19"/>
        <v>#VALUE!</v>
      </c>
      <c r="K99" s="242"/>
      <c r="L99" s="242"/>
      <c r="M99" s="242"/>
      <c r="N99" s="242"/>
      <c r="O99" s="242"/>
      <c r="P99" s="160" t="s">
        <v>1022</v>
      </c>
      <c r="Q99" s="160" t="s">
        <v>901</v>
      </c>
      <c r="R99" s="160" t="s">
        <v>686</v>
      </c>
      <c r="S99" s="160" t="s">
        <v>844</v>
      </c>
      <c r="T99" s="160" t="s">
        <v>990</v>
      </c>
    </row>
    <row r="100" spans="2:20" x14ac:dyDescent="0.35">
      <c r="B100" s="156"/>
      <c r="C100" s="156"/>
      <c r="D100" s="262">
        <f t="shared" si="18"/>
        <v>0</v>
      </c>
      <c r="E100" s="156">
        <v>0</v>
      </c>
      <c r="F100" s="156" t="str">
        <f>IF(B100="","",SUMIFS('Produktion Lot.Nr.'!E$2:E$500,'Produktion Lot.Nr.'!B$2:B$500,B100))</f>
        <v/>
      </c>
      <c r="G100" s="156" t="str">
        <f>IF(B100="","",SUMIFS(Verkauf!H$4:H$496,Verkauf!E$4:E$496,B100))</f>
        <v/>
      </c>
      <c r="H100" s="157" t="str">
        <f t="shared" si="17"/>
        <v/>
      </c>
      <c r="I100" s="23"/>
      <c r="J100" s="45" t="e">
        <f t="shared" si="19"/>
        <v>#VALUE!</v>
      </c>
      <c r="K100" s="242"/>
      <c r="L100" s="242"/>
      <c r="M100" s="242"/>
      <c r="N100" s="242"/>
      <c r="O100" s="242"/>
      <c r="P100" s="160" t="s">
        <v>1022</v>
      </c>
      <c r="Q100" s="160" t="s">
        <v>901</v>
      </c>
      <c r="R100" s="160" t="s">
        <v>686</v>
      </c>
      <c r="S100" s="160" t="s">
        <v>844</v>
      </c>
      <c r="T100" s="160" t="s">
        <v>990</v>
      </c>
    </row>
    <row r="101" spans="2:20" x14ac:dyDescent="0.35">
      <c r="B101" s="156"/>
      <c r="C101" s="156"/>
      <c r="D101" s="262">
        <f t="shared" si="18"/>
        <v>0</v>
      </c>
      <c r="E101" s="156">
        <v>0</v>
      </c>
      <c r="F101" s="156" t="str">
        <f>IF(B101="","",SUMIFS('Produktion Lot.Nr.'!E$2:E$500,'Produktion Lot.Nr.'!B$2:B$500,B101))</f>
        <v/>
      </c>
      <c r="G101" s="156" t="str">
        <f>IF(B101="","",SUMIFS(Verkauf!H$4:H$496,Verkauf!E$4:E$496,B101))</f>
        <v/>
      </c>
      <c r="H101" s="157" t="str">
        <f t="shared" si="17"/>
        <v/>
      </c>
      <c r="I101" s="23"/>
      <c r="J101" s="45" t="e">
        <f t="shared" si="19"/>
        <v>#VALUE!</v>
      </c>
      <c r="K101" s="242"/>
      <c r="L101" s="242"/>
      <c r="M101" s="242"/>
      <c r="N101" s="242"/>
      <c r="O101" s="242"/>
      <c r="P101" s="160" t="s">
        <v>1022</v>
      </c>
      <c r="Q101" s="160" t="s">
        <v>901</v>
      </c>
      <c r="R101" s="160" t="s">
        <v>686</v>
      </c>
      <c r="S101" s="160" t="s">
        <v>844</v>
      </c>
      <c r="T101" s="160" t="s">
        <v>990</v>
      </c>
    </row>
    <row r="102" spans="2:20" x14ac:dyDescent="0.35">
      <c r="B102" s="156"/>
      <c r="C102" s="156"/>
      <c r="D102" s="262">
        <f t="shared" si="18"/>
        <v>0</v>
      </c>
      <c r="E102" s="156">
        <v>0</v>
      </c>
      <c r="F102" s="156" t="str">
        <f>IF(B102="","",SUMIFS('Produktion Lot.Nr.'!E$2:E$500,'Produktion Lot.Nr.'!B$2:B$500,B102))</f>
        <v/>
      </c>
      <c r="G102" s="156" t="str">
        <f>IF(B102="","",SUMIFS(Verkauf!H$4:H$496,Verkauf!E$4:E$496,B102))</f>
        <v/>
      </c>
      <c r="H102" s="157" t="str">
        <f t="shared" si="17"/>
        <v/>
      </c>
      <c r="I102" s="23"/>
      <c r="J102" s="45" t="e">
        <f t="shared" si="19"/>
        <v>#VALUE!</v>
      </c>
      <c r="K102" s="242"/>
      <c r="L102" s="242"/>
      <c r="M102" s="242"/>
      <c r="N102" s="242"/>
      <c r="O102" s="242"/>
      <c r="P102" s="160" t="s">
        <v>1022</v>
      </c>
      <c r="Q102" s="160" t="s">
        <v>901</v>
      </c>
      <c r="R102" s="160" t="s">
        <v>686</v>
      </c>
      <c r="S102" s="160" t="s">
        <v>844</v>
      </c>
      <c r="T102" s="160" t="s">
        <v>990</v>
      </c>
    </row>
    <row r="103" spans="2:20" x14ac:dyDescent="0.35">
      <c r="B103" s="156"/>
      <c r="C103" s="156"/>
      <c r="D103" s="262">
        <f t="shared" si="18"/>
        <v>0</v>
      </c>
      <c r="E103" s="156">
        <v>0</v>
      </c>
      <c r="F103" s="156" t="str">
        <f>IF(B103="","",SUMIFS('Produktion Lot.Nr.'!E$2:E$500,'Produktion Lot.Nr.'!B$2:B$500,B103))</f>
        <v/>
      </c>
      <c r="G103" s="156" t="str">
        <f>IF(B103="","",SUMIFS(Verkauf!H$4:H$496,Verkauf!E$4:E$496,B103))</f>
        <v/>
      </c>
      <c r="H103" s="157" t="str">
        <f t="shared" si="17"/>
        <v/>
      </c>
      <c r="I103" s="23"/>
      <c r="J103" s="45" t="e">
        <f t="shared" si="19"/>
        <v>#VALUE!</v>
      </c>
      <c r="K103" s="242"/>
      <c r="L103" s="242"/>
      <c r="M103" s="242"/>
      <c r="N103" s="242"/>
      <c r="O103" s="242"/>
      <c r="P103" s="160" t="s">
        <v>1022</v>
      </c>
      <c r="Q103" s="160" t="s">
        <v>901</v>
      </c>
      <c r="R103" s="160" t="s">
        <v>686</v>
      </c>
      <c r="S103" s="160" t="s">
        <v>844</v>
      </c>
      <c r="T103" s="160" t="s">
        <v>990</v>
      </c>
    </row>
    <row r="104" spans="2:20" x14ac:dyDescent="0.35">
      <c r="B104" s="156"/>
      <c r="C104" s="156"/>
      <c r="D104" s="262">
        <f t="shared" si="18"/>
        <v>0</v>
      </c>
      <c r="E104" s="156">
        <v>0</v>
      </c>
      <c r="F104" s="156" t="str">
        <f>IF(B104="","",SUMIFS('Produktion Lot.Nr.'!E$2:E$500,'Produktion Lot.Nr.'!B$2:B$500,B104))</f>
        <v/>
      </c>
      <c r="G104" s="156" t="str">
        <f>IF(B104="","",SUMIFS(Verkauf!H$4:H$496,Verkauf!E$4:E$496,B104))</f>
        <v/>
      </c>
      <c r="H104" s="157" t="str">
        <f t="shared" si="17"/>
        <v/>
      </c>
      <c r="I104" s="23"/>
      <c r="J104" s="45" t="e">
        <f t="shared" si="19"/>
        <v>#VALUE!</v>
      </c>
      <c r="K104" s="242"/>
      <c r="L104" s="242"/>
      <c r="M104" s="242"/>
      <c r="N104" s="242"/>
      <c r="O104" s="242"/>
      <c r="P104" s="160" t="s">
        <v>1022</v>
      </c>
      <c r="Q104" s="160" t="s">
        <v>901</v>
      </c>
      <c r="R104" s="160" t="s">
        <v>686</v>
      </c>
      <c r="S104" s="160" t="s">
        <v>844</v>
      </c>
      <c r="T104" s="160" t="s">
        <v>990</v>
      </c>
    </row>
    <row r="105" spans="2:20" x14ac:dyDescent="0.35">
      <c r="B105" s="156"/>
      <c r="C105" s="156"/>
      <c r="D105" s="262">
        <f t="shared" si="18"/>
        <v>0</v>
      </c>
      <c r="E105" s="156">
        <v>0</v>
      </c>
      <c r="F105" s="156" t="str">
        <f>IF(B105="","",SUMIFS('Produktion Lot.Nr.'!E$2:E$500,'Produktion Lot.Nr.'!B$2:B$500,B105))</f>
        <v/>
      </c>
      <c r="G105" s="156" t="str">
        <f>IF(B105="","",SUMIFS(Verkauf!H$4:H$496,Verkauf!E$4:E$496,B105))</f>
        <v/>
      </c>
      <c r="H105" s="157" t="str">
        <f t="shared" si="17"/>
        <v/>
      </c>
      <c r="I105" s="23"/>
      <c r="J105" s="45" t="e">
        <f t="shared" si="19"/>
        <v>#VALUE!</v>
      </c>
      <c r="K105" s="242"/>
      <c r="L105" s="242"/>
      <c r="M105" s="242"/>
      <c r="N105" s="242"/>
      <c r="O105" s="242"/>
      <c r="P105" s="160" t="s">
        <v>1022</v>
      </c>
      <c r="Q105" s="160" t="s">
        <v>901</v>
      </c>
      <c r="R105" s="160" t="s">
        <v>686</v>
      </c>
      <c r="S105" s="160" t="s">
        <v>844</v>
      </c>
      <c r="T105" s="160" t="s">
        <v>990</v>
      </c>
    </row>
    <row r="106" spans="2:20" x14ac:dyDescent="0.35">
      <c r="B106" s="156"/>
      <c r="C106" s="156"/>
      <c r="D106" s="262">
        <f t="shared" si="18"/>
        <v>0</v>
      </c>
      <c r="E106" s="156">
        <v>0</v>
      </c>
      <c r="F106" s="156" t="str">
        <f>IF(B106="","",SUMIFS('Produktion Lot.Nr.'!E$2:E$500,'Produktion Lot.Nr.'!B$2:B$500,B106))</f>
        <v/>
      </c>
      <c r="G106" s="156" t="str">
        <f>IF(B106="","",SUMIFS(Verkauf!H$4:H$496,Verkauf!E$4:E$496,B106))</f>
        <v/>
      </c>
      <c r="H106" s="157" t="str">
        <f t="shared" si="17"/>
        <v/>
      </c>
      <c r="I106" s="23"/>
      <c r="J106" s="45" t="e">
        <f t="shared" si="19"/>
        <v>#VALUE!</v>
      </c>
      <c r="K106" s="242"/>
      <c r="L106" s="242"/>
      <c r="M106" s="242"/>
      <c r="N106" s="242"/>
      <c r="O106" s="242"/>
      <c r="P106" s="160" t="s">
        <v>1022</v>
      </c>
      <c r="Q106" s="160" t="s">
        <v>901</v>
      </c>
      <c r="R106" s="160" t="s">
        <v>686</v>
      </c>
      <c r="S106" s="160" t="s">
        <v>844</v>
      </c>
      <c r="T106" s="160" t="s">
        <v>990</v>
      </c>
    </row>
    <row r="107" spans="2:20" x14ac:dyDescent="0.35">
      <c r="B107" s="156"/>
      <c r="C107" s="156"/>
      <c r="D107" s="262">
        <f t="shared" si="18"/>
        <v>0</v>
      </c>
      <c r="E107" s="156">
        <v>0</v>
      </c>
      <c r="F107" s="156" t="str">
        <f>IF(B107="","",SUMIFS('Produktion Lot.Nr.'!E$2:E$500,'Produktion Lot.Nr.'!B$2:B$500,B107))</f>
        <v/>
      </c>
      <c r="G107" s="156" t="str">
        <f>IF(B107="","",SUMIFS(Verkauf!H$4:H$496,Verkauf!E$4:E$496,B107))</f>
        <v/>
      </c>
      <c r="H107" s="157" t="str">
        <f t="shared" si="17"/>
        <v/>
      </c>
      <c r="I107" s="23"/>
      <c r="J107" s="45" t="e">
        <f t="shared" si="19"/>
        <v>#VALUE!</v>
      </c>
      <c r="K107" s="242"/>
      <c r="L107" s="242"/>
      <c r="M107" s="242"/>
      <c r="N107" s="242"/>
      <c r="O107" s="242"/>
      <c r="P107" s="160" t="s">
        <v>1022</v>
      </c>
      <c r="Q107" s="160" t="s">
        <v>901</v>
      </c>
      <c r="R107" s="160" t="s">
        <v>686</v>
      </c>
      <c r="S107" s="160" t="s">
        <v>844</v>
      </c>
      <c r="T107" s="160" t="s">
        <v>990</v>
      </c>
    </row>
    <row r="108" spans="2:20" x14ac:dyDescent="0.35">
      <c r="B108" s="156"/>
      <c r="C108" s="156"/>
      <c r="D108" s="262">
        <f t="shared" si="18"/>
        <v>0</v>
      </c>
      <c r="E108" s="156">
        <v>0</v>
      </c>
      <c r="F108" s="156" t="str">
        <f>IF(B108="","",SUMIFS('Produktion Lot.Nr.'!E$2:E$500,'Produktion Lot.Nr.'!B$2:B$500,B108))</f>
        <v/>
      </c>
      <c r="G108" s="156" t="str">
        <f>IF(B108="","",SUMIFS(Verkauf!H$4:H$496,Verkauf!E$4:E$496,B108))</f>
        <v/>
      </c>
      <c r="H108" s="157" t="str">
        <f t="shared" si="17"/>
        <v/>
      </c>
      <c r="I108" s="23"/>
      <c r="J108" s="45" t="e">
        <f t="shared" si="19"/>
        <v>#VALUE!</v>
      </c>
      <c r="K108" s="242"/>
      <c r="L108" s="242"/>
      <c r="M108" s="242"/>
      <c r="N108" s="242"/>
      <c r="O108" s="242"/>
      <c r="P108" s="160" t="s">
        <v>1022</v>
      </c>
      <c r="Q108" s="160" t="s">
        <v>901</v>
      </c>
      <c r="R108" s="160" t="s">
        <v>686</v>
      </c>
      <c r="S108" s="160" t="s">
        <v>844</v>
      </c>
      <c r="T108" s="160" t="s">
        <v>990</v>
      </c>
    </row>
    <row r="109" spans="2:20" x14ac:dyDescent="0.35">
      <c r="B109" s="156"/>
      <c r="C109" s="156"/>
      <c r="D109" s="262">
        <f t="shared" si="18"/>
        <v>0</v>
      </c>
      <c r="E109" s="156">
        <v>0</v>
      </c>
      <c r="F109" s="156" t="str">
        <f>IF(B109="","",SUMIFS('Produktion Lot.Nr.'!E$2:E$500,'Produktion Lot.Nr.'!B$2:B$500,B109))</f>
        <v/>
      </c>
      <c r="G109" s="156" t="str">
        <f>IF(B109="","",SUMIFS(Verkauf!H$4:H$496,Verkauf!E$4:E$496,B109))</f>
        <v/>
      </c>
      <c r="H109" s="157" t="str">
        <f t="shared" si="17"/>
        <v/>
      </c>
      <c r="I109" s="23"/>
      <c r="J109" s="45" t="e">
        <f t="shared" si="19"/>
        <v>#VALUE!</v>
      </c>
      <c r="K109" s="242"/>
      <c r="L109" s="242"/>
      <c r="M109" s="242"/>
      <c r="N109" s="242"/>
      <c r="O109" s="242"/>
      <c r="P109" s="160" t="s">
        <v>1022</v>
      </c>
      <c r="Q109" s="160" t="s">
        <v>901</v>
      </c>
      <c r="R109" s="160" t="s">
        <v>686</v>
      </c>
      <c r="S109" s="160" t="s">
        <v>844</v>
      </c>
      <c r="T109" s="160" t="s">
        <v>990</v>
      </c>
    </row>
    <row r="110" spans="2:20" x14ac:dyDescent="0.35">
      <c r="B110" s="156"/>
      <c r="C110" s="156"/>
      <c r="D110" s="262">
        <f t="shared" si="18"/>
        <v>0</v>
      </c>
      <c r="E110" s="156">
        <v>0</v>
      </c>
      <c r="F110" s="156" t="str">
        <f>IF(B110="","",SUMIFS('Produktion Lot.Nr.'!E$2:E$500,'Produktion Lot.Nr.'!B$2:B$500,B110))</f>
        <v/>
      </c>
      <c r="G110" s="156" t="str">
        <f>IF(B110="","",SUMIFS(Verkauf!H$4:H$496,Verkauf!E$4:E$496,B110))</f>
        <v/>
      </c>
      <c r="H110" s="157" t="str">
        <f t="shared" si="17"/>
        <v/>
      </c>
      <c r="I110" s="23"/>
      <c r="J110" s="45" t="e">
        <f t="shared" si="19"/>
        <v>#VALUE!</v>
      </c>
      <c r="K110" s="242"/>
      <c r="L110" s="242"/>
      <c r="M110" s="242"/>
      <c r="N110" s="242"/>
      <c r="O110" s="242"/>
      <c r="P110" s="160" t="s">
        <v>1022</v>
      </c>
      <c r="Q110" s="160" t="s">
        <v>901</v>
      </c>
      <c r="R110" s="160" t="s">
        <v>686</v>
      </c>
      <c r="S110" s="160" t="s">
        <v>844</v>
      </c>
      <c r="T110" s="160" t="s">
        <v>990</v>
      </c>
    </row>
    <row r="111" spans="2:20" x14ac:dyDescent="0.35">
      <c r="B111" s="156"/>
      <c r="C111" s="156"/>
      <c r="D111" s="262">
        <f t="shared" si="18"/>
        <v>0</v>
      </c>
      <c r="E111" s="156">
        <v>0</v>
      </c>
      <c r="F111" s="156" t="str">
        <f>IF(B111="","",SUMIFS('Produktion Lot.Nr.'!E$2:E$500,'Produktion Lot.Nr.'!B$2:B$500,B111))</f>
        <v/>
      </c>
      <c r="G111" s="156" t="str">
        <f>IF(B111="","",SUMIFS(Verkauf!H$4:H$496,Verkauf!E$4:E$496,B111))</f>
        <v/>
      </c>
      <c r="H111" s="157" t="str">
        <f t="shared" si="17"/>
        <v/>
      </c>
      <c r="I111" s="23"/>
      <c r="J111" s="45" t="e">
        <f t="shared" si="19"/>
        <v>#VALUE!</v>
      </c>
      <c r="K111" s="242"/>
      <c r="L111" s="242"/>
      <c r="M111" s="242"/>
      <c r="N111" s="242"/>
      <c r="O111" s="242"/>
      <c r="P111" s="160" t="s">
        <v>1022</v>
      </c>
      <c r="Q111" s="160" t="s">
        <v>901</v>
      </c>
      <c r="R111" s="160" t="s">
        <v>686</v>
      </c>
      <c r="S111" s="160" t="s">
        <v>844</v>
      </c>
      <c r="T111" s="160" t="s">
        <v>990</v>
      </c>
    </row>
    <row r="112" spans="2:20" x14ac:dyDescent="0.35">
      <c r="B112" s="156"/>
      <c r="C112" s="156"/>
      <c r="D112" s="262">
        <f t="shared" si="18"/>
        <v>0</v>
      </c>
      <c r="E112" s="156">
        <v>0</v>
      </c>
      <c r="F112" s="156" t="str">
        <f>IF(B112="","",SUMIFS('Produktion Lot.Nr.'!E$2:E$500,'Produktion Lot.Nr.'!B$2:B$500,B112))</f>
        <v/>
      </c>
      <c r="G112" s="156" t="str">
        <f>IF(B112="","",SUMIFS(Verkauf!H$4:H$496,Verkauf!E$4:E$496,B112))</f>
        <v/>
      </c>
      <c r="H112" s="157" t="str">
        <f t="shared" si="17"/>
        <v/>
      </c>
      <c r="I112" s="23"/>
      <c r="J112" s="45" t="e">
        <f t="shared" si="19"/>
        <v>#VALUE!</v>
      </c>
      <c r="K112" s="242"/>
      <c r="L112" s="242"/>
      <c r="M112" s="242"/>
      <c r="N112" s="242"/>
      <c r="O112" s="242"/>
      <c r="P112" s="160" t="s">
        <v>1022</v>
      </c>
      <c r="Q112" s="160" t="s">
        <v>901</v>
      </c>
      <c r="R112" s="160" t="s">
        <v>686</v>
      </c>
      <c r="S112" s="160" t="s">
        <v>844</v>
      </c>
      <c r="T112" s="160" t="s">
        <v>990</v>
      </c>
    </row>
    <row r="113" spans="2:20" x14ac:dyDescent="0.35">
      <c r="B113" s="156"/>
      <c r="C113" s="156"/>
      <c r="D113" s="262">
        <f t="shared" si="18"/>
        <v>0</v>
      </c>
      <c r="E113" s="156">
        <v>0</v>
      </c>
      <c r="F113" s="156" t="str">
        <f>IF(B113="","",SUMIFS('Produktion Lot.Nr.'!E$2:E$500,'Produktion Lot.Nr.'!B$2:B$500,B113))</f>
        <v/>
      </c>
      <c r="G113" s="156" t="str">
        <f>IF(B113="","",SUMIFS(Verkauf!H$4:H$496,Verkauf!E$4:E$496,B113))</f>
        <v/>
      </c>
      <c r="H113" s="157" t="str">
        <f t="shared" si="17"/>
        <v/>
      </c>
      <c r="I113" s="23"/>
      <c r="J113" s="45" t="e">
        <f t="shared" si="19"/>
        <v>#VALUE!</v>
      </c>
      <c r="K113" s="242"/>
      <c r="L113" s="242"/>
      <c r="M113" s="242"/>
      <c r="N113" s="242"/>
      <c r="O113" s="242"/>
      <c r="P113" s="160" t="s">
        <v>1022</v>
      </c>
      <c r="Q113" s="160" t="s">
        <v>901</v>
      </c>
      <c r="R113" s="160" t="s">
        <v>686</v>
      </c>
      <c r="S113" s="160" t="s">
        <v>844</v>
      </c>
      <c r="T113" s="160" t="s">
        <v>990</v>
      </c>
    </row>
    <row r="114" spans="2:20" x14ac:dyDescent="0.35">
      <c r="B114" s="156"/>
      <c r="C114" s="156"/>
      <c r="D114" s="262">
        <f t="shared" si="18"/>
        <v>0</v>
      </c>
      <c r="E114" s="156">
        <v>0</v>
      </c>
      <c r="F114" s="156" t="str">
        <f>IF(B114="","",SUMIFS('Produktion Lot.Nr.'!E$2:E$500,'Produktion Lot.Nr.'!B$2:B$500,B114))</f>
        <v/>
      </c>
      <c r="G114" s="156" t="str">
        <f>IF(B114="","",SUMIFS(Verkauf!H$4:H$496,Verkauf!E$4:E$496,B114))</f>
        <v/>
      </c>
      <c r="H114" s="157" t="str">
        <f t="shared" si="17"/>
        <v/>
      </c>
      <c r="I114" s="23"/>
      <c r="J114" s="45" t="e">
        <f t="shared" si="19"/>
        <v>#VALUE!</v>
      </c>
      <c r="K114" s="242"/>
      <c r="L114" s="242"/>
      <c r="M114" s="242"/>
      <c r="N114" s="242"/>
      <c r="O114" s="242"/>
      <c r="P114" s="160" t="s">
        <v>1022</v>
      </c>
      <c r="Q114" s="160" t="s">
        <v>901</v>
      </c>
      <c r="R114" s="160" t="s">
        <v>686</v>
      </c>
      <c r="S114" s="160" t="s">
        <v>844</v>
      </c>
      <c r="T114" s="160" t="s">
        <v>990</v>
      </c>
    </row>
    <row r="115" spans="2:20" x14ac:dyDescent="0.35">
      <c r="B115" s="156"/>
      <c r="C115" s="156"/>
      <c r="D115" s="262">
        <f t="shared" si="18"/>
        <v>0</v>
      </c>
      <c r="E115" s="156">
        <v>0</v>
      </c>
      <c r="F115" s="156" t="str">
        <f>IF(B115="","",SUMIFS('Produktion Lot.Nr.'!E$2:E$500,'Produktion Lot.Nr.'!B$2:B$500,B115))</f>
        <v/>
      </c>
      <c r="G115" s="156" t="str">
        <f>IF(B115="","",SUMIFS(Verkauf!H$4:H$496,Verkauf!E$4:E$496,B115))</f>
        <v/>
      </c>
      <c r="H115" s="157" t="str">
        <f t="shared" si="17"/>
        <v/>
      </c>
      <c r="I115" s="23"/>
      <c r="J115" s="45" t="e">
        <f t="shared" si="19"/>
        <v>#VALUE!</v>
      </c>
      <c r="K115" s="242"/>
      <c r="L115" s="242"/>
      <c r="M115" s="242"/>
      <c r="N115" s="242"/>
      <c r="O115" s="242"/>
      <c r="P115" s="160" t="s">
        <v>1022</v>
      </c>
      <c r="Q115" s="160" t="s">
        <v>901</v>
      </c>
      <c r="R115" s="160" t="s">
        <v>686</v>
      </c>
      <c r="S115" s="160" t="s">
        <v>844</v>
      </c>
      <c r="T115" s="160" t="s">
        <v>990</v>
      </c>
    </row>
    <row r="116" spans="2:20" x14ac:dyDescent="0.35">
      <c r="B116" s="156"/>
      <c r="C116" s="156"/>
      <c r="D116" s="262">
        <f t="shared" si="18"/>
        <v>0</v>
      </c>
      <c r="E116" s="156">
        <v>0</v>
      </c>
      <c r="F116" s="156" t="str">
        <f>IF(B116="","",SUMIFS('Produktion Lot.Nr.'!E$2:E$500,'Produktion Lot.Nr.'!B$2:B$500,B116))</f>
        <v/>
      </c>
      <c r="G116" s="156" t="str">
        <f>IF(B116="","",SUMIFS(Verkauf!H$4:H$496,Verkauf!E$4:E$496,B116))</f>
        <v/>
      </c>
      <c r="H116" s="157" t="str">
        <f t="shared" si="17"/>
        <v/>
      </c>
      <c r="I116" s="23"/>
      <c r="J116" s="45" t="e">
        <f t="shared" si="19"/>
        <v>#VALUE!</v>
      </c>
      <c r="K116" s="242"/>
      <c r="L116" s="242"/>
      <c r="M116" s="242"/>
      <c r="N116" s="242"/>
      <c r="O116" s="242"/>
      <c r="P116" s="160" t="s">
        <v>1022</v>
      </c>
      <c r="Q116" s="160" t="s">
        <v>901</v>
      </c>
      <c r="R116" s="160" t="s">
        <v>686</v>
      </c>
      <c r="S116" s="160" t="s">
        <v>844</v>
      </c>
      <c r="T116" s="160" t="s">
        <v>990</v>
      </c>
    </row>
    <row r="117" spans="2:20" x14ac:dyDescent="0.35">
      <c r="B117" s="156"/>
      <c r="C117" s="156"/>
      <c r="D117" s="262">
        <f t="shared" si="18"/>
        <v>0</v>
      </c>
      <c r="E117" s="156">
        <v>0</v>
      </c>
      <c r="F117" s="156" t="str">
        <f>IF(B117="","",SUMIFS('Produktion Lot.Nr.'!E$2:E$500,'Produktion Lot.Nr.'!B$2:B$500,B117))</f>
        <v/>
      </c>
      <c r="G117" s="156" t="str">
        <f>IF(B117="","",SUMIFS(Verkauf!H$4:H$496,Verkauf!E$4:E$496,B117))</f>
        <v/>
      </c>
      <c r="H117" s="157" t="str">
        <f t="shared" si="17"/>
        <v/>
      </c>
      <c r="I117" s="23"/>
      <c r="J117" s="45" t="e">
        <f t="shared" si="19"/>
        <v>#VALUE!</v>
      </c>
      <c r="K117" s="242"/>
      <c r="L117" s="242"/>
      <c r="M117" s="242"/>
      <c r="N117" s="242"/>
      <c r="O117" s="242"/>
      <c r="P117" s="160" t="s">
        <v>1022</v>
      </c>
      <c r="Q117" s="160" t="s">
        <v>901</v>
      </c>
      <c r="R117" s="160" t="s">
        <v>686</v>
      </c>
      <c r="S117" s="160" t="s">
        <v>844</v>
      </c>
      <c r="T117" s="160" t="s">
        <v>990</v>
      </c>
    </row>
    <row r="118" spans="2:20" x14ac:dyDescent="0.35">
      <c r="B118" s="156"/>
      <c r="C118" s="156"/>
      <c r="D118" s="262">
        <f t="shared" si="18"/>
        <v>0</v>
      </c>
      <c r="E118" s="156">
        <v>0</v>
      </c>
      <c r="F118" s="156" t="str">
        <f>IF(B118="","",SUMIFS('Produktion Lot.Nr.'!E$2:E$500,'Produktion Lot.Nr.'!B$2:B$500,B118))</f>
        <v/>
      </c>
      <c r="G118" s="156" t="str">
        <f>IF(B118="","",SUMIFS(Verkauf!H$4:H$496,Verkauf!E$4:E$496,B118))</f>
        <v/>
      </c>
      <c r="H118" s="157" t="str">
        <f t="shared" si="17"/>
        <v/>
      </c>
      <c r="I118" s="23"/>
      <c r="J118" s="45" t="e">
        <f t="shared" si="19"/>
        <v>#VALUE!</v>
      </c>
      <c r="K118" s="242"/>
      <c r="L118" s="242"/>
      <c r="M118" s="242"/>
      <c r="N118" s="242"/>
      <c r="O118" s="242"/>
      <c r="P118" s="160" t="s">
        <v>1022</v>
      </c>
      <c r="Q118" s="160" t="s">
        <v>901</v>
      </c>
      <c r="R118" s="160" t="s">
        <v>686</v>
      </c>
      <c r="S118" s="160" t="s">
        <v>844</v>
      </c>
      <c r="T118" s="160" t="s">
        <v>990</v>
      </c>
    </row>
    <row r="119" spans="2:20" x14ac:dyDescent="0.35">
      <c r="B119" s="156"/>
      <c r="C119" s="156"/>
      <c r="D119" s="262">
        <f t="shared" si="18"/>
        <v>0</v>
      </c>
      <c r="E119" s="156">
        <v>0</v>
      </c>
      <c r="F119" s="156" t="str">
        <f>IF(B119="","",SUMIFS('Produktion Lot.Nr.'!E$2:E$500,'Produktion Lot.Nr.'!B$2:B$500,B119))</f>
        <v/>
      </c>
      <c r="G119" s="156" t="str">
        <f>IF(B119="","",SUMIFS(Verkauf!H$4:H$496,Verkauf!E$4:E$496,B119))</f>
        <v/>
      </c>
      <c r="H119" s="157" t="str">
        <f t="shared" si="17"/>
        <v/>
      </c>
      <c r="I119" s="23"/>
      <c r="J119" s="45" t="e">
        <f t="shared" si="19"/>
        <v>#VALUE!</v>
      </c>
      <c r="K119" s="242"/>
      <c r="L119" s="242"/>
      <c r="M119" s="242"/>
      <c r="N119" s="242"/>
      <c r="O119" s="242"/>
      <c r="P119" s="160" t="s">
        <v>1022</v>
      </c>
      <c r="Q119" s="160" t="s">
        <v>901</v>
      </c>
      <c r="R119" s="160" t="s">
        <v>686</v>
      </c>
      <c r="S119" s="160" t="s">
        <v>844</v>
      </c>
      <c r="T119" s="160" t="s">
        <v>990</v>
      </c>
    </row>
    <row r="120" spans="2:20" x14ac:dyDescent="0.35">
      <c r="B120" s="156"/>
      <c r="C120" s="156"/>
      <c r="D120" s="262">
        <f t="shared" si="18"/>
        <v>0</v>
      </c>
      <c r="E120" s="156">
        <v>0</v>
      </c>
      <c r="F120" s="156" t="str">
        <f>IF(B120="","",SUMIFS('Produktion Lot.Nr.'!E$2:E$500,'Produktion Lot.Nr.'!B$2:B$500,B120))</f>
        <v/>
      </c>
      <c r="G120" s="156" t="str">
        <f>IF(B120="","",SUMIFS(Verkauf!H$4:H$496,Verkauf!E$4:E$496,B120))</f>
        <v/>
      </c>
      <c r="H120" s="157" t="str">
        <f t="shared" si="17"/>
        <v/>
      </c>
      <c r="I120" s="23"/>
      <c r="J120" s="45" t="e">
        <f t="shared" si="19"/>
        <v>#VALUE!</v>
      </c>
      <c r="K120" s="242"/>
      <c r="L120" s="242"/>
      <c r="M120" s="242"/>
      <c r="N120" s="242"/>
      <c r="O120" s="242"/>
      <c r="P120" s="160" t="s">
        <v>1022</v>
      </c>
      <c r="Q120" s="160" t="s">
        <v>901</v>
      </c>
      <c r="R120" s="160" t="s">
        <v>686</v>
      </c>
      <c r="S120" s="160" t="s">
        <v>844</v>
      </c>
      <c r="T120" s="160" t="s">
        <v>990</v>
      </c>
    </row>
    <row r="121" spans="2:20" x14ac:dyDescent="0.35">
      <c r="B121" s="156"/>
      <c r="C121" s="156"/>
      <c r="D121" s="262">
        <f t="shared" si="18"/>
        <v>0</v>
      </c>
      <c r="E121" s="156">
        <v>0</v>
      </c>
      <c r="F121" s="156" t="str">
        <f>IF(B121="","",SUMIFS('Produktion Lot.Nr.'!E$2:E$500,'Produktion Lot.Nr.'!B$2:B$500,B121))</f>
        <v/>
      </c>
      <c r="G121" s="156" t="str">
        <f>IF(B121="","",SUMIFS(Verkauf!H$4:H$496,Verkauf!E$4:E$496,B121))</f>
        <v/>
      </c>
      <c r="H121" s="157" t="str">
        <f t="shared" si="17"/>
        <v/>
      </c>
      <c r="I121" s="23"/>
      <c r="J121" s="45" t="e">
        <f t="shared" si="19"/>
        <v>#VALUE!</v>
      </c>
      <c r="K121" s="242"/>
      <c r="L121" s="242"/>
      <c r="M121" s="242"/>
      <c r="N121" s="242"/>
      <c r="O121" s="242"/>
      <c r="P121" s="160" t="s">
        <v>1022</v>
      </c>
      <c r="Q121" s="160" t="s">
        <v>901</v>
      </c>
      <c r="R121" s="160" t="s">
        <v>686</v>
      </c>
      <c r="S121" s="160" t="s">
        <v>844</v>
      </c>
      <c r="T121" s="160" t="s">
        <v>990</v>
      </c>
    </row>
    <row r="122" spans="2:20" x14ac:dyDescent="0.35">
      <c r="B122" s="156"/>
      <c r="C122" s="156"/>
      <c r="D122" s="262">
        <f t="shared" si="18"/>
        <v>0</v>
      </c>
      <c r="E122" s="156">
        <v>0</v>
      </c>
      <c r="F122" s="156" t="str">
        <f>IF(B122="","",SUMIFS('Produktion Lot.Nr.'!E$2:E$500,'Produktion Lot.Nr.'!B$2:B$500,B122))</f>
        <v/>
      </c>
      <c r="G122" s="156" t="str">
        <f>IF(B122="","",SUMIFS(Verkauf!H$4:H$496,Verkauf!E$4:E$496,B122))</f>
        <v/>
      </c>
      <c r="H122" s="157" t="str">
        <f t="shared" si="17"/>
        <v/>
      </c>
      <c r="I122" s="23"/>
      <c r="J122" s="45" t="e">
        <f t="shared" si="19"/>
        <v>#VALUE!</v>
      </c>
      <c r="K122" s="242"/>
      <c r="L122" s="242"/>
      <c r="M122" s="242"/>
      <c r="N122" s="242"/>
      <c r="O122" s="242"/>
      <c r="P122" s="160" t="s">
        <v>1022</v>
      </c>
      <c r="Q122" s="160" t="s">
        <v>901</v>
      </c>
      <c r="R122" s="160" t="s">
        <v>686</v>
      </c>
      <c r="S122" s="160" t="s">
        <v>844</v>
      </c>
      <c r="T122" s="160" t="s">
        <v>990</v>
      </c>
    </row>
    <row r="123" spans="2:20" x14ac:dyDescent="0.35">
      <c r="B123" s="156"/>
      <c r="C123" s="156"/>
      <c r="D123" s="262">
        <f t="shared" si="18"/>
        <v>0</v>
      </c>
      <c r="E123" s="156">
        <v>0</v>
      </c>
      <c r="F123" s="156" t="str">
        <f>IF(B123="","",SUMIFS('Produktion Lot.Nr.'!E$2:E$500,'Produktion Lot.Nr.'!B$2:B$500,B123))</f>
        <v/>
      </c>
      <c r="G123" s="156" t="str">
        <f>IF(B123="","",SUMIFS(Verkauf!H$4:H$496,Verkauf!E$4:E$496,B123))</f>
        <v/>
      </c>
      <c r="H123" s="157" t="str">
        <f t="shared" si="17"/>
        <v/>
      </c>
      <c r="I123" s="23"/>
      <c r="J123" s="45" t="e">
        <f t="shared" si="19"/>
        <v>#VALUE!</v>
      </c>
      <c r="K123" s="242"/>
      <c r="L123" s="242"/>
      <c r="M123" s="242"/>
      <c r="N123" s="242"/>
      <c r="O123" s="242"/>
      <c r="P123" s="160" t="s">
        <v>1022</v>
      </c>
      <c r="Q123" s="160" t="s">
        <v>901</v>
      </c>
      <c r="R123" s="160" t="s">
        <v>686</v>
      </c>
      <c r="S123" s="160" t="s">
        <v>844</v>
      </c>
      <c r="T123" s="160" t="s">
        <v>990</v>
      </c>
    </row>
    <row r="124" spans="2:20" x14ac:dyDescent="0.35">
      <c r="B124" s="156"/>
      <c r="C124" s="156"/>
      <c r="D124" s="262">
        <f t="shared" si="18"/>
        <v>0</v>
      </c>
      <c r="E124" s="156">
        <v>0</v>
      </c>
      <c r="F124" s="156" t="str">
        <f>IF(B124="","",SUMIFS('Produktion Lot.Nr.'!E$2:E$500,'Produktion Lot.Nr.'!B$2:B$500,B124))</f>
        <v/>
      </c>
      <c r="G124" s="156" t="str">
        <f>IF(B124="","",SUMIFS(Verkauf!H$4:H$496,Verkauf!E$4:E$496,B124))</f>
        <v/>
      </c>
      <c r="H124" s="157" t="str">
        <f t="shared" si="17"/>
        <v/>
      </c>
      <c r="I124" s="23"/>
      <c r="J124" s="45" t="e">
        <f t="shared" si="19"/>
        <v>#VALUE!</v>
      </c>
      <c r="K124" s="242"/>
      <c r="L124" s="242"/>
      <c r="M124" s="242"/>
      <c r="N124" s="242"/>
      <c r="O124" s="242"/>
      <c r="P124" s="160" t="s">
        <v>1022</v>
      </c>
      <c r="Q124" s="160" t="s">
        <v>901</v>
      </c>
      <c r="R124" s="160" t="s">
        <v>686</v>
      </c>
      <c r="S124" s="160" t="s">
        <v>844</v>
      </c>
      <c r="T124" s="160" t="s">
        <v>990</v>
      </c>
    </row>
    <row r="125" spans="2:20" x14ac:dyDescent="0.35">
      <c r="B125" s="156"/>
      <c r="C125" s="156"/>
      <c r="D125" s="262">
        <f t="shared" si="18"/>
        <v>0</v>
      </c>
      <c r="E125" s="156">
        <v>0</v>
      </c>
      <c r="F125" s="156" t="str">
        <f>IF(B125="","",SUMIFS('Produktion Lot.Nr.'!E$2:E$500,'Produktion Lot.Nr.'!B$2:B$500,B125))</f>
        <v/>
      </c>
      <c r="G125" s="156" t="str">
        <f>IF(B125="","",SUMIFS(Verkauf!H$4:H$496,Verkauf!E$4:E$496,B125))</f>
        <v/>
      </c>
      <c r="H125" s="157" t="str">
        <f t="shared" si="17"/>
        <v/>
      </c>
      <c r="I125" s="23"/>
      <c r="J125" s="45" t="e">
        <f t="shared" si="19"/>
        <v>#VALUE!</v>
      </c>
      <c r="K125" s="242"/>
      <c r="L125" s="242"/>
      <c r="M125" s="242"/>
      <c r="N125" s="242"/>
      <c r="O125" s="242"/>
      <c r="P125" s="160" t="s">
        <v>1022</v>
      </c>
      <c r="Q125" s="160" t="s">
        <v>901</v>
      </c>
      <c r="R125" s="160" t="s">
        <v>686</v>
      </c>
      <c r="S125" s="160" t="s">
        <v>844</v>
      </c>
      <c r="T125" s="160" t="s">
        <v>990</v>
      </c>
    </row>
    <row r="126" spans="2:20" x14ac:dyDescent="0.35">
      <c r="B126" s="156"/>
      <c r="C126" s="156"/>
      <c r="D126" s="262">
        <f t="shared" si="18"/>
        <v>0</v>
      </c>
      <c r="E126" s="156">
        <v>0</v>
      </c>
      <c r="F126" s="156" t="str">
        <f>IF(B126="","",SUMIFS('Produktion Lot.Nr.'!E$2:E$500,'Produktion Lot.Nr.'!B$2:B$500,B126))</f>
        <v/>
      </c>
      <c r="G126" s="156" t="str">
        <f>IF(B126="","",SUMIFS(Verkauf!H$4:H$496,Verkauf!E$4:E$496,B126))</f>
        <v/>
      </c>
      <c r="H126" s="157" t="str">
        <f t="shared" si="17"/>
        <v/>
      </c>
      <c r="I126" s="23"/>
      <c r="J126" s="45" t="e">
        <f t="shared" si="19"/>
        <v>#VALUE!</v>
      </c>
      <c r="K126" s="242"/>
      <c r="L126" s="242"/>
      <c r="M126" s="242"/>
      <c r="N126" s="242"/>
      <c r="O126" s="242"/>
      <c r="P126" s="160" t="s">
        <v>1022</v>
      </c>
      <c r="Q126" s="160" t="s">
        <v>901</v>
      </c>
      <c r="R126" s="160" t="s">
        <v>686</v>
      </c>
      <c r="S126" s="160" t="s">
        <v>844</v>
      </c>
      <c r="T126" s="160" t="s">
        <v>990</v>
      </c>
    </row>
    <row r="127" spans="2:20" x14ac:dyDescent="0.35">
      <c r="B127" s="156"/>
      <c r="C127" s="156"/>
      <c r="D127" s="262">
        <f t="shared" si="18"/>
        <v>0</v>
      </c>
      <c r="E127" s="156">
        <v>0</v>
      </c>
      <c r="F127" s="156" t="str">
        <f>IF(B127="","",SUMIFS('Produktion Lot.Nr.'!E$2:E$500,'Produktion Lot.Nr.'!B$2:B$500,B127))</f>
        <v/>
      </c>
      <c r="G127" s="156" t="str">
        <f>IF(B127="","",SUMIFS(Verkauf!H$4:H$496,Verkauf!E$4:E$496,B127))</f>
        <v/>
      </c>
      <c r="H127" s="157" t="str">
        <f t="shared" si="17"/>
        <v/>
      </c>
      <c r="I127" s="23"/>
      <c r="J127" s="45" t="e">
        <f t="shared" si="19"/>
        <v>#VALUE!</v>
      </c>
      <c r="K127" s="242"/>
      <c r="L127" s="242"/>
      <c r="M127" s="242"/>
      <c r="N127" s="242"/>
      <c r="O127" s="242"/>
      <c r="P127" s="160" t="s">
        <v>1022</v>
      </c>
      <c r="Q127" s="160" t="s">
        <v>901</v>
      </c>
      <c r="R127" s="160" t="s">
        <v>686</v>
      </c>
      <c r="S127" s="160" t="s">
        <v>844</v>
      </c>
      <c r="T127" s="160" t="s">
        <v>990</v>
      </c>
    </row>
    <row r="128" spans="2:20" x14ac:dyDescent="0.35">
      <c r="B128" s="156"/>
      <c r="C128" s="156"/>
      <c r="D128" s="262">
        <f t="shared" si="18"/>
        <v>0</v>
      </c>
      <c r="E128" s="156">
        <v>0</v>
      </c>
      <c r="F128" s="156" t="str">
        <f>IF(B128="","",SUMIFS('Produktion Lot.Nr.'!E$2:E$500,'Produktion Lot.Nr.'!B$2:B$500,B128))</f>
        <v/>
      </c>
      <c r="G128" s="156" t="str">
        <f>IF(B128="","",SUMIFS(Verkauf!H$4:H$496,Verkauf!E$4:E$496,B128))</f>
        <v/>
      </c>
      <c r="H128" s="157" t="str">
        <f t="shared" si="17"/>
        <v/>
      </c>
      <c r="I128" s="23"/>
      <c r="J128" s="45" t="e">
        <f t="shared" si="19"/>
        <v>#VALUE!</v>
      </c>
      <c r="K128" s="242"/>
      <c r="L128" s="242"/>
      <c r="M128" s="242"/>
      <c r="N128" s="242"/>
      <c r="O128" s="242"/>
      <c r="P128" s="160" t="s">
        <v>1022</v>
      </c>
      <c r="Q128" s="160" t="s">
        <v>901</v>
      </c>
      <c r="R128" s="160" t="s">
        <v>686</v>
      </c>
      <c r="S128" s="160" t="s">
        <v>844</v>
      </c>
      <c r="T128" s="160" t="s">
        <v>990</v>
      </c>
    </row>
    <row r="129" spans="2:20" x14ac:dyDescent="0.35">
      <c r="B129" s="156"/>
      <c r="C129" s="156"/>
      <c r="D129" s="262">
        <f t="shared" si="18"/>
        <v>0</v>
      </c>
      <c r="E129" s="156">
        <v>0</v>
      </c>
      <c r="F129" s="156" t="str">
        <f>IF(B129="","",SUMIFS('Produktion Lot.Nr.'!E$2:E$500,'Produktion Lot.Nr.'!B$2:B$500,B129))</f>
        <v/>
      </c>
      <c r="G129" s="156" t="str">
        <f>IF(B129="","",SUMIFS(Verkauf!H$4:H$496,Verkauf!E$4:E$496,B129))</f>
        <v/>
      </c>
      <c r="H129" s="157" t="str">
        <f t="shared" si="17"/>
        <v/>
      </c>
      <c r="I129" s="23"/>
      <c r="J129" s="45" t="e">
        <f t="shared" si="19"/>
        <v>#VALUE!</v>
      </c>
      <c r="K129" s="242"/>
      <c r="L129" s="242"/>
      <c r="M129" s="242"/>
      <c r="N129" s="242"/>
      <c r="O129" s="242"/>
      <c r="P129" s="160" t="s">
        <v>1022</v>
      </c>
      <c r="Q129" s="160" t="s">
        <v>901</v>
      </c>
      <c r="R129" s="160" t="s">
        <v>686</v>
      </c>
      <c r="S129" s="160" t="s">
        <v>844</v>
      </c>
      <c r="T129" s="160" t="s">
        <v>990</v>
      </c>
    </row>
    <row r="130" spans="2:20" x14ac:dyDescent="0.35">
      <c r="B130" s="156"/>
      <c r="C130" s="156"/>
      <c r="D130" s="262">
        <f t="shared" si="18"/>
        <v>0</v>
      </c>
      <c r="E130" s="156">
        <v>0</v>
      </c>
      <c r="F130" s="156" t="str">
        <f>IF(B130="","",SUMIFS('Produktion Lot.Nr.'!E$2:E$500,'Produktion Lot.Nr.'!B$2:B$500,B130))</f>
        <v/>
      </c>
      <c r="G130" s="156" t="str">
        <f>IF(B130="","",SUMIFS(Verkauf!H$4:H$496,Verkauf!E$4:E$496,B130))</f>
        <v/>
      </c>
      <c r="H130" s="157" t="str">
        <f t="shared" si="17"/>
        <v/>
      </c>
      <c r="I130" s="23"/>
      <c r="J130" s="45" t="e">
        <f t="shared" si="19"/>
        <v>#VALUE!</v>
      </c>
      <c r="K130" s="242"/>
      <c r="L130" s="242"/>
      <c r="M130" s="242"/>
      <c r="N130" s="242"/>
      <c r="O130" s="242"/>
      <c r="P130" s="160" t="s">
        <v>1022</v>
      </c>
      <c r="Q130" s="160" t="s">
        <v>901</v>
      </c>
      <c r="R130" s="160" t="s">
        <v>686</v>
      </c>
      <c r="S130" s="160" t="s">
        <v>844</v>
      </c>
      <c r="T130" s="160" t="s">
        <v>990</v>
      </c>
    </row>
    <row r="131" spans="2:20" x14ac:dyDescent="0.35">
      <c r="B131" s="156"/>
      <c r="C131" s="156"/>
      <c r="D131" s="262">
        <f t="shared" si="18"/>
        <v>0</v>
      </c>
      <c r="E131" s="156">
        <v>0</v>
      </c>
      <c r="F131" s="156" t="str">
        <f>IF(B131="","",SUMIFS('Produktion Lot.Nr.'!E$2:E$500,'Produktion Lot.Nr.'!B$2:B$500,B131))</f>
        <v/>
      </c>
      <c r="G131" s="156" t="str">
        <f>IF(B131="","",SUMIFS(Verkauf!H$4:H$496,Verkauf!E$4:E$496,B131))</f>
        <v/>
      </c>
      <c r="H131" s="157" t="str">
        <f t="shared" si="17"/>
        <v/>
      </c>
      <c r="I131" s="23"/>
      <c r="J131" s="45" t="e">
        <f t="shared" si="19"/>
        <v>#VALUE!</v>
      </c>
      <c r="K131" s="242"/>
      <c r="L131" s="242"/>
      <c r="M131" s="242"/>
      <c r="N131" s="242"/>
      <c r="O131" s="242"/>
      <c r="P131" s="160" t="s">
        <v>1022</v>
      </c>
      <c r="Q131" s="160" t="s">
        <v>901</v>
      </c>
      <c r="R131" s="160" t="s">
        <v>686</v>
      </c>
      <c r="S131" s="160" t="s">
        <v>844</v>
      </c>
      <c r="T131" s="160" t="s">
        <v>990</v>
      </c>
    </row>
    <row r="132" spans="2:20" x14ac:dyDescent="0.35">
      <c r="B132" s="156"/>
      <c r="C132" s="156"/>
      <c r="D132" s="262">
        <f t="shared" si="18"/>
        <v>0</v>
      </c>
      <c r="E132" s="156">
        <v>0</v>
      </c>
      <c r="F132" s="156" t="str">
        <f>IF(B132="","",SUMIFS('Produktion Lot.Nr.'!E$2:E$500,'Produktion Lot.Nr.'!B$2:B$500,B132))</f>
        <v/>
      </c>
      <c r="G132" s="156" t="str">
        <f>IF(B132="","",SUMIFS(Verkauf!H$4:H$496,Verkauf!E$4:E$496,B132))</f>
        <v/>
      </c>
      <c r="H132" s="157" t="str">
        <f t="shared" si="17"/>
        <v/>
      </c>
      <c r="I132" s="23"/>
      <c r="J132" s="45" t="e">
        <f t="shared" si="19"/>
        <v>#VALUE!</v>
      </c>
      <c r="K132" s="242"/>
      <c r="L132" s="242"/>
      <c r="M132" s="242"/>
      <c r="N132" s="242"/>
      <c r="O132" s="242"/>
      <c r="P132" s="160" t="s">
        <v>1022</v>
      </c>
      <c r="Q132" s="160" t="s">
        <v>901</v>
      </c>
      <c r="R132" s="160" t="s">
        <v>686</v>
      </c>
      <c r="S132" s="160" t="s">
        <v>844</v>
      </c>
      <c r="T132" s="160" t="s">
        <v>990</v>
      </c>
    </row>
    <row r="133" spans="2:20" x14ac:dyDescent="0.35">
      <c r="B133" s="156"/>
      <c r="C133" s="156"/>
      <c r="D133" s="262">
        <f t="shared" si="18"/>
        <v>0</v>
      </c>
      <c r="E133" s="156">
        <v>0</v>
      </c>
      <c r="F133" s="156" t="str">
        <f>IF(B133="","",SUMIFS('Produktion Lot.Nr.'!E$2:E$500,'Produktion Lot.Nr.'!B$2:B$500,B133))</f>
        <v/>
      </c>
      <c r="G133" s="156" t="str">
        <f>IF(B133="","",SUMIFS(Verkauf!H$4:H$496,Verkauf!E$4:E$496,B133))</f>
        <v/>
      </c>
      <c r="H133" s="157" t="str">
        <f t="shared" si="17"/>
        <v/>
      </c>
      <c r="I133" s="23"/>
      <c r="J133" s="45" t="e">
        <f t="shared" si="19"/>
        <v>#VALUE!</v>
      </c>
      <c r="K133" s="242"/>
      <c r="L133" s="242"/>
      <c r="M133" s="242"/>
      <c r="N133" s="242"/>
      <c r="O133" s="242"/>
      <c r="P133" s="160" t="s">
        <v>1022</v>
      </c>
      <c r="Q133" s="160" t="s">
        <v>901</v>
      </c>
      <c r="R133" s="160" t="s">
        <v>686</v>
      </c>
      <c r="S133" s="160" t="s">
        <v>844</v>
      </c>
      <c r="T133" s="160" t="s">
        <v>990</v>
      </c>
    </row>
    <row r="134" spans="2:20" x14ac:dyDescent="0.35">
      <c r="B134" s="156"/>
      <c r="C134" s="156"/>
      <c r="D134" s="262">
        <f t="shared" si="18"/>
        <v>0</v>
      </c>
      <c r="E134" s="156">
        <v>0</v>
      </c>
      <c r="F134" s="156" t="str">
        <f>IF(B134="","",SUMIFS('Produktion Lot.Nr.'!E$2:E$500,'Produktion Lot.Nr.'!B$2:B$500,B134))</f>
        <v/>
      </c>
      <c r="G134" s="156" t="str">
        <f>IF(B134="","",SUMIFS(Verkauf!H$4:H$496,Verkauf!E$4:E$496,B134))</f>
        <v/>
      </c>
      <c r="H134" s="157" t="str">
        <f t="shared" ref="H134:H197" si="20">IF(B134="","",E134+F134-G134)</f>
        <v/>
      </c>
      <c r="I134" s="23"/>
      <c r="J134" s="45" t="e">
        <f t="shared" si="19"/>
        <v>#VALUE!</v>
      </c>
      <c r="K134" s="242"/>
      <c r="L134" s="242"/>
      <c r="M134" s="242"/>
      <c r="N134" s="242"/>
      <c r="O134" s="242"/>
      <c r="P134" s="160" t="s">
        <v>1022</v>
      </c>
      <c r="Q134" s="160" t="s">
        <v>901</v>
      </c>
      <c r="R134" s="160" t="s">
        <v>686</v>
      </c>
      <c r="S134" s="160" t="s">
        <v>844</v>
      </c>
      <c r="T134" s="160" t="s">
        <v>990</v>
      </c>
    </row>
    <row r="135" spans="2:20" x14ac:dyDescent="0.35">
      <c r="B135" s="156"/>
      <c r="C135" s="156"/>
      <c r="D135" s="262">
        <f t="shared" si="18"/>
        <v>0</v>
      </c>
      <c r="E135" s="156">
        <v>0</v>
      </c>
      <c r="F135" s="156" t="str">
        <f>IF(B135="","",SUMIFS('Produktion Lot.Nr.'!E$2:E$500,'Produktion Lot.Nr.'!B$2:B$500,B135))</f>
        <v/>
      </c>
      <c r="G135" s="156" t="str">
        <f>IF(B135="","",SUMIFS(Verkauf!H$4:H$496,Verkauf!E$4:E$496,B135))</f>
        <v/>
      </c>
      <c r="H135" s="157" t="str">
        <f t="shared" si="20"/>
        <v/>
      </c>
      <c r="I135" s="23"/>
      <c r="J135" s="45" t="e">
        <f t="shared" si="19"/>
        <v>#VALUE!</v>
      </c>
      <c r="K135" s="242"/>
      <c r="L135" s="242"/>
      <c r="M135" s="242"/>
      <c r="N135" s="242"/>
      <c r="O135" s="242"/>
      <c r="P135" s="160" t="s">
        <v>1022</v>
      </c>
      <c r="Q135" s="160" t="s">
        <v>901</v>
      </c>
      <c r="R135" s="160" t="s">
        <v>686</v>
      </c>
      <c r="S135" s="160" t="s">
        <v>844</v>
      </c>
      <c r="T135" s="160" t="s">
        <v>990</v>
      </c>
    </row>
    <row r="136" spans="2:20" x14ac:dyDescent="0.35">
      <c r="B136" s="156"/>
      <c r="C136" s="156"/>
      <c r="D136" s="262">
        <f t="shared" si="18"/>
        <v>0</v>
      </c>
      <c r="E136" s="156">
        <v>0</v>
      </c>
      <c r="F136" s="156" t="str">
        <f>IF(B136="","",SUMIFS('Produktion Lot.Nr.'!E$2:E$500,'Produktion Lot.Nr.'!B$2:B$500,B136))</f>
        <v/>
      </c>
      <c r="G136" s="156" t="str">
        <f>IF(B136="","",SUMIFS(Verkauf!H$4:H$496,Verkauf!E$4:E$496,B136))</f>
        <v/>
      </c>
      <c r="H136" s="157" t="str">
        <f t="shared" si="20"/>
        <v/>
      </c>
      <c r="I136" s="23"/>
      <c r="J136" s="45" t="e">
        <f t="shared" si="19"/>
        <v>#VALUE!</v>
      </c>
      <c r="K136" s="242"/>
      <c r="L136" s="242"/>
      <c r="M136" s="242"/>
      <c r="N136" s="242"/>
      <c r="O136" s="242"/>
      <c r="P136" s="160" t="s">
        <v>1022</v>
      </c>
      <c r="Q136" s="160" t="s">
        <v>901</v>
      </c>
      <c r="R136" s="160" t="s">
        <v>686</v>
      </c>
      <c r="S136" s="160" t="s">
        <v>844</v>
      </c>
      <c r="T136" s="160" t="s">
        <v>990</v>
      </c>
    </row>
    <row r="137" spans="2:20" x14ac:dyDescent="0.35">
      <c r="B137" s="156"/>
      <c r="C137" s="156"/>
      <c r="D137" s="262">
        <f t="shared" si="18"/>
        <v>0</v>
      </c>
      <c r="E137" s="156">
        <v>0</v>
      </c>
      <c r="F137" s="156" t="str">
        <f>IF(B137="","",SUMIFS('Produktion Lot.Nr.'!E$2:E$500,'Produktion Lot.Nr.'!B$2:B$500,B137))</f>
        <v/>
      </c>
      <c r="G137" s="156" t="str">
        <f>IF(B137="","",SUMIFS(Verkauf!H$4:H$496,Verkauf!E$4:E$496,B137))</f>
        <v/>
      </c>
      <c r="H137" s="157" t="str">
        <f t="shared" si="20"/>
        <v/>
      </c>
      <c r="I137" s="23"/>
      <c r="J137" s="45" t="e">
        <f t="shared" si="19"/>
        <v>#VALUE!</v>
      </c>
      <c r="K137" s="242"/>
      <c r="L137" s="242"/>
      <c r="M137" s="242"/>
      <c r="N137" s="242"/>
      <c r="O137" s="242"/>
      <c r="P137" s="160" t="s">
        <v>1022</v>
      </c>
      <c r="Q137" s="160" t="s">
        <v>901</v>
      </c>
      <c r="R137" s="160" t="s">
        <v>686</v>
      </c>
      <c r="S137" s="160" t="s">
        <v>844</v>
      </c>
      <c r="T137" s="160" t="s">
        <v>990</v>
      </c>
    </row>
    <row r="138" spans="2:20" x14ac:dyDescent="0.35">
      <c r="B138" s="156"/>
      <c r="C138" s="156"/>
      <c r="D138" s="262">
        <f t="shared" si="18"/>
        <v>0</v>
      </c>
      <c r="E138" s="156">
        <v>0</v>
      </c>
      <c r="F138" s="156" t="str">
        <f>IF(B138="","",SUMIFS('Produktion Lot.Nr.'!E$2:E$500,'Produktion Lot.Nr.'!B$2:B$500,B138))</f>
        <v/>
      </c>
      <c r="G138" s="156" t="str">
        <f>IF(B138="","",SUMIFS(Verkauf!H$4:H$496,Verkauf!E$4:E$496,B138))</f>
        <v/>
      </c>
      <c r="H138" s="157" t="str">
        <f t="shared" si="20"/>
        <v/>
      </c>
      <c r="I138" s="23"/>
      <c r="J138" s="45" t="e">
        <f t="shared" si="19"/>
        <v>#VALUE!</v>
      </c>
      <c r="K138" s="242"/>
      <c r="L138" s="242"/>
      <c r="M138" s="242"/>
      <c r="N138" s="242"/>
      <c r="O138" s="242"/>
      <c r="P138" s="160" t="s">
        <v>1022</v>
      </c>
      <c r="Q138" s="160" t="s">
        <v>901</v>
      </c>
      <c r="R138" s="160" t="s">
        <v>686</v>
      </c>
      <c r="S138" s="160" t="s">
        <v>844</v>
      </c>
      <c r="T138" s="160" t="s">
        <v>990</v>
      </c>
    </row>
    <row r="139" spans="2:20" x14ac:dyDescent="0.35">
      <c r="B139" s="156"/>
      <c r="C139" s="156"/>
      <c r="D139" s="262">
        <f t="shared" si="18"/>
        <v>0</v>
      </c>
      <c r="E139" s="156">
        <v>0</v>
      </c>
      <c r="F139" s="156" t="str">
        <f>IF(B139="","",SUMIFS('Produktion Lot.Nr.'!E$2:E$500,'Produktion Lot.Nr.'!B$2:B$500,B139))</f>
        <v/>
      </c>
      <c r="G139" s="156" t="str">
        <f>IF(B139="","",SUMIFS(Verkauf!H$4:H$496,Verkauf!E$4:E$496,B139))</f>
        <v/>
      </c>
      <c r="H139" s="157" t="str">
        <f t="shared" si="20"/>
        <v/>
      </c>
      <c r="I139" s="23"/>
      <c r="J139" s="45" t="e">
        <f t="shared" si="19"/>
        <v>#VALUE!</v>
      </c>
      <c r="K139" s="242"/>
      <c r="L139" s="242"/>
      <c r="M139" s="242"/>
      <c r="N139" s="242"/>
      <c r="O139" s="242"/>
      <c r="P139" s="160" t="s">
        <v>1022</v>
      </c>
      <c r="Q139" s="160" t="s">
        <v>901</v>
      </c>
      <c r="R139" s="160" t="s">
        <v>686</v>
      </c>
      <c r="S139" s="160" t="s">
        <v>844</v>
      </c>
      <c r="T139" s="160" t="s">
        <v>990</v>
      </c>
    </row>
    <row r="140" spans="2:20" x14ac:dyDescent="0.35">
      <c r="B140" s="156"/>
      <c r="C140" s="156"/>
      <c r="D140" s="262">
        <f t="shared" si="18"/>
        <v>0</v>
      </c>
      <c r="E140" s="156">
        <v>0</v>
      </c>
      <c r="F140" s="156" t="str">
        <f>IF(B140="","",SUMIFS('Produktion Lot.Nr.'!E$2:E$500,'Produktion Lot.Nr.'!B$2:B$500,B140))</f>
        <v/>
      </c>
      <c r="G140" s="156" t="str">
        <f>IF(B140="","",SUMIFS(Verkauf!H$4:H$496,Verkauf!E$4:E$496,B140))</f>
        <v/>
      </c>
      <c r="H140" s="157" t="str">
        <f t="shared" si="20"/>
        <v/>
      </c>
      <c r="I140" s="23"/>
      <c r="J140" s="45" t="e">
        <f t="shared" si="19"/>
        <v>#VALUE!</v>
      </c>
      <c r="K140" s="242"/>
      <c r="L140" s="242"/>
      <c r="M140" s="242"/>
      <c r="N140" s="242"/>
      <c r="O140" s="242"/>
      <c r="P140" s="160" t="s">
        <v>1022</v>
      </c>
      <c r="Q140" s="160" t="s">
        <v>901</v>
      </c>
      <c r="R140" s="160" t="s">
        <v>686</v>
      </c>
      <c r="S140" s="160" t="s">
        <v>844</v>
      </c>
      <c r="T140" s="160" t="s">
        <v>990</v>
      </c>
    </row>
    <row r="141" spans="2:20" x14ac:dyDescent="0.35">
      <c r="B141" s="156"/>
      <c r="C141" s="156"/>
      <c r="D141" s="262">
        <f t="shared" si="18"/>
        <v>0</v>
      </c>
      <c r="E141" s="156">
        <v>0</v>
      </c>
      <c r="F141" s="156" t="str">
        <f>IF(B141="","",SUMIFS('Produktion Lot.Nr.'!E$2:E$500,'Produktion Lot.Nr.'!B$2:B$500,B141))</f>
        <v/>
      </c>
      <c r="G141" s="156" t="str">
        <f>IF(B141="","",SUMIFS(Verkauf!H$4:H$496,Verkauf!E$4:E$496,B141))</f>
        <v/>
      </c>
      <c r="H141" s="157" t="str">
        <f t="shared" si="20"/>
        <v/>
      </c>
      <c r="I141" s="23"/>
      <c r="J141" s="45" t="e">
        <f t="shared" si="19"/>
        <v>#VALUE!</v>
      </c>
      <c r="K141" s="242"/>
      <c r="L141" s="242"/>
      <c r="M141" s="242"/>
      <c r="N141" s="242"/>
      <c r="O141" s="242"/>
      <c r="P141" s="160" t="s">
        <v>1022</v>
      </c>
      <c r="Q141" s="160" t="s">
        <v>901</v>
      </c>
      <c r="R141" s="160" t="s">
        <v>686</v>
      </c>
      <c r="S141" s="160" t="s">
        <v>844</v>
      </c>
      <c r="T141" s="160" t="s">
        <v>990</v>
      </c>
    </row>
    <row r="142" spans="2:20" x14ac:dyDescent="0.35">
      <c r="B142" s="156"/>
      <c r="C142" s="156"/>
      <c r="D142" s="262">
        <f t="shared" si="18"/>
        <v>0</v>
      </c>
      <c r="E142" s="156">
        <v>0</v>
      </c>
      <c r="F142" s="156" t="str">
        <f>IF(B142="","",SUMIFS('Produktion Lot.Nr.'!E$2:E$500,'Produktion Lot.Nr.'!B$2:B$500,B142))</f>
        <v/>
      </c>
      <c r="G142" s="156" t="str">
        <f>IF(B142="","",SUMIFS(Verkauf!H$4:H$496,Verkauf!E$4:E$496,B142))</f>
        <v/>
      </c>
      <c r="H142" s="157" t="str">
        <f t="shared" si="20"/>
        <v/>
      </c>
      <c r="I142" s="23"/>
      <c r="J142" s="45" t="e">
        <f t="shared" si="19"/>
        <v>#VALUE!</v>
      </c>
      <c r="K142" s="242"/>
      <c r="L142" s="242"/>
      <c r="M142" s="242"/>
      <c r="N142" s="242"/>
      <c r="O142" s="242"/>
      <c r="P142" s="160" t="s">
        <v>1022</v>
      </c>
      <c r="Q142" s="160" t="s">
        <v>901</v>
      </c>
      <c r="R142" s="160" t="s">
        <v>686</v>
      </c>
      <c r="S142" s="160" t="s">
        <v>844</v>
      </c>
      <c r="T142" s="160" t="s">
        <v>990</v>
      </c>
    </row>
    <row r="143" spans="2:20" x14ac:dyDescent="0.35">
      <c r="B143" s="156"/>
      <c r="C143" s="156"/>
      <c r="D143" s="262">
        <f t="shared" si="18"/>
        <v>0</v>
      </c>
      <c r="E143" s="156">
        <v>0</v>
      </c>
      <c r="F143" s="156" t="str">
        <f>IF(B143="","",SUMIFS('Produktion Lot.Nr.'!E$2:E$500,'Produktion Lot.Nr.'!B$2:B$500,B143))</f>
        <v/>
      </c>
      <c r="G143" s="156" t="str">
        <f>IF(B143="","",SUMIFS(Verkauf!H$4:H$496,Verkauf!E$4:E$496,B143))</f>
        <v/>
      </c>
      <c r="H143" s="157" t="str">
        <f t="shared" si="20"/>
        <v/>
      </c>
      <c r="I143" s="23"/>
      <c r="J143" s="45" t="e">
        <f t="shared" si="19"/>
        <v>#VALUE!</v>
      </c>
      <c r="K143" s="242"/>
      <c r="L143" s="242"/>
      <c r="M143" s="242"/>
      <c r="N143" s="242"/>
      <c r="O143" s="242"/>
      <c r="P143" s="160" t="s">
        <v>1022</v>
      </c>
      <c r="Q143" s="160" t="s">
        <v>901</v>
      </c>
      <c r="R143" s="160" t="s">
        <v>686</v>
      </c>
      <c r="S143" s="160" t="s">
        <v>844</v>
      </c>
      <c r="T143" s="160" t="s">
        <v>990</v>
      </c>
    </row>
    <row r="144" spans="2:20" x14ac:dyDescent="0.35">
      <c r="B144" s="156"/>
      <c r="C144" s="156"/>
      <c r="D144" s="262">
        <f t="shared" si="18"/>
        <v>0</v>
      </c>
      <c r="E144" s="156">
        <v>0</v>
      </c>
      <c r="F144" s="156" t="str">
        <f>IF(B144="","",SUMIFS('Produktion Lot.Nr.'!E$2:E$500,'Produktion Lot.Nr.'!B$2:B$500,B144))</f>
        <v/>
      </c>
      <c r="G144" s="156" t="str">
        <f>IF(B144="","",SUMIFS(Verkauf!H$4:H$496,Verkauf!E$4:E$496,B144))</f>
        <v/>
      </c>
      <c r="H144" s="157" t="str">
        <f t="shared" si="20"/>
        <v/>
      </c>
      <c r="I144" s="23"/>
      <c r="J144" s="45" t="e">
        <f t="shared" si="19"/>
        <v>#VALUE!</v>
      </c>
      <c r="K144" s="242"/>
      <c r="L144" s="242"/>
      <c r="M144" s="242"/>
      <c r="N144" s="242"/>
      <c r="O144" s="242"/>
      <c r="P144" s="160" t="s">
        <v>1022</v>
      </c>
      <c r="Q144" s="160" t="s">
        <v>901</v>
      </c>
      <c r="R144" s="160" t="s">
        <v>686</v>
      </c>
      <c r="S144" s="160" t="s">
        <v>844</v>
      </c>
      <c r="T144" s="160" t="s">
        <v>990</v>
      </c>
    </row>
    <row r="145" spans="2:20" x14ac:dyDescent="0.35">
      <c r="B145" s="156"/>
      <c r="C145" s="156"/>
      <c r="D145" s="262">
        <f t="shared" si="18"/>
        <v>0</v>
      </c>
      <c r="E145" s="156">
        <v>0</v>
      </c>
      <c r="F145" s="156" t="str">
        <f>IF(B145="","",SUMIFS('Produktion Lot.Nr.'!E$2:E$500,'Produktion Lot.Nr.'!B$2:B$500,B145))</f>
        <v/>
      </c>
      <c r="G145" s="156" t="str">
        <f>IF(B145="","",SUMIFS(Verkauf!H$4:H$496,Verkauf!E$4:E$496,B145))</f>
        <v/>
      </c>
      <c r="H145" s="157" t="str">
        <f t="shared" si="20"/>
        <v/>
      </c>
      <c r="I145" s="23"/>
      <c r="J145" s="45" t="e">
        <f t="shared" si="19"/>
        <v>#VALUE!</v>
      </c>
      <c r="K145" s="242"/>
      <c r="L145" s="242"/>
      <c r="M145" s="242"/>
      <c r="N145" s="242"/>
      <c r="O145" s="242"/>
      <c r="P145" s="160" t="s">
        <v>1022</v>
      </c>
      <c r="Q145" s="160" t="s">
        <v>901</v>
      </c>
      <c r="R145" s="160" t="s">
        <v>686</v>
      </c>
      <c r="S145" s="160" t="s">
        <v>844</v>
      </c>
      <c r="T145" s="160" t="s">
        <v>990</v>
      </c>
    </row>
    <row r="146" spans="2:20" x14ac:dyDescent="0.35">
      <c r="B146" s="156"/>
      <c r="C146" s="156"/>
      <c r="D146" s="262">
        <f t="shared" si="18"/>
        <v>0</v>
      </c>
      <c r="E146" s="156">
        <v>0</v>
      </c>
      <c r="F146" s="156" t="str">
        <f>IF(B146="","",SUMIFS('Produktion Lot.Nr.'!E$2:E$500,'Produktion Lot.Nr.'!B$2:B$500,B146))</f>
        <v/>
      </c>
      <c r="G146" s="156" t="str">
        <f>IF(B146="","",SUMIFS(Verkauf!H$4:H$496,Verkauf!E$4:E$496,B146))</f>
        <v/>
      </c>
      <c r="H146" s="157" t="str">
        <f t="shared" si="20"/>
        <v/>
      </c>
      <c r="I146" s="23"/>
      <c r="J146" s="45" t="e">
        <f t="shared" si="19"/>
        <v>#VALUE!</v>
      </c>
      <c r="K146" s="242"/>
      <c r="L146" s="242"/>
      <c r="M146" s="242"/>
      <c r="N146" s="242"/>
      <c r="O146" s="242"/>
      <c r="P146" s="160" t="s">
        <v>1022</v>
      </c>
      <c r="Q146" s="160" t="s">
        <v>901</v>
      </c>
      <c r="R146" s="160" t="s">
        <v>686</v>
      </c>
      <c r="S146" s="160" t="s">
        <v>844</v>
      </c>
      <c r="T146" s="160" t="s">
        <v>990</v>
      </c>
    </row>
    <row r="147" spans="2:20" x14ac:dyDescent="0.35">
      <c r="B147" s="156"/>
      <c r="C147" s="156"/>
      <c r="D147" s="262">
        <f t="shared" ref="D147:D210" si="21">B147</f>
        <v>0</v>
      </c>
      <c r="E147" s="156">
        <v>0</v>
      </c>
      <c r="F147" s="156" t="str">
        <f>IF(B147="","",SUMIFS('Produktion Lot.Nr.'!E$2:E$500,'Produktion Lot.Nr.'!B$2:B$500,B147))</f>
        <v/>
      </c>
      <c r="G147" s="156" t="str">
        <f>IF(B147="","",SUMIFS(Verkauf!H$4:H$496,Verkauf!E$4:E$496,B147))</f>
        <v/>
      </c>
      <c r="H147" s="157" t="str">
        <f t="shared" si="20"/>
        <v/>
      </c>
      <c r="I147" s="23"/>
      <c r="J147" s="45" t="e">
        <f t="shared" si="19"/>
        <v>#VALUE!</v>
      </c>
      <c r="K147" s="242"/>
      <c r="L147" s="242"/>
      <c r="M147" s="242"/>
      <c r="N147" s="242"/>
      <c r="O147" s="242"/>
      <c r="P147" s="160" t="s">
        <v>1022</v>
      </c>
      <c r="Q147" s="160" t="s">
        <v>901</v>
      </c>
      <c r="R147" s="160" t="s">
        <v>686</v>
      </c>
      <c r="S147" s="160" t="s">
        <v>844</v>
      </c>
      <c r="T147" s="160" t="s">
        <v>990</v>
      </c>
    </row>
    <row r="148" spans="2:20" x14ac:dyDescent="0.35">
      <c r="B148" s="156"/>
      <c r="C148" s="156"/>
      <c r="D148" s="262">
        <f t="shared" si="21"/>
        <v>0</v>
      </c>
      <c r="E148" s="156">
        <v>0</v>
      </c>
      <c r="F148" s="156" t="str">
        <f>IF(B148="","",SUMIFS('Produktion Lot.Nr.'!E$2:E$500,'Produktion Lot.Nr.'!B$2:B$500,B148))</f>
        <v/>
      </c>
      <c r="G148" s="156" t="str">
        <f>IF(B148="","",SUMIFS(Verkauf!H$4:H$496,Verkauf!E$4:E$496,B148))</f>
        <v/>
      </c>
      <c r="H148" s="157" t="str">
        <f t="shared" si="20"/>
        <v/>
      </c>
      <c r="I148" s="23"/>
      <c r="J148" s="45" t="e">
        <f t="shared" ref="J148:J211" si="22">IF((H148*I148)&lt;0,0,H148*I148)</f>
        <v>#VALUE!</v>
      </c>
      <c r="K148" s="242"/>
      <c r="L148" s="242"/>
      <c r="M148" s="242"/>
      <c r="N148" s="242"/>
      <c r="O148" s="242"/>
      <c r="P148" s="160" t="s">
        <v>1022</v>
      </c>
      <c r="Q148" s="160" t="s">
        <v>901</v>
      </c>
      <c r="R148" s="160" t="s">
        <v>686</v>
      </c>
      <c r="S148" s="160" t="s">
        <v>844</v>
      </c>
      <c r="T148" s="160" t="s">
        <v>990</v>
      </c>
    </row>
    <row r="149" spans="2:20" x14ac:dyDescent="0.35">
      <c r="B149" s="156"/>
      <c r="C149" s="156"/>
      <c r="D149" s="262">
        <f t="shared" si="21"/>
        <v>0</v>
      </c>
      <c r="E149" s="156">
        <v>0</v>
      </c>
      <c r="F149" s="156" t="str">
        <f>IF(B149="","",SUMIFS('Produktion Lot.Nr.'!E$2:E$500,'Produktion Lot.Nr.'!B$2:B$500,B149))</f>
        <v/>
      </c>
      <c r="G149" s="156" t="str">
        <f>IF(B149="","",SUMIFS(Verkauf!H$4:H$496,Verkauf!E$4:E$496,B149))</f>
        <v/>
      </c>
      <c r="H149" s="157" t="str">
        <f t="shared" si="20"/>
        <v/>
      </c>
      <c r="I149" s="23"/>
      <c r="J149" s="45" t="e">
        <f t="shared" si="22"/>
        <v>#VALUE!</v>
      </c>
      <c r="K149" s="242"/>
      <c r="L149" s="242"/>
      <c r="M149" s="242"/>
      <c r="N149" s="242"/>
      <c r="O149" s="242"/>
      <c r="P149" s="160" t="s">
        <v>1022</v>
      </c>
      <c r="Q149" s="160" t="s">
        <v>901</v>
      </c>
      <c r="R149" s="160" t="s">
        <v>686</v>
      </c>
      <c r="S149" s="160" t="s">
        <v>844</v>
      </c>
      <c r="T149" s="160" t="s">
        <v>990</v>
      </c>
    </row>
    <row r="150" spans="2:20" x14ac:dyDescent="0.35">
      <c r="B150" s="156"/>
      <c r="C150" s="156"/>
      <c r="D150" s="262">
        <f t="shared" si="21"/>
        <v>0</v>
      </c>
      <c r="E150" s="156">
        <v>0</v>
      </c>
      <c r="F150" s="156" t="str">
        <f>IF(B150="","",SUMIFS('Produktion Lot.Nr.'!E$2:E$500,'Produktion Lot.Nr.'!B$2:B$500,B150))</f>
        <v/>
      </c>
      <c r="G150" s="156" t="str">
        <f>IF(B150="","",SUMIFS(Verkauf!H$4:H$496,Verkauf!E$4:E$496,B150))</f>
        <v/>
      </c>
      <c r="H150" s="157" t="str">
        <f t="shared" si="20"/>
        <v/>
      </c>
      <c r="I150" s="23"/>
      <c r="J150" s="45" t="e">
        <f t="shared" si="22"/>
        <v>#VALUE!</v>
      </c>
      <c r="K150" s="242"/>
      <c r="L150" s="242"/>
      <c r="M150" s="242"/>
      <c r="N150" s="242"/>
      <c r="O150" s="242"/>
      <c r="P150" s="160" t="s">
        <v>1022</v>
      </c>
      <c r="Q150" s="160" t="s">
        <v>901</v>
      </c>
      <c r="R150" s="160" t="s">
        <v>686</v>
      </c>
      <c r="S150" s="160" t="s">
        <v>844</v>
      </c>
      <c r="T150" s="160" t="s">
        <v>990</v>
      </c>
    </row>
    <row r="151" spans="2:20" x14ac:dyDescent="0.35">
      <c r="B151" s="156"/>
      <c r="C151" s="156"/>
      <c r="D151" s="262">
        <f t="shared" si="21"/>
        <v>0</v>
      </c>
      <c r="E151" s="156">
        <v>0</v>
      </c>
      <c r="F151" s="156" t="str">
        <f>IF(B151="","",SUMIFS('Produktion Lot.Nr.'!E$2:E$500,'Produktion Lot.Nr.'!B$2:B$500,B151))</f>
        <v/>
      </c>
      <c r="G151" s="156" t="str">
        <f>IF(B151="","",SUMIFS(Verkauf!H$4:H$496,Verkauf!E$4:E$496,B151))</f>
        <v/>
      </c>
      <c r="H151" s="157" t="str">
        <f t="shared" si="20"/>
        <v/>
      </c>
      <c r="I151" s="23"/>
      <c r="J151" s="45" t="e">
        <f t="shared" si="22"/>
        <v>#VALUE!</v>
      </c>
      <c r="K151" s="242"/>
      <c r="L151" s="242"/>
      <c r="M151" s="242"/>
      <c r="N151" s="242"/>
      <c r="O151" s="242"/>
      <c r="P151" s="160" t="s">
        <v>1022</v>
      </c>
      <c r="Q151" s="160" t="s">
        <v>901</v>
      </c>
      <c r="R151" s="160" t="s">
        <v>686</v>
      </c>
      <c r="S151" s="160" t="s">
        <v>844</v>
      </c>
      <c r="T151" s="160" t="s">
        <v>990</v>
      </c>
    </row>
    <row r="152" spans="2:20" x14ac:dyDescent="0.35">
      <c r="B152" s="156"/>
      <c r="C152" s="156"/>
      <c r="D152" s="262">
        <f t="shared" si="21"/>
        <v>0</v>
      </c>
      <c r="E152" s="156">
        <v>0</v>
      </c>
      <c r="F152" s="156" t="str">
        <f>IF(B152="","",SUMIFS('Produktion Lot.Nr.'!E$2:E$500,'Produktion Lot.Nr.'!B$2:B$500,B152))</f>
        <v/>
      </c>
      <c r="G152" s="156" t="str">
        <f>IF(B152="","",SUMIFS(Verkauf!H$4:H$496,Verkauf!E$4:E$496,B152))</f>
        <v/>
      </c>
      <c r="H152" s="157" t="str">
        <f t="shared" si="20"/>
        <v/>
      </c>
      <c r="I152" s="23"/>
      <c r="J152" s="45" t="e">
        <f t="shared" si="22"/>
        <v>#VALUE!</v>
      </c>
      <c r="K152" s="242"/>
      <c r="L152" s="242"/>
      <c r="M152" s="242"/>
      <c r="N152" s="242"/>
      <c r="O152" s="242"/>
      <c r="P152" s="160" t="s">
        <v>1022</v>
      </c>
      <c r="Q152" s="160" t="s">
        <v>901</v>
      </c>
      <c r="R152" s="160" t="s">
        <v>686</v>
      </c>
      <c r="S152" s="160" t="s">
        <v>844</v>
      </c>
      <c r="T152" s="160" t="s">
        <v>990</v>
      </c>
    </row>
    <row r="153" spans="2:20" x14ac:dyDescent="0.35">
      <c r="B153" s="156"/>
      <c r="C153" s="156"/>
      <c r="D153" s="262">
        <f t="shared" si="21"/>
        <v>0</v>
      </c>
      <c r="E153" s="156">
        <v>0</v>
      </c>
      <c r="F153" s="156" t="str">
        <f>IF(B153="","",SUMIFS('Produktion Lot.Nr.'!E$2:E$500,'Produktion Lot.Nr.'!B$2:B$500,B153))</f>
        <v/>
      </c>
      <c r="G153" s="156" t="str">
        <f>IF(B153="","",SUMIFS(Verkauf!H$4:H$496,Verkauf!E$4:E$496,B153))</f>
        <v/>
      </c>
      <c r="H153" s="157" t="str">
        <f t="shared" si="20"/>
        <v/>
      </c>
      <c r="I153" s="23"/>
      <c r="J153" s="45" t="e">
        <f t="shared" si="22"/>
        <v>#VALUE!</v>
      </c>
      <c r="K153" s="242"/>
      <c r="L153" s="242"/>
      <c r="M153" s="242"/>
      <c r="N153" s="242"/>
      <c r="O153" s="242"/>
      <c r="P153" s="160" t="s">
        <v>1022</v>
      </c>
      <c r="Q153" s="160" t="s">
        <v>901</v>
      </c>
      <c r="R153" s="160" t="s">
        <v>686</v>
      </c>
      <c r="S153" s="160" t="s">
        <v>844</v>
      </c>
      <c r="T153" s="160" t="s">
        <v>990</v>
      </c>
    </row>
    <row r="154" spans="2:20" x14ac:dyDescent="0.35">
      <c r="B154" s="156"/>
      <c r="C154" s="156"/>
      <c r="D154" s="262">
        <f t="shared" si="21"/>
        <v>0</v>
      </c>
      <c r="E154" s="156">
        <v>0</v>
      </c>
      <c r="F154" s="156" t="str">
        <f>IF(B154="","",SUMIFS('Produktion Lot.Nr.'!E$2:E$500,'Produktion Lot.Nr.'!B$2:B$500,B154))</f>
        <v/>
      </c>
      <c r="G154" s="156" t="str">
        <f>IF(B154="","",SUMIFS(Verkauf!H$4:H$496,Verkauf!E$4:E$496,B154))</f>
        <v/>
      </c>
      <c r="H154" s="157" t="str">
        <f t="shared" si="20"/>
        <v/>
      </c>
      <c r="I154" s="23"/>
      <c r="J154" s="45" t="e">
        <f t="shared" si="22"/>
        <v>#VALUE!</v>
      </c>
      <c r="K154" s="242"/>
      <c r="L154" s="242"/>
      <c r="M154" s="242"/>
      <c r="N154" s="242"/>
      <c r="O154" s="242"/>
      <c r="P154" s="160" t="s">
        <v>1022</v>
      </c>
      <c r="Q154" s="160" t="s">
        <v>901</v>
      </c>
      <c r="R154" s="160" t="s">
        <v>686</v>
      </c>
      <c r="S154" s="160" t="s">
        <v>844</v>
      </c>
      <c r="T154" s="160" t="s">
        <v>990</v>
      </c>
    </row>
    <row r="155" spans="2:20" x14ac:dyDescent="0.35">
      <c r="B155" s="156"/>
      <c r="C155" s="156"/>
      <c r="D155" s="262">
        <f t="shared" si="21"/>
        <v>0</v>
      </c>
      <c r="E155" s="156">
        <v>0</v>
      </c>
      <c r="F155" s="156" t="str">
        <f>IF(B155="","",SUMIFS('Produktion Lot.Nr.'!E$2:E$500,'Produktion Lot.Nr.'!B$2:B$500,B155))</f>
        <v/>
      </c>
      <c r="G155" s="156" t="str">
        <f>IF(B155="","",SUMIFS(Verkauf!H$4:H$496,Verkauf!E$4:E$496,B155))</f>
        <v/>
      </c>
      <c r="H155" s="157" t="str">
        <f t="shared" si="20"/>
        <v/>
      </c>
      <c r="I155" s="23"/>
      <c r="J155" s="45" t="e">
        <f t="shared" si="22"/>
        <v>#VALUE!</v>
      </c>
      <c r="K155" s="242"/>
      <c r="L155" s="242"/>
      <c r="M155" s="242"/>
      <c r="N155" s="242"/>
      <c r="O155" s="242"/>
      <c r="P155" s="160" t="s">
        <v>1022</v>
      </c>
      <c r="Q155" s="160" t="s">
        <v>901</v>
      </c>
      <c r="R155" s="160" t="s">
        <v>686</v>
      </c>
      <c r="S155" s="160" t="s">
        <v>844</v>
      </c>
      <c r="T155" s="160" t="s">
        <v>990</v>
      </c>
    </row>
    <row r="156" spans="2:20" x14ac:dyDescent="0.35">
      <c r="B156" s="156"/>
      <c r="C156" s="156"/>
      <c r="D156" s="262">
        <f t="shared" si="21"/>
        <v>0</v>
      </c>
      <c r="E156" s="156">
        <v>0</v>
      </c>
      <c r="F156" s="156" t="str">
        <f>IF(B156="","",SUMIFS('Produktion Lot.Nr.'!E$2:E$500,'Produktion Lot.Nr.'!B$2:B$500,B156))</f>
        <v/>
      </c>
      <c r="G156" s="156" t="str">
        <f>IF(B156="","",SUMIFS(Verkauf!H$4:H$496,Verkauf!E$4:E$496,B156))</f>
        <v/>
      </c>
      <c r="H156" s="157" t="str">
        <f t="shared" si="20"/>
        <v/>
      </c>
      <c r="I156" s="23"/>
      <c r="J156" s="45" t="e">
        <f t="shared" si="22"/>
        <v>#VALUE!</v>
      </c>
      <c r="K156" s="242"/>
      <c r="L156" s="242"/>
      <c r="M156" s="242"/>
      <c r="N156" s="242"/>
      <c r="O156" s="242"/>
      <c r="P156" s="160" t="s">
        <v>1022</v>
      </c>
      <c r="Q156" s="160" t="s">
        <v>901</v>
      </c>
      <c r="R156" s="160" t="s">
        <v>686</v>
      </c>
      <c r="S156" s="160" t="s">
        <v>844</v>
      </c>
      <c r="T156" s="160" t="s">
        <v>990</v>
      </c>
    </row>
    <row r="157" spans="2:20" x14ac:dyDescent="0.35">
      <c r="B157" s="156"/>
      <c r="C157" s="156"/>
      <c r="D157" s="262">
        <f t="shared" si="21"/>
        <v>0</v>
      </c>
      <c r="E157" s="156">
        <v>0</v>
      </c>
      <c r="F157" s="156" t="str">
        <f>IF(B157="","",SUMIFS('Produktion Lot.Nr.'!E$2:E$500,'Produktion Lot.Nr.'!B$2:B$500,B157))</f>
        <v/>
      </c>
      <c r="G157" s="156" t="str">
        <f>IF(B157="","",SUMIFS(Verkauf!H$4:H$496,Verkauf!E$4:E$496,B157))</f>
        <v/>
      </c>
      <c r="H157" s="157" t="str">
        <f t="shared" si="20"/>
        <v/>
      </c>
      <c r="I157" s="23"/>
      <c r="J157" s="45" t="e">
        <f t="shared" si="22"/>
        <v>#VALUE!</v>
      </c>
      <c r="K157" s="242"/>
      <c r="L157" s="242"/>
      <c r="M157" s="242"/>
      <c r="N157" s="242"/>
      <c r="O157" s="242"/>
      <c r="P157" s="160" t="s">
        <v>1022</v>
      </c>
      <c r="Q157" s="160" t="s">
        <v>901</v>
      </c>
      <c r="R157" s="160" t="s">
        <v>686</v>
      </c>
      <c r="S157" s="160" t="s">
        <v>844</v>
      </c>
      <c r="T157" s="160" t="s">
        <v>990</v>
      </c>
    </row>
    <row r="158" spans="2:20" x14ac:dyDescent="0.35">
      <c r="B158" s="156"/>
      <c r="C158" s="156"/>
      <c r="D158" s="262">
        <f t="shared" si="21"/>
        <v>0</v>
      </c>
      <c r="E158" s="156">
        <v>0</v>
      </c>
      <c r="F158" s="156" t="str">
        <f>IF(B158="","",SUMIFS('Produktion Lot.Nr.'!E$2:E$500,'Produktion Lot.Nr.'!B$2:B$500,B158))</f>
        <v/>
      </c>
      <c r="G158" s="156" t="str">
        <f>IF(B158="","",SUMIFS(Verkauf!H$4:H$496,Verkauf!E$4:E$496,B158))</f>
        <v/>
      </c>
      <c r="H158" s="157" t="str">
        <f t="shared" si="20"/>
        <v/>
      </c>
      <c r="I158" s="23"/>
      <c r="J158" s="45" t="e">
        <f t="shared" si="22"/>
        <v>#VALUE!</v>
      </c>
      <c r="K158" s="242"/>
      <c r="L158" s="242"/>
      <c r="M158" s="242"/>
      <c r="N158" s="242"/>
      <c r="O158" s="242"/>
      <c r="P158" s="160" t="s">
        <v>1022</v>
      </c>
      <c r="Q158" s="160" t="s">
        <v>901</v>
      </c>
      <c r="R158" s="160" t="s">
        <v>686</v>
      </c>
      <c r="S158" s="160" t="s">
        <v>844</v>
      </c>
      <c r="T158" s="160" t="s">
        <v>990</v>
      </c>
    </row>
    <row r="159" spans="2:20" x14ac:dyDescent="0.35">
      <c r="B159" s="156"/>
      <c r="C159" s="156"/>
      <c r="D159" s="262">
        <f t="shared" si="21"/>
        <v>0</v>
      </c>
      <c r="E159" s="156">
        <v>0</v>
      </c>
      <c r="F159" s="156" t="str">
        <f>IF(B159="","",SUMIFS('Produktion Lot.Nr.'!E$2:E$500,'Produktion Lot.Nr.'!B$2:B$500,B159))</f>
        <v/>
      </c>
      <c r="G159" s="156" t="str">
        <f>IF(B159="","",SUMIFS(Verkauf!H$4:H$496,Verkauf!E$4:E$496,B159))</f>
        <v/>
      </c>
      <c r="H159" s="157" t="str">
        <f t="shared" si="20"/>
        <v/>
      </c>
      <c r="I159" s="23"/>
      <c r="J159" s="45" t="e">
        <f t="shared" si="22"/>
        <v>#VALUE!</v>
      </c>
      <c r="K159" s="242"/>
      <c r="L159" s="242"/>
      <c r="M159" s="242"/>
      <c r="N159" s="242"/>
      <c r="O159" s="242"/>
      <c r="P159" s="160" t="s">
        <v>1022</v>
      </c>
      <c r="Q159" s="160" t="s">
        <v>901</v>
      </c>
      <c r="R159" s="160" t="s">
        <v>686</v>
      </c>
      <c r="S159" s="160" t="s">
        <v>844</v>
      </c>
      <c r="T159" s="160" t="s">
        <v>990</v>
      </c>
    </row>
    <row r="160" spans="2:20" x14ac:dyDescent="0.35">
      <c r="B160" s="156"/>
      <c r="C160" s="156"/>
      <c r="D160" s="262">
        <f t="shared" si="21"/>
        <v>0</v>
      </c>
      <c r="E160" s="156">
        <v>0</v>
      </c>
      <c r="F160" s="156" t="str">
        <f>IF(B160="","",SUMIFS('Produktion Lot.Nr.'!E$2:E$500,'Produktion Lot.Nr.'!B$2:B$500,B160))</f>
        <v/>
      </c>
      <c r="G160" s="156" t="str">
        <f>IF(B160="","",SUMIFS(Verkauf!H$4:H$496,Verkauf!E$4:E$496,B160))</f>
        <v/>
      </c>
      <c r="H160" s="157" t="str">
        <f t="shared" si="20"/>
        <v/>
      </c>
      <c r="I160" s="23"/>
      <c r="J160" s="45" t="e">
        <f t="shared" si="22"/>
        <v>#VALUE!</v>
      </c>
      <c r="K160" s="242"/>
      <c r="L160" s="242"/>
      <c r="M160" s="242"/>
      <c r="N160" s="242"/>
      <c r="O160" s="242"/>
      <c r="P160" s="160" t="s">
        <v>1022</v>
      </c>
      <c r="Q160" s="160" t="s">
        <v>901</v>
      </c>
      <c r="R160" s="160" t="s">
        <v>686</v>
      </c>
      <c r="S160" s="160" t="s">
        <v>844</v>
      </c>
      <c r="T160" s="160" t="s">
        <v>990</v>
      </c>
    </row>
    <row r="161" spans="2:20" x14ac:dyDescent="0.35">
      <c r="B161" s="156"/>
      <c r="C161" s="156"/>
      <c r="D161" s="262">
        <f t="shared" si="21"/>
        <v>0</v>
      </c>
      <c r="E161" s="156">
        <v>0</v>
      </c>
      <c r="F161" s="156" t="str">
        <f>IF(B161="","",SUMIFS('Produktion Lot.Nr.'!E$2:E$500,'Produktion Lot.Nr.'!B$2:B$500,B161))</f>
        <v/>
      </c>
      <c r="G161" s="156" t="str">
        <f>IF(B161="","",SUMIFS(Verkauf!H$4:H$496,Verkauf!E$4:E$496,B161))</f>
        <v/>
      </c>
      <c r="H161" s="157" t="str">
        <f t="shared" si="20"/>
        <v/>
      </c>
      <c r="I161" s="23"/>
      <c r="J161" s="45" t="e">
        <f t="shared" si="22"/>
        <v>#VALUE!</v>
      </c>
      <c r="K161" s="242"/>
      <c r="L161" s="242"/>
      <c r="M161" s="242"/>
      <c r="N161" s="242"/>
      <c r="O161" s="242"/>
      <c r="P161" s="160" t="s">
        <v>1022</v>
      </c>
      <c r="Q161" s="160" t="s">
        <v>901</v>
      </c>
      <c r="R161" s="160" t="s">
        <v>686</v>
      </c>
      <c r="S161" s="160" t="s">
        <v>844</v>
      </c>
      <c r="T161" s="160" t="s">
        <v>990</v>
      </c>
    </row>
    <row r="162" spans="2:20" x14ac:dyDescent="0.35">
      <c r="B162" s="156"/>
      <c r="C162" s="156"/>
      <c r="D162" s="262">
        <f t="shared" si="21"/>
        <v>0</v>
      </c>
      <c r="E162" s="156">
        <v>0</v>
      </c>
      <c r="F162" s="156" t="str">
        <f>IF(B162="","",SUMIFS('Produktion Lot.Nr.'!E$2:E$500,'Produktion Lot.Nr.'!B$2:B$500,B162))</f>
        <v/>
      </c>
      <c r="G162" s="156" t="str">
        <f>IF(B162="","",SUMIFS(Verkauf!H$4:H$496,Verkauf!E$4:E$496,B162))</f>
        <v/>
      </c>
      <c r="H162" s="157" t="str">
        <f t="shared" si="20"/>
        <v/>
      </c>
      <c r="I162" s="23"/>
      <c r="J162" s="45" t="e">
        <f t="shared" si="22"/>
        <v>#VALUE!</v>
      </c>
      <c r="K162" s="242"/>
      <c r="L162" s="242"/>
      <c r="M162" s="242"/>
      <c r="N162" s="242"/>
      <c r="O162" s="242"/>
      <c r="P162" s="160" t="s">
        <v>1022</v>
      </c>
      <c r="Q162" s="160" t="s">
        <v>901</v>
      </c>
      <c r="R162" s="160" t="s">
        <v>686</v>
      </c>
      <c r="S162" s="160" t="s">
        <v>844</v>
      </c>
      <c r="T162" s="160" t="s">
        <v>990</v>
      </c>
    </row>
    <row r="163" spans="2:20" x14ac:dyDescent="0.35">
      <c r="B163" s="156"/>
      <c r="C163" s="156"/>
      <c r="D163" s="262">
        <f t="shared" si="21"/>
        <v>0</v>
      </c>
      <c r="E163" s="156">
        <v>0</v>
      </c>
      <c r="F163" s="156" t="str">
        <f>IF(B163="","",SUMIFS('Produktion Lot.Nr.'!E$2:E$500,'Produktion Lot.Nr.'!B$2:B$500,B163))</f>
        <v/>
      </c>
      <c r="G163" s="156" t="str">
        <f>IF(B163="","",SUMIFS(Verkauf!H$4:H$496,Verkauf!E$4:E$496,B163))</f>
        <v/>
      </c>
      <c r="H163" s="157" t="str">
        <f t="shared" si="20"/>
        <v/>
      </c>
      <c r="I163" s="23"/>
      <c r="J163" s="45" t="e">
        <f t="shared" si="22"/>
        <v>#VALUE!</v>
      </c>
      <c r="K163" s="242"/>
      <c r="L163" s="242"/>
      <c r="M163" s="242"/>
      <c r="N163" s="242"/>
      <c r="O163" s="242"/>
      <c r="P163" s="160" t="s">
        <v>1022</v>
      </c>
      <c r="Q163" s="160" t="s">
        <v>901</v>
      </c>
      <c r="R163" s="160" t="s">
        <v>686</v>
      </c>
      <c r="S163" s="160" t="s">
        <v>844</v>
      </c>
      <c r="T163" s="160" t="s">
        <v>990</v>
      </c>
    </row>
    <row r="164" spans="2:20" x14ac:dyDescent="0.35">
      <c r="B164" s="156"/>
      <c r="C164" s="156"/>
      <c r="D164" s="262">
        <f t="shared" si="21"/>
        <v>0</v>
      </c>
      <c r="E164" s="156">
        <v>0</v>
      </c>
      <c r="F164" s="156" t="str">
        <f>IF(B164="","",SUMIFS('Produktion Lot.Nr.'!E$2:E$500,'Produktion Lot.Nr.'!B$2:B$500,B164))</f>
        <v/>
      </c>
      <c r="G164" s="156" t="str">
        <f>IF(B164="","",SUMIFS(Verkauf!H$4:H$496,Verkauf!E$4:E$496,B164))</f>
        <v/>
      </c>
      <c r="H164" s="157" t="str">
        <f t="shared" si="20"/>
        <v/>
      </c>
      <c r="I164" s="23"/>
      <c r="J164" s="45" t="e">
        <f t="shared" si="22"/>
        <v>#VALUE!</v>
      </c>
      <c r="K164" s="242"/>
      <c r="L164" s="242"/>
      <c r="M164" s="242"/>
      <c r="N164" s="242"/>
      <c r="O164" s="242"/>
      <c r="P164" s="160" t="s">
        <v>1022</v>
      </c>
      <c r="Q164" s="160" t="s">
        <v>901</v>
      </c>
      <c r="R164" s="160" t="s">
        <v>686</v>
      </c>
      <c r="S164" s="160" t="s">
        <v>844</v>
      </c>
      <c r="T164" s="160" t="s">
        <v>990</v>
      </c>
    </row>
    <row r="165" spans="2:20" x14ac:dyDescent="0.35">
      <c r="B165" s="156"/>
      <c r="C165" s="156"/>
      <c r="D165" s="262">
        <f t="shared" si="21"/>
        <v>0</v>
      </c>
      <c r="E165" s="156">
        <v>0</v>
      </c>
      <c r="F165" s="156" t="str">
        <f>IF(B165="","",SUMIFS('Produktion Lot.Nr.'!E$2:E$500,'Produktion Lot.Nr.'!B$2:B$500,B165))</f>
        <v/>
      </c>
      <c r="G165" s="156" t="str">
        <f>IF(B165="","",SUMIFS(Verkauf!H$4:H$496,Verkauf!E$4:E$496,B165))</f>
        <v/>
      </c>
      <c r="H165" s="157" t="str">
        <f t="shared" si="20"/>
        <v/>
      </c>
      <c r="I165" s="23"/>
      <c r="J165" s="45" t="e">
        <f t="shared" si="22"/>
        <v>#VALUE!</v>
      </c>
      <c r="K165" s="242"/>
      <c r="L165" s="242"/>
      <c r="M165" s="242"/>
      <c r="N165" s="242"/>
      <c r="O165" s="242"/>
      <c r="P165" s="160" t="s">
        <v>1022</v>
      </c>
      <c r="Q165" s="160" t="s">
        <v>901</v>
      </c>
      <c r="R165" s="160" t="s">
        <v>686</v>
      </c>
      <c r="S165" s="160" t="s">
        <v>844</v>
      </c>
      <c r="T165" s="160" t="s">
        <v>990</v>
      </c>
    </row>
    <row r="166" spans="2:20" x14ac:dyDescent="0.35">
      <c r="B166" s="156"/>
      <c r="C166" s="156"/>
      <c r="D166" s="262">
        <f t="shared" si="21"/>
        <v>0</v>
      </c>
      <c r="E166" s="156">
        <v>0</v>
      </c>
      <c r="F166" s="156" t="str">
        <f>IF(B166="","",SUMIFS('Produktion Lot.Nr.'!E$2:E$500,'Produktion Lot.Nr.'!B$2:B$500,B166))</f>
        <v/>
      </c>
      <c r="G166" s="156" t="str">
        <f>IF(B166="","",SUMIFS(Verkauf!H$4:H$496,Verkauf!E$4:E$496,B166))</f>
        <v/>
      </c>
      <c r="H166" s="157" t="str">
        <f t="shared" si="20"/>
        <v/>
      </c>
      <c r="I166" s="23"/>
      <c r="J166" s="45" t="e">
        <f t="shared" si="22"/>
        <v>#VALUE!</v>
      </c>
      <c r="K166" s="242"/>
      <c r="L166" s="242"/>
      <c r="M166" s="242"/>
      <c r="N166" s="242"/>
      <c r="O166" s="242"/>
      <c r="P166" s="160" t="s">
        <v>1022</v>
      </c>
      <c r="Q166" s="160" t="s">
        <v>901</v>
      </c>
      <c r="R166" s="160" t="s">
        <v>686</v>
      </c>
      <c r="S166" s="160" t="s">
        <v>844</v>
      </c>
      <c r="T166" s="160" t="s">
        <v>990</v>
      </c>
    </row>
    <row r="167" spans="2:20" x14ac:dyDescent="0.35">
      <c r="B167" s="156"/>
      <c r="C167" s="156"/>
      <c r="D167" s="262">
        <f t="shared" si="21"/>
        <v>0</v>
      </c>
      <c r="E167" s="156">
        <v>0</v>
      </c>
      <c r="F167" s="156" t="str">
        <f>IF(B167="","",SUMIFS('Produktion Lot.Nr.'!E$2:E$500,'Produktion Lot.Nr.'!B$2:B$500,B167))</f>
        <v/>
      </c>
      <c r="G167" s="156" t="str">
        <f>IF(B167="","",SUMIFS(Verkauf!H$4:H$496,Verkauf!E$4:E$496,B167))</f>
        <v/>
      </c>
      <c r="H167" s="157" t="str">
        <f t="shared" si="20"/>
        <v/>
      </c>
      <c r="I167" s="23"/>
      <c r="J167" s="45" t="e">
        <f t="shared" si="22"/>
        <v>#VALUE!</v>
      </c>
      <c r="K167" s="242"/>
      <c r="L167" s="242"/>
      <c r="M167" s="242"/>
      <c r="N167" s="242"/>
      <c r="O167" s="242"/>
      <c r="P167" s="160" t="s">
        <v>1022</v>
      </c>
      <c r="Q167" s="160" t="s">
        <v>901</v>
      </c>
      <c r="R167" s="160" t="s">
        <v>686</v>
      </c>
      <c r="S167" s="160" t="s">
        <v>844</v>
      </c>
      <c r="T167" s="160" t="s">
        <v>990</v>
      </c>
    </row>
    <row r="168" spans="2:20" x14ac:dyDescent="0.35">
      <c r="B168" s="156"/>
      <c r="C168" s="156"/>
      <c r="D168" s="262">
        <f t="shared" si="21"/>
        <v>0</v>
      </c>
      <c r="E168" s="156">
        <v>0</v>
      </c>
      <c r="F168" s="156" t="str">
        <f>IF(B168="","",SUMIFS('Produktion Lot.Nr.'!E$2:E$500,'Produktion Lot.Nr.'!B$2:B$500,B168))</f>
        <v/>
      </c>
      <c r="G168" s="156" t="str">
        <f>IF(B168="","",SUMIFS(Verkauf!H$4:H$496,Verkauf!E$4:E$496,B168))</f>
        <v/>
      </c>
      <c r="H168" s="157" t="str">
        <f t="shared" si="20"/>
        <v/>
      </c>
      <c r="I168" s="23"/>
      <c r="J168" s="45" t="e">
        <f t="shared" si="22"/>
        <v>#VALUE!</v>
      </c>
      <c r="K168" s="242"/>
      <c r="L168" s="242"/>
      <c r="M168" s="242"/>
      <c r="N168" s="242"/>
      <c r="O168" s="242"/>
      <c r="P168" s="160" t="s">
        <v>1022</v>
      </c>
      <c r="Q168" s="160" t="s">
        <v>901</v>
      </c>
      <c r="R168" s="160" t="s">
        <v>686</v>
      </c>
      <c r="S168" s="160" t="s">
        <v>844</v>
      </c>
      <c r="T168" s="160" t="s">
        <v>990</v>
      </c>
    </row>
    <row r="169" spans="2:20" x14ac:dyDescent="0.35">
      <c r="B169" s="156"/>
      <c r="C169" s="156"/>
      <c r="D169" s="262">
        <f t="shared" si="21"/>
        <v>0</v>
      </c>
      <c r="E169" s="156">
        <v>0</v>
      </c>
      <c r="F169" s="156" t="str">
        <f>IF(B169="","",SUMIFS('Produktion Lot.Nr.'!E$2:E$500,'Produktion Lot.Nr.'!B$2:B$500,B169))</f>
        <v/>
      </c>
      <c r="G169" s="156" t="str">
        <f>IF(B169="","",SUMIFS(Verkauf!H$4:H$496,Verkauf!E$4:E$496,B169))</f>
        <v/>
      </c>
      <c r="H169" s="157" t="str">
        <f t="shared" si="20"/>
        <v/>
      </c>
      <c r="I169" s="23"/>
      <c r="J169" s="45" t="e">
        <f t="shared" si="22"/>
        <v>#VALUE!</v>
      </c>
      <c r="K169" s="242"/>
      <c r="L169" s="242"/>
      <c r="M169" s="242"/>
      <c r="N169" s="242"/>
      <c r="O169" s="242"/>
      <c r="P169" s="160" t="s">
        <v>1022</v>
      </c>
      <c r="Q169" s="160" t="s">
        <v>901</v>
      </c>
      <c r="R169" s="160" t="s">
        <v>686</v>
      </c>
      <c r="S169" s="160" t="s">
        <v>844</v>
      </c>
      <c r="T169" s="160" t="s">
        <v>990</v>
      </c>
    </row>
    <row r="170" spans="2:20" x14ac:dyDescent="0.35">
      <c r="B170" s="156"/>
      <c r="C170" s="156"/>
      <c r="D170" s="262">
        <f t="shared" si="21"/>
        <v>0</v>
      </c>
      <c r="E170" s="156">
        <v>0</v>
      </c>
      <c r="F170" s="156" t="str">
        <f>IF(B170="","",SUMIFS('Produktion Lot.Nr.'!E$2:E$500,'Produktion Lot.Nr.'!B$2:B$500,B170))</f>
        <v/>
      </c>
      <c r="G170" s="156" t="str">
        <f>IF(B170="","",SUMIFS(Verkauf!H$4:H$496,Verkauf!E$4:E$496,B170))</f>
        <v/>
      </c>
      <c r="H170" s="157" t="str">
        <f t="shared" si="20"/>
        <v/>
      </c>
      <c r="I170" s="23"/>
      <c r="J170" s="45" t="e">
        <f t="shared" si="22"/>
        <v>#VALUE!</v>
      </c>
      <c r="K170" s="242"/>
      <c r="L170" s="242"/>
      <c r="M170" s="242"/>
      <c r="N170" s="242"/>
      <c r="O170" s="242"/>
      <c r="P170" s="160" t="s">
        <v>1022</v>
      </c>
      <c r="Q170" s="160" t="s">
        <v>901</v>
      </c>
      <c r="R170" s="160" t="s">
        <v>686</v>
      </c>
      <c r="S170" s="160" t="s">
        <v>844</v>
      </c>
      <c r="T170" s="160" t="s">
        <v>990</v>
      </c>
    </row>
    <row r="171" spans="2:20" x14ac:dyDescent="0.35">
      <c r="B171" s="156"/>
      <c r="C171" s="156"/>
      <c r="D171" s="262">
        <f t="shared" si="21"/>
        <v>0</v>
      </c>
      <c r="E171" s="156">
        <v>0</v>
      </c>
      <c r="F171" s="156" t="str">
        <f>IF(B171="","",SUMIFS('Produktion Lot.Nr.'!E$2:E$500,'Produktion Lot.Nr.'!B$2:B$500,B171))</f>
        <v/>
      </c>
      <c r="G171" s="156" t="str">
        <f>IF(B171="","",SUMIFS(Verkauf!H$4:H$496,Verkauf!E$4:E$496,B171))</f>
        <v/>
      </c>
      <c r="H171" s="157" t="str">
        <f t="shared" si="20"/>
        <v/>
      </c>
      <c r="I171" s="23"/>
      <c r="J171" s="45" t="e">
        <f t="shared" si="22"/>
        <v>#VALUE!</v>
      </c>
      <c r="K171" s="242"/>
      <c r="L171" s="242"/>
      <c r="M171" s="242"/>
      <c r="N171" s="242"/>
      <c r="O171" s="242"/>
      <c r="P171" s="160" t="s">
        <v>1022</v>
      </c>
      <c r="Q171" s="160" t="s">
        <v>901</v>
      </c>
      <c r="R171" s="160" t="s">
        <v>686</v>
      </c>
      <c r="S171" s="160" t="s">
        <v>844</v>
      </c>
      <c r="T171" s="160" t="s">
        <v>990</v>
      </c>
    </row>
    <row r="172" spans="2:20" x14ac:dyDescent="0.35">
      <c r="B172" s="156"/>
      <c r="C172" s="156"/>
      <c r="D172" s="262">
        <f t="shared" si="21"/>
        <v>0</v>
      </c>
      <c r="E172" s="156">
        <v>0</v>
      </c>
      <c r="F172" s="156" t="str">
        <f>IF(B172="","",SUMIFS('Produktion Lot.Nr.'!E$2:E$500,'Produktion Lot.Nr.'!B$2:B$500,B172))</f>
        <v/>
      </c>
      <c r="G172" s="156" t="str">
        <f>IF(B172="","",SUMIFS(Verkauf!H$4:H$496,Verkauf!E$4:E$496,B172))</f>
        <v/>
      </c>
      <c r="H172" s="157" t="str">
        <f t="shared" si="20"/>
        <v/>
      </c>
      <c r="I172" s="23"/>
      <c r="J172" s="45" t="e">
        <f t="shared" si="22"/>
        <v>#VALUE!</v>
      </c>
      <c r="K172" s="242"/>
      <c r="L172" s="242"/>
      <c r="M172" s="242"/>
      <c r="N172" s="242"/>
      <c r="O172" s="242"/>
      <c r="P172" s="160" t="s">
        <v>1022</v>
      </c>
      <c r="Q172" s="160" t="s">
        <v>901</v>
      </c>
      <c r="R172" s="160" t="s">
        <v>686</v>
      </c>
      <c r="S172" s="160" t="s">
        <v>844</v>
      </c>
      <c r="T172" s="160" t="s">
        <v>990</v>
      </c>
    </row>
    <row r="173" spans="2:20" x14ac:dyDescent="0.35">
      <c r="B173" s="156"/>
      <c r="C173" s="156"/>
      <c r="D173" s="262">
        <f t="shared" si="21"/>
        <v>0</v>
      </c>
      <c r="E173" s="156">
        <v>0</v>
      </c>
      <c r="F173" s="156" t="str">
        <f>IF(B173="","",SUMIFS('Produktion Lot.Nr.'!E$2:E$500,'Produktion Lot.Nr.'!B$2:B$500,B173))</f>
        <v/>
      </c>
      <c r="G173" s="156" t="str">
        <f>IF(B173="","",SUMIFS(Verkauf!H$4:H$496,Verkauf!E$4:E$496,B173))</f>
        <v/>
      </c>
      <c r="H173" s="157" t="str">
        <f t="shared" si="20"/>
        <v/>
      </c>
      <c r="I173" s="23"/>
      <c r="J173" s="45" t="e">
        <f t="shared" si="22"/>
        <v>#VALUE!</v>
      </c>
      <c r="K173" s="242"/>
      <c r="L173" s="242"/>
      <c r="M173" s="242"/>
      <c r="N173" s="242"/>
      <c r="O173" s="242"/>
      <c r="P173" s="160" t="s">
        <v>1022</v>
      </c>
      <c r="Q173" s="160" t="s">
        <v>901</v>
      </c>
      <c r="R173" s="160" t="s">
        <v>686</v>
      </c>
      <c r="S173" s="160" t="s">
        <v>844</v>
      </c>
      <c r="T173" s="160" t="s">
        <v>990</v>
      </c>
    </row>
    <row r="174" spans="2:20" x14ac:dyDescent="0.35">
      <c r="B174" s="156"/>
      <c r="C174" s="156"/>
      <c r="D174" s="262">
        <f t="shared" si="21"/>
        <v>0</v>
      </c>
      <c r="E174" s="156">
        <v>0</v>
      </c>
      <c r="F174" s="156" t="str">
        <f>IF(B174="","",SUMIFS('Produktion Lot.Nr.'!E$2:E$500,'Produktion Lot.Nr.'!B$2:B$500,B174))</f>
        <v/>
      </c>
      <c r="G174" s="156" t="str">
        <f>IF(B174="","",SUMIFS(Verkauf!H$4:H$496,Verkauf!E$4:E$496,B174))</f>
        <v/>
      </c>
      <c r="H174" s="157" t="str">
        <f t="shared" si="20"/>
        <v/>
      </c>
      <c r="I174" s="23"/>
      <c r="J174" s="45" t="e">
        <f t="shared" si="22"/>
        <v>#VALUE!</v>
      </c>
      <c r="K174" s="242"/>
      <c r="L174" s="242"/>
      <c r="M174" s="242"/>
      <c r="N174" s="242"/>
      <c r="O174" s="242"/>
      <c r="P174" s="160" t="s">
        <v>1022</v>
      </c>
      <c r="Q174" s="160" t="s">
        <v>901</v>
      </c>
      <c r="R174" s="160" t="s">
        <v>686</v>
      </c>
      <c r="S174" s="160" t="s">
        <v>844</v>
      </c>
      <c r="T174" s="160" t="s">
        <v>990</v>
      </c>
    </row>
    <row r="175" spans="2:20" x14ac:dyDescent="0.35">
      <c r="B175" s="156"/>
      <c r="C175" s="156"/>
      <c r="D175" s="262">
        <f t="shared" si="21"/>
        <v>0</v>
      </c>
      <c r="E175" s="156">
        <v>0</v>
      </c>
      <c r="F175" s="156" t="str">
        <f>IF(B175="","",SUMIFS('Produktion Lot.Nr.'!E$2:E$500,'Produktion Lot.Nr.'!B$2:B$500,B175))</f>
        <v/>
      </c>
      <c r="G175" s="156" t="str">
        <f>IF(B175="","",SUMIFS(Verkauf!H$4:H$496,Verkauf!E$4:E$496,B175))</f>
        <v/>
      </c>
      <c r="H175" s="157" t="str">
        <f t="shared" si="20"/>
        <v/>
      </c>
      <c r="I175" s="23"/>
      <c r="J175" s="45" t="e">
        <f t="shared" si="22"/>
        <v>#VALUE!</v>
      </c>
      <c r="K175" s="242"/>
      <c r="L175" s="242"/>
      <c r="M175" s="242"/>
      <c r="N175" s="242"/>
      <c r="O175" s="242"/>
      <c r="P175" s="160" t="s">
        <v>1022</v>
      </c>
      <c r="Q175" s="160" t="s">
        <v>901</v>
      </c>
      <c r="R175" s="160" t="s">
        <v>686</v>
      </c>
      <c r="S175" s="160" t="s">
        <v>844</v>
      </c>
      <c r="T175" s="160" t="s">
        <v>990</v>
      </c>
    </row>
    <row r="176" spans="2:20" x14ac:dyDescent="0.35">
      <c r="B176" s="156"/>
      <c r="C176" s="156"/>
      <c r="D176" s="262">
        <f t="shared" si="21"/>
        <v>0</v>
      </c>
      <c r="E176" s="156">
        <v>0</v>
      </c>
      <c r="F176" s="156" t="str">
        <f>IF(B176="","",SUMIFS('Produktion Lot.Nr.'!E$2:E$500,'Produktion Lot.Nr.'!B$2:B$500,B176))</f>
        <v/>
      </c>
      <c r="G176" s="156" t="str">
        <f>IF(B176="","",SUMIFS(Verkauf!H$4:H$496,Verkauf!E$4:E$496,B176))</f>
        <v/>
      </c>
      <c r="H176" s="157" t="str">
        <f t="shared" si="20"/>
        <v/>
      </c>
      <c r="I176" s="23"/>
      <c r="J176" s="45" t="e">
        <f t="shared" si="22"/>
        <v>#VALUE!</v>
      </c>
      <c r="K176" s="242"/>
      <c r="L176" s="242"/>
      <c r="M176" s="242"/>
      <c r="N176" s="242"/>
      <c r="O176" s="242"/>
      <c r="P176" s="160" t="s">
        <v>1022</v>
      </c>
      <c r="Q176" s="160" t="s">
        <v>901</v>
      </c>
      <c r="R176" s="160" t="s">
        <v>686</v>
      </c>
      <c r="S176" s="160" t="s">
        <v>844</v>
      </c>
      <c r="T176" s="160" t="s">
        <v>990</v>
      </c>
    </row>
    <row r="177" spans="2:20" x14ac:dyDescent="0.35">
      <c r="B177" s="156"/>
      <c r="C177" s="156"/>
      <c r="D177" s="262">
        <f t="shared" si="21"/>
        <v>0</v>
      </c>
      <c r="E177" s="156">
        <v>0</v>
      </c>
      <c r="F177" s="156" t="str">
        <f>IF(B177="","",SUMIFS('Produktion Lot.Nr.'!E$2:E$500,'Produktion Lot.Nr.'!B$2:B$500,B177))</f>
        <v/>
      </c>
      <c r="G177" s="156" t="str">
        <f>IF(B177="","",SUMIFS(Verkauf!H$4:H$496,Verkauf!E$4:E$496,B177))</f>
        <v/>
      </c>
      <c r="H177" s="157" t="str">
        <f t="shared" si="20"/>
        <v/>
      </c>
      <c r="I177" s="23"/>
      <c r="J177" s="45" t="e">
        <f t="shared" si="22"/>
        <v>#VALUE!</v>
      </c>
      <c r="K177" s="242"/>
      <c r="L177" s="242"/>
      <c r="M177" s="242"/>
      <c r="N177" s="242"/>
      <c r="O177" s="242"/>
      <c r="P177" s="160" t="s">
        <v>1022</v>
      </c>
      <c r="Q177" s="160" t="s">
        <v>901</v>
      </c>
      <c r="R177" s="160" t="s">
        <v>686</v>
      </c>
      <c r="S177" s="160" t="s">
        <v>844</v>
      </c>
      <c r="T177" s="160" t="s">
        <v>990</v>
      </c>
    </row>
    <row r="178" spans="2:20" x14ac:dyDescent="0.35">
      <c r="B178" s="156"/>
      <c r="C178" s="156"/>
      <c r="D178" s="262">
        <f t="shared" si="21"/>
        <v>0</v>
      </c>
      <c r="E178" s="156">
        <v>0</v>
      </c>
      <c r="F178" s="156" t="str">
        <f>IF(B178="","",SUMIFS('Produktion Lot.Nr.'!E$2:E$500,'Produktion Lot.Nr.'!B$2:B$500,B178))</f>
        <v/>
      </c>
      <c r="G178" s="156" t="str">
        <f>IF(B178="","",SUMIFS(Verkauf!H$4:H$496,Verkauf!E$4:E$496,B178))</f>
        <v/>
      </c>
      <c r="H178" s="157" t="str">
        <f t="shared" si="20"/>
        <v/>
      </c>
      <c r="I178" s="23"/>
      <c r="J178" s="45" t="e">
        <f t="shared" si="22"/>
        <v>#VALUE!</v>
      </c>
      <c r="K178" s="242"/>
      <c r="L178" s="242"/>
      <c r="M178" s="242"/>
      <c r="N178" s="242"/>
      <c r="O178" s="242"/>
      <c r="P178" s="160" t="s">
        <v>1022</v>
      </c>
      <c r="Q178" s="160" t="s">
        <v>901</v>
      </c>
      <c r="R178" s="160" t="s">
        <v>686</v>
      </c>
      <c r="S178" s="160" t="s">
        <v>844</v>
      </c>
      <c r="T178" s="160" t="s">
        <v>990</v>
      </c>
    </row>
    <row r="179" spans="2:20" x14ac:dyDescent="0.35">
      <c r="B179" s="156"/>
      <c r="C179" s="156"/>
      <c r="D179" s="262">
        <f t="shared" si="21"/>
        <v>0</v>
      </c>
      <c r="E179" s="156">
        <v>0</v>
      </c>
      <c r="F179" s="156" t="str">
        <f>IF(B179="","",SUMIFS('Produktion Lot.Nr.'!E$2:E$500,'Produktion Lot.Nr.'!B$2:B$500,B179))</f>
        <v/>
      </c>
      <c r="G179" s="156" t="str">
        <f>IF(B179="","",SUMIFS(Verkauf!H$4:H$496,Verkauf!E$4:E$496,B179))</f>
        <v/>
      </c>
      <c r="H179" s="157" t="str">
        <f t="shared" si="20"/>
        <v/>
      </c>
      <c r="I179" s="23"/>
      <c r="J179" s="45" t="e">
        <f t="shared" si="22"/>
        <v>#VALUE!</v>
      </c>
      <c r="K179" s="242"/>
      <c r="L179" s="242"/>
      <c r="M179" s="242"/>
      <c r="N179" s="242"/>
      <c r="O179" s="242"/>
      <c r="P179" s="160" t="s">
        <v>1022</v>
      </c>
      <c r="Q179" s="160" t="s">
        <v>901</v>
      </c>
      <c r="R179" s="160" t="s">
        <v>686</v>
      </c>
      <c r="S179" s="160" t="s">
        <v>844</v>
      </c>
      <c r="T179" s="160" t="s">
        <v>990</v>
      </c>
    </row>
    <row r="180" spans="2:20" x14ac:dyDescent="0.35">
      <c r="B180" s="156"/>
      <c r="C180" s="156"/>
      <c r="D180" s="262">
        <f t="shared" si="21"/>
        <v>0</v>
      </c>
      <c r="E180" s="156">
        <v>0</v>
      </c>
      <c r="F180" s="156" t="str">
        <f>IF(B180="","",SUMIFS('Produktion Lot.Nr.'!E$2:E$500,'Produktion Lot.Nr.'!B$2:B$500,B180))</f>
        <v/>
      </c>
      <c r="G180" s="156" t="str">
        <f>IF(B180="","",SUMIFS(Verkauf!H$4:H$496,Verkauf!E$4:E$496,B180))</f>
        <v/>
      </c>
      <c r="H180" s="157" t="str">
        <f t="shared" si="20"/>
        <v/>
      </c>
      <c r="I180" s="23"/>
      <c r="J180" s="45" t="e">
        <f t="shared" si="22"/>
        <v>#VALUE!</v>
      </c>
      <c r="K180" s="242"/>
      <c r="L180" s="242"/>
      <c r="M180" s="242"/>
      <c r="N180" s="242"/>
      <c r="O180" s="242"/>
      <c r="P180" s="160" t="s">
        <v>1022</v>
      </c>
      <c r="Q180" s="160" t="s">
        <v>901</v>
      </c>
      <c r="R180" s="160" t="s">
        <v>686</v>
      </c>
      <c r="S180" s="160" t="s">
        <v>844</v>
      </c>
      <c r="T180" s="160" t="s">
        <v>990</v>
      </c>
    </row>
    <row r="181" spans="2:20" x14ac:dyDescent="0.35">
      <c r="B181" s="156"/>
      <c r="C181" s="156"/>
      <c r="D181" s="262">
        <f t="shared" si="21"/>
        <v>0</v>
      </c>
      <c r="E181" s="156">
        <v>0</v>
      </c>
      <c r="F181" s="156" t="str">
        <f>IF(B181="","",SUMIFS('Produktion Lot.Nr.'!E$2:E$500,'Produktion Lot.Nr.'!B$2:B$500,B181))</f>
        <v/>
      </c>
      <c r="G181" s="156" t="str">
        <f>IF(B181="","",SUMIFS(Verkauf!H$4:H$496,Verkauf!E$4:E$496,B181))</f>
        <v/>
      </c>
      <c r="H181" s="157" t="str">
        <f t="shared" si="20"/>
        <v/>
      </c>
      <c r="I181" s="23"/>
      <c r="J181" s="45" t="e">
        <f t="shared" si="22"/>
        <v>#VALUE!</v>
      </c>
      <c r="K181" s="242"/>
      <c r="L181" s="242"/>
      <c r="M181" s="242"/>
      <c r="N181" s="242"/>
      <c r="O181" s="242"/>
      <c r="P181" s="160" t="s">
        <v>1022</v>
      </c>
      <c r="Q181" s="160" t="s">
        <v>901</v>
      </c>
      <c r="R181" s="160" t="s">
        <v>686</v>
      </c>
      <c r="S181" s="160" t="s">
        <v>844</v>
      </c>
      <c r="T181" s="160" t="s">
        <v>990</v>
      </c>
    </row>
    <row r="182" spans="2:20" x14ac:dyDescent="0.35">
      <c r="B182" s="156"/>
      <c r="C182" s="156"/>
      <c r="D182" s="262">
        <f t="shared" si="21"/>
        <v>0</v>
      </c>
      <c r="E182" s="156">
        <v>0</v>
      </c>
      <c r="F182" s="156" t="str">
        <f>IF(B182="","",SUMIFS('Produktion Lot.Nr.'!E$2:E$500,'Produktion Lot.Nr.'!B$2:B$500,B182))</f>
        <v/>
      </c>
      <c r="G182" s="156" t="str">
        <f>IF(B182="","",SUMIFS(Verkauf!H$4:H$496,Verkauf!E$4:E$496,B182))</f>
        <v/>
      </c>
      <c r="H182" s="157" t="str">
        <f t="shared" si="20"/>
        <v/>
      </c>
      <c r="I182" s="23"/>
      <c r="J182" s="45" t="e">
        <f t="shared" si="22"/>
        <v>#VALUE!</v>
      </c>
      <c r="K182" s="242"/>
      <c r="L182" s="242"/>
      <c r="M182" s="242"/>
      <c r="N182" s="242"/>
      <c r="O182" s="242"/>
      <c r="P182" s="160" t="s">
        <v>1022</v>
      </c>
      <c r="Q182" s="160" t="s">
        <v>901</v>
      </c>
      <c r="R182" s="160" t="s">
        <v>686</v>
      </c>
      <c r="S182" s="160" t="s">
        <v>844</v>
      </c>
      <c r="T182" s="160" t="s">
        <v>990</v>
      </c>
    </row>
    <row r="183" spans="2:20" x14ac:dyDescent="0.35">
      <c r="B183" s="156"/>
      <c r="C183" s="156"/>
      <c r="D183" s="262">
        <f t="shared" si="21"/>
        <v>0</v>
      </c>
      <c r="E183" s="156">
        <v>0</v>
      </c>
      <c r="F183" s="156" t="str">
        <f>IF(B183="","",SUMIFS('Produktion Lot.Nr.'!E$2:E$500,'Produktion Lot.Nr.'!B$2:B$500,B183))</f>
        <v/>
      </c>
      <c r="G183" s="156" t="str">
        <f>IF(B183="","",SUMIFS(Verkauf!H$4:H$496,Verkauf!E$4:E$496,B183))</f>
        <v/>
      </c>
      <c r="H183" s="157" t="str">
        <f t="shared" si="20"/>
        <v/>
      </c>
      <c r="I183" s="23"/>
      <c r="J183" s="45" t="e">
        <f t="shared" si="22"/>
        <v>#VALUE!</v>
      </c>
      <c r="K183" s="242"/>
      <c r="L183" s="242"/>
      <c r="M183" s="242"/>
      <c r="N183" s="242"/>
      <c r="O183" s="242"/>
      <c r="P183" s="160" t="s">
        <v>1022</v>
      </c>
      <c r="Q183" s="160" t="s">
        <v>901</v>
      </c>
      <c r="R183" s="160" t="s">
        <v>686</v>
      </c>
      <c r="S183" s="160" t="s">
        <v>844</v>
      </c>
      <c r="T183" s="160" t="s">
        <v>990</v>
      </c>
    </row>
    <row r="184" spans="2:20" x14ac:dyDescent="0.35">
      <c r="B184" s="156"/>
      <c r="C184" s="156"/>
      <c r="D184" s="262">
        <f t="shared" si="21"/>
        <v>0</v>
      </c>
      <c r="E184" s="156">
        <v>0</v>
      </c>
      <c r="F184" s="156" t="str">
        <f>IF(B184="","",SUMIFS('Produktion Lot.Nr.'!E$2:E$500,'Produktion Lot.Nr.'!B$2:B$500,B184))</f>
        <v/>
      </c>
      <c r="G184" s="156" t="str">
        <f>IF(B184="","",SUMIFS(Verkauf!H$4:H$496,Verkauf!E$4:E$496,B184))</f>
        <v/>
      </c>
      <c r="H184" s="157" t="str">
        <f t="shared" si="20"/>
        <v/>
      </c>
      <c r="I184" s="23"/>
      <c r="J184" s="45" t="e">
        <f t="shared" si="22"/>
        <v>#VALUE!</v>
      </c>
      <c r="K184" s="242"/>
      <c r="L184" s="242"/>
      <c r="M184" s="242"/>
      <c r="N184" s="242"/>
      <c r="O184" s="242"/>
      <c r="P184" s="160" t="s">
        <v>1022</v>
      </c>
      <c r="Q184" s="160" t="s">
        <v>901</v>
      </c>
      <c r="R184" s="160" t="s">
        <v>686</v>
      </c>
      <c r="S184" s="160" t="s">
        <v>844</v>
      </c>
      <c r="T184" s="160" t="s">
        <v>990</v>
      </c>
    </row>
    <row r="185" spans="2:20" x14ac:dyDescent="0.35">
      <c r="B185" s="156"/>
      <c r="C185" s="156"/>
      <c r="D185" s="262">
        <f t="shared" si="21"/>
        <v>0</v>
      </c>
      <c r="E185" s="156">
        <v>0</v>
      </c>
      <c r="F185" s="156" t="str">
        <f>IF(B185="","",SUMIFS('Produktion Lot.Nr.'!E$2:E$500,'Produktion Lot.Nr.'!B$2:B$500,B185))</f>
        <v/>
      </c>
      <c r="G185" s="156" t="str">
        <f>IF(B185="","",SUMIFS(Verkauf!H$4:H$496,Verkauf!E$4:E$496,B185))</f>
        <v/>
      </c>
      <c r="H185" s="157" t="str">
        <f t="shared" si="20"/>
        <v/>
      </c>
      <c r="I185" s="23"/>
      <c r="J185" s="45" t="e">
        <f t="shared" si="22"/>
        <v>#VALUE!</v>
      </c>
      <c r="K185" s="242"/>
      <c r="L185" s="242"/>
      <c r="M185" s="242"/>
      <c r="N185" s="242"/>
      <c r="O185" s="242"/>
      <c r="P185" s="160" t="s">
        <v>1022</v>
      </c>
      <c r="Q185" s="160" t="s">
        <v>901</v>
      </c>
      <c r="R185" s="160" t="s">
        <v>686</v>
      </c>
      <c r="S185" s="160" t="s">
        <v>844</v>
      </c>
      <c r="T185" s="160" t="s">
        <v>990</v>
      </c>
    </row>
    <row r="186" spans="2:20" x14ac:dyDescent="0.35">
      <c r="B186" s="156"/>
      <c r="C186" s="156"/>
      <c r="D186" s="262">
        <f t="shared" si="21"/>
        <v>0</v>
      </c>
      <c r="E186" s="156">
        <v>0</v>
      </c>
      <c r="F186" s="156" t="str">
        <f>IF(B186="","",SUMIFS('Produktion Lot.Nr.'!E$2:E$500,'Produktion Lot.Nr.'!B$2:B$500,B186))</f>
        <v/>
      </c>
      <c r="G186" s="156" t="str">
        <f>IF(B186="","",SUMIFS(Verkauf!H$4:H$496,Verkauf!E$4:E$496,B186))</f>
        <v/>
      </c>
      <c r="H186" s="157" t="str">
        <f t="shared" si="20"/>
        <v/>
      </c>
      <c r="I186" s="23"/>
      <c r="J186" s="45" t="e">
        <f t="shared" si="22"/>
        <v>#VALUE!</v>
      </c>
      <c r="K186" s="242"/>
      <c r="L186" s="242"/>
      <c r="M186" s="242"/>
      <c r="N186" s="242"/>
      <c r="O186" s="242"/>
      <c r="P186" s="160" t="s">
        <v>1022</v>
      </c>
      <c r="Q186" s="160" t="s">
        <v>901</v>
      </c>
      <c r="R186" s="160" t="s">
        <v>686</v>
      </c>
      <c r="S186" s="160" t="s">
        <v>844</v>
      </c>
      <c r="T186" s="160" t="s">
        <v>990</v>
      </c>
    </row>
    <row r="187" spans="2:20" x14ac:dyDescent="0.35">
      <c r="B187" s="156"/>
      <c r="C187" s="156"/>
      <c r="D187" s="262">
        <f t="shared" si="21"/>
        <v>0</v>
      </c>
      <c r="E187" s="156">
        <v>0</v>
      </c>
      <c r="F187" s="156" t="str">
        <f>IF(B187="","",SUMIFS('Produktion Lot.Nr.'!E$2:E$500,'Produktion Lot.Nr.'!B$2:B$500,B187))</f>
        <v/>
      </c>
      <c r="G187" s="156" t="str">
        <f>IF(B187="","",SUMIFS(Verkauf!H$4:H$496,Verkauf!E$4:E$496,B187))</f>
        <v/>
      </c>
      <c r="H187" s="157" t="str">
        <f t="shared" si="20"/>
        <v/>
      </c>
      <c r="I187" s="23"/>
      <c r="J187" s="45" t="e">
        <f t="shared" si="22"/>
        <v>#VALUE!</v>
      </c>
      <c r="K187" s="242"/>
      <c r="L187" s="242"/>
      <c r="M187" s="242"/>
      <c r="N187" s="242"/>
      <c r="O187" s="242"/>
      <c r="P187" s="160" t="s">
        <v>1022</v>
      </c>
      <c r="Q187" s="160" t="s">
        <v>901</v>
      </c>
      <c r="R187" s="160" t="s">
        <v>686</v>
      </c>
      <c r="S187" s="160" t="s">
        <v>844</v>
      </c>
      <c r="T187" s="160" t="s">
        <v>990</v>
      </c>
    </row>
    <row r="188" spans="2:20" x14ac:dyDescent="0.35">
      <c r="B188" s="156"/>
      <c r="C188" s="156"/>
      <c r="D188" s="262">
        <f t="shared" si="21"/>
        <v>0</v>
      </c>
      <c r="E188" s="156">
        <v>0</v>
      </c>
      <c r="F188" s="156" t="str">
        <f>IF(B188="","",SUMIFS('Produktion Lot.Nr.'!E$2:E$500,'Produktion Lot.Nr.'!B$2:B$500,B188))</f>
        <v/>
      </c>
      <c r="G188" s="156" t="str">
        <f>IF(B188="","",SUMIFS(Verkauf!H$4:H$496,Verkauf!E$4:E$496,B188))</f>
        <v/>
      </c>
      <c r="H188" s="157" t="str">
        <f t="shared" si="20"/>
        <v/>
      </c>
      <c r="I188" s="23"/>
      <c r="J188" s="45" t="e">
        <f t="shared" si="22"/>
        <v>#VALUE!</v>
      </c>
      <c r="K188" s="242"/>
      <c r="L188" s="242"/>
      <c r="M188" s="242"/>
      <c r="N188" s="242"/>
      <c r="O188" s="242"/>
      <c r="P188" s="160" t="s">
        <v>1022</v>
      </c>
      <c r="Q188" s="160" t="s">
        <v>901</v>
      </c>
      <c r="R188" s="160" t="s">
        <v>686</v>
      </c>
      <c r="S188" s="160" t="s">
        <v>844</v>
      </c>
      <c r="T188" s="160" t="s">
        <v>990</v>
      </c>
    </row>
    <row r="189" spans="2:20" x14ac:dyDescent="0.35">
      <c r="B189" s="156"/>
      <c r="C189" s="156"/>
      <c r="D189" s="262">
        <f t="shared" si="21"/>
        <v>0</v>
      </c>
      <c r="E189" s="156">
        <v>0</v>
      </c>
      <c r="F189" s="156" t="str">
        <f>IF(B189="","",SUMIFS('Produktion Lot.Nr.'!E$2:E$500,'Produktion Lot.Nr.'!B$2:B$500,B189))</f>
        <v/>
      </c>
      <c r="G189" s="156" t="str">
        <f>IF(B189="","",SUMIFS(Verkauf!H$4:H$496,Verkauf!E$4:E$496,B189))</f>
        <v/>
      </c>
      <c r="H189" s="157" t="str">
        <f t="shared" si="20"/>
        <v/>
      </c>
      <c r="I189" s="23"/>
      <c r="J189" s="45" t="e">
        <f t="shared" si="22"/>
        <v>#VALUE!</v>
      </c>
      <c r="K189" s="242"/>
      <c r="L189" s="242"/>
      <c r="M189" s="242"/>
      <c r="N189" s="242"/>
      <c r="O189" s="242"/>
      <c r="P189" s="160" t="s">
        <v>1022</v>
      </c>
      <c r="Q189" s="160" t="s">
        <v>901</v>
      </c>
      <c r="R189" s="160" t="s">
        <v>686</v>
      </c>
      <c r="S189" s="160" t="s">
        <v>844</v>
      </c>
      <c r="T189" s="160" t="s">
        <v>990</v>
      </c>
    </row>
    <row r="190" spans="2:20" x14ac:dyDescent="0.35">
      <c r="B190" s="156"/>
      <c r="C190" s="156"/>
      <c r="D190" s="262">
        <f t="shared" si="21"/>
        <v>0</v>
      </c>
      <c r="E190" s="156">
        <v>0</v>
      </c>
      <c r="F190" s="156" t="str">
        <f>IF(B190="","",SUMIFS('Produktion Lot.Nr.'!E$2:E$500,'Produktion Lot.Nr.'!B$2:B$500,B190))</f>
        <v/>
      </c>
      <c r="G190" s="156" t="str">
        <f>IF(B190="","",SUMIFS(Verkauf!H$4:H$496,Verkauf!E$4:E$496,B190))</f>
        <v/>
      </c>
      <c r="H190" s="157" t="str">
        <f t="shared" si="20"/>
        <v/>
      </c>
      <c r="I190" s="23"/>
      <c r="J190" s="45" t="e">
        <f t="shared" si="22"/>
        <v>#VALUE!</v>
      </c>
      <c r="K190" s="242"/>
      <c r="L190" s="242"/>
      <c r="M190" s="242"/>
      <c r="N190" s="242"/>
      <c r="O190" s="242"/>
      <c r="P190" s="160" t="s">
        <v>1022</v>
      </c>
      <c r="Q190" s="160" t="s">
        <v>901</v>
      </c>
      <c r="R190" s="160" t="s">
        <v>686</v>
      </c>
      <c r="S190" s="160" t="s">
        <v>844</v>
      </c>
      <c r="T190" s="160" t="s">
        <v>990</v>
      </c>
    </row>
    <row r="191" spans="2:20" x14ac:dyDescent="0.35">
      <c r="B191" s="156"/>
      <c r="C191" s="156"/>
      <c r="D191" s="262">
        <f t="shared" si="21"/>
        <v>0</v>
      </c>
      <c r="E191" s="156">
        <v>0</v>
      </c>
      <c r="F191" s="156" t="str">
        <f>IF(B191="","",SUMIFS('Produktion Lot.Nr.'!E$2:E$500,'Produktion Lot.Nr.'!B$2:B$500,B191))</f>
        <v/>
      </c>
      <c r="G191" s="156" t="str">
        <f>IF(B191="","",SUMIFS(Verkauf!H$4:H$496,Verkauf!E$4:E$496,B191))</f>
        <v/>
      </c>
      <c r="H191" s="157" t="str">
        <f t="shared" si="20"/>
        <v/>
      </c>
      <c r="I191" s="23"/>
      <c r="J191" s="45" t="e">
        <f t="shared" si="22"/>
        <v>#VALUE!</v>
      </c>
      <c r="K191" s="242"/>
      <c r="L191" s="242"/>
      <c r="M191" s="242"/>
      <c r="N191" s="242"/>
      <c r="O191" s="242"/>
      <c r="P191" s="160" t="s">
        <v>1022</v>
      </c>
      <c r="Q191" s="160" t="s">
        <v>901</v>
      </c>
      <c r="R191" s="160" t="s">
        <v>686</v>
      </c>
      <c r="S191" s="160" t="s">
        <v>844</v>
      </c>
      <c r="T191" s="160" t="s">
        <v>990</v>
      </c>
    </row>
    <row r="192" spans="2:20" x14ac:dyDescent="0.35">
      <c r="B192" s="156"/>
      <c r="C192" s="156"/>
      <c r="D192" s="262">
        <f t="shared" si="21"/>
        <v>0</v>
      </c>
      <c r="E192" s="156">
        <v>0</v>
      </c>
      <c r="F192" s="156" t="str">
        <f>IF(B192="","",SUMIFS('Produktion Lot.Nr.'!E$2:E$500,'Produktion Lot.Nr.'!B$2:B$500,B192))</f>
        <v/>
      </c>
      <c r="G192" s="156" t="str">
        <f>IF(B192="","",SUMIFS(Verkauf!H$4:H$496,Verkauf!E$4:E$496,B192))</f>
        <v/>
      </c>
      <c r="H192" s="157" t="str">
        <f t="shared" si="20"/>
        <v/>
      </c>
      <c r="I192" s="23"/>
      <c r="J192" s="45" t="e">
        <f t="shared" si="22"/>
        <v>#VALUE!</v>
      </c>
      <c r="K192" s="242"/>
      <c r="L192" s="242"/>
      <c r="M192" s="242"/>
      <c r="N192" s="242"/>
      <c r="O192" s="242"/>
      <c r="P192" s="160" t="s">
        <v>1022</v>
      </c>
      <c r="Q192" s="160" t="s">
        <v>901</v>
      </c>
      <c r="R192" s="160" t="s">
        <v>686</v>
      </c>
      <c r="S192" s="160" t="s">
        <v>844</v>
      </c>
      <c r="T192" s="160" t="s">
        <v>990</v>
      </c>
    </row>
    <row r="193" spans="2:20" x14ac:dyDescent="0.35">
      <c r="B193" s="156"/>
      <c r="C193" s="156"/>
      <c r="D193" s="262">
        <f t="shared" si="21"/>
        <v>0</v>
      </c>
      <c r="E193" s="156">
        <v>0</v>
      </c>
      <c r="F193" s="156" t="str">
        <f>IF(B193="","",SUMIFS('Produktion Lot.Nr.'!E$2:E$500,'Produktion Lot.Nr.'!B$2:B$500,B193))</f>
        <v/>
      </c>
      <c r="G193" s="156" t="str">
        <f>IF(B193="","",SUMIFS(Verkauf!H$4:H$496,Verkauf!E$4:E$496,B193))</f>
        <v/>
      </c>
      <c r="H193" s="157" t="str">
        <f t="shared" si="20"/>
        <v/>
      </c>
      <c r="I193" s="23"/>
      <c r="J193" s="45" t="e">
        <f t="shared" si="22"/>
        <v>#VALUE!</v>
      </c>
      <c r="K193" s="242"/>
      <c r="L193" s="242"/>
      <c r="M193" s="242"/>
      <c r="N193" s="242"/>
      <c r="O193" s="242"/>
      <c r="P193" s="160" t="s">
        <v>1022</v>
      </c>
      <c r="Q193" s="160" t="s">
        <v>901</v>
      </c>
      <c r="R193" s="160" t="s">
        <v>686</v>
      </c>
      <c r="S193" s="160" t="s">
        <v>844</v>
      </c>
      <c r="T193" s="160" t="s">
        <v>990</v>
      </c>
    </row>
    <row r="194" spans="2:20" x14ac:dyDescent="0.35">
      <c r="B194" s="156"/>
      <c r="C194" s="156"/>
      <c r="D194" s="262">
        <f t="shared" si="21"/>
        <v>0</v>
      </c>
      <c r="E194" s="156">
        <v>0</v>
      </c>
      <c r="F194" s="156" t="str">
        <f>IF(B194="","",SUMIFS('Produktion Lot.Nr.'!E$2:E$500,'Produktion Lot.Nr.'!B$2:B$500,B194))</f>
        <v/>
      </c>
      <c r="G194" s="156" t="str">
        <f>IF(B194="","",SUMIFS(Verkauf!H$4:H$496,Verkauf!E$4:E$496,B194))</f>
        <v/>
      </c>
      <c r="H194" s="157" t="str">
        <f t="shared" si="20"/>
        <v/>
      </c>
      <c r="I194" s="23"/>
      <c r="J194" s="45" t="e">
        <f t="shared" si="22"/>
        <v>#VALUE!</v>
      </c>
      <c r="K194" s="242"/>
      <c r="L194" s="242"/>
      <c r="M194" s="242"/>
      <c r="N194" s="242"/>
      <c r="O194" s="242"/>
      <c r="P194" s="160" t="s">
        <v>1022</v>
      </c>
      <c r="Q194" s="160" t="s">
        <v>901</v>
      </c>
      <c r="R194" s="160" t="s">
        <v>686</v>
      </c>
      <c r="S194" s="160" t="s">
        <v>844</v>
      </c>
      <c r="T194" s="160" t="s">
        <v>990</v>
      </c>
    </row>
    <row r="195" spans="2:20" x14ac:dyDescent="0.35">
      <c r="B195" s="156"/>
      <c r="C195" s="156"/>
      <c r="D195" s="262">
        <f t="shared" si="21"/>
        <v>0</v>
      </c>
      <c r="E195" s="156">
        <v>0</v>
      </c>
      <c r="F195" s="156" t="str">
        <f>IF(B195="","",SUMIFS('Produktion Lot.Nr.'!E$2:E$500,'Produktion Lot.Nr.'!B$2:B$500,B195))</f>
        <v/>
      </c>
      <c r="G195" s="156" t="str">
        <f>IF(B195="","",SUMIFS(Verkauf!H$4:H$496,Verkauf!E$4:E$496,B195))</f>
        <v/>
      </c>
      <c r="H195" s="157" t="str">
        <f t="shared" si="20"/>
        <v/>
      </c>
      <c r="I195" s="23"/>
      <c r="J195" s="45" t="e">
        <f t="shared" si="22"/>
        <v>#VALUE!</v>
      </c>
      <c r="K195" s="242"/>
      <c r="L195" s="242"/>
      <c r="M195" s="242"/>
      <c r="N195" s="242"/>
      <c r="O195" s="242"/>
      <c r="P195" s="160" t="s">
        <v>1022</v>
      </c>
      <c r="Q195" s="160" t="s">
        <v>901</v>
      </c>
      <c r="R195" s="160" t="s">
        <v>686</v>
      </c>
      <c r="S195" s="160" t="s">
        <v>844</v>
      </c>
      <c r="T195" s="160" t="s">
        <v>990</v>
      </c>
    </row>
    <row r="196" spans="2:20" x14ac:dyDescent="0.35">
      <c r="B196" s="156"/>
      <c r="C196" s="156"/>
      <c r="D196" s="262">
        <f t="shared" si="21"/>
        <v>0</v>
      </c>
      <c r="E196" s="156">
        <v>0</v>
      </c>
      <c r="F196" s="156" t="str">
        <f>IF(B196="","",SUMIFS('Produktion Lot.Nr.'!E$2:E$500,'Produktion Lot.Nr.'!B$2:B$500,B196))</f>
        <v/>
      </c>
      <c r="G196" s="156" t="str">
        <f>IF(B196="","",SUMIFS(Verkauf!H$4:H$496,Verkauf!E$4:E$496,B196))</f>
        <v/>
      </c>
      <c r="H196" s="157" t="str">
        <f t="shared" si="20"/>
        <v/>
      </c>
      <c r="I196" s="23"/>
      <c r="J196" s="45" t="e">
        <f t="shared" si="22"/>
        <v>#VALUE!</v>
      </c>
      <c r="K196" s="242"/>
      <c r="L196" s="242"/>
      <c r="M196" s="242"/>
      <c r="N196" s="242"/>
      <c r="O196" s="242"/>
      <c r="P196" s="160" t="s">
        <v>1022</v>
      </c>
      <c r="Q196" s="160" t="s">
        <v>901</v>
      </c>
      <c r="R196" s="160" t="s">
        <v>686</v>
      </c>
      <c r="S196" s="160" t="s">
        <v>844</v>
      </c>
      <c r="T196" s="160" t="s">
        <v>990</v>
      </c>
    </row>
    <row r="197" spans="2:20" x14ac:dyDescent="0.35">
      <c r="B197" s="156"/>
      <c r="C197" s="156"/>
      <c r="D197" s="262">
        <f t="shared" si="21"/>
        <v>0</v>
      </c>
      <c r="E197" s="156">
        <v>0</v>
      </c>
      <c r="F197" s="156" t="str">
        <f>IF(B197="","",SUMIFS('Produktion Lot.Nr.'!E$2:E$500,'Produktion Lot.Nr.'!B$2:B$500,B197))</f>
        <v/>
      </c>
      <c r="G197" s="156" t="str">
        <f>IF(B197="","",SUMIFS(Verkauf!H$4:H$496,Verkauf!E$4:E$496,B197))</f>
        <v/>
      </c>
      <c r="H197" s="157" t="str">
        <f t="shared" si="20"/>
        <v/>
      </c>
      <c r="I197" s="23"/>
      <c r="J197" s="45" t="e">
        <f t="shared" si="22"/>
        <v>#VALUE!</v>
      </c>
      <c r="K197" s="242"/>
      <c r="L197" s="242"/>
      <c r="M197" s="242"/>
      <c r="N197" s="242"/>
      <c r="O197" s="242"/>
      <c r="P197" s="160" t="s">
        <v>1022</v>
      </c>
      <c r="Q197" s="160" t="s">
        <v>901</v>
      </c>
      <c r="R197" s="160" t="s">
        <v>686</v>
      </c>
      <c r="S197" s="160" t="s">
        <v>844</v>
      </c>
      <c r="T197" s="160" t="s">
        <v>990</v>
      </c>
    </row>
    <row r="198" spans="2:20" x14ac:dyDescent="0.35">
      <c r="B198" s="156"/>
      <c r="C198" s="156"/>
      <c r="D198" s="262">
        <f t="shared" si="21"/>
        <v>0</v>
      </c>
      <c r="E198" s="156">
        <v>0</v>
      </c>
      <c r="F198" s="156" t="str">
        <f>IF(B198="","",SUMIFS('Produktion Lot.Nr.'!E$2:E$500,'Produktion Lot.Nr.'!B$2:B$500,B198))</f>
        <v/>
      </c>
      <c r="G198" s="156" t="str">
        <f>IF(B198="","",SUMIFS(Verkauf!H$4:H$496,Verkauf!E$4:E$496,B198))</f>
        <v/>
      </c>
      <c r="H198" s="157" t="str">
        <f t="shared" ref="H198:H261" si="23">IF(B198="","",E198+F198-G198)</f>
        <v/>
      </c>
      <c r="I198" s="23"/>
      <c r="J198" s="45" t="e">
        <f t="shared" si="22"/>
        <v>#VALUE!</v>
      </c>
      <c r="K198" s="242"/>
      <c r="L198" s="242"/>
      <c r="M198" s="242"/>
      <c r="N198" s="242"/>
      <c r="O198" s="242"/>
      <c r="P198" s="160" t="s">
        <v>1022</v>
      </c>
      <c r="Q198" s="160" t="s">
        <v>901</v>
      </c>
      <c r="R198" s="160" t="s">
        <v>686</v>
      </c>
      <c r="S198" s="160" t="s">
        <v>844</v>
      </c>
      <c r="T198" s="160" t="s">
        <v>990</v>
      </c>
    </row>
    <row r="199" spans="2:20" x14ac:dyDescent="0.35">
      <c r="B199" s="156"/>
      <c r="C199" s="156"/>
      <c r="D199" s="262">
        <f t="shared" si="21"/>
        <v>0</v>
      </c>
      <c r="E199" s="156">
        <v>0</v>
      </c>
      <c r="F199" s="156" t="str">
        <f>IF(B199="","",SUMIFS('Produktion Lot.Nr.'!E$2:E$500,'Produktion Lot.Nr.'!B$2:B$500,B199))</f>
        <v/>
      </c>
      <c r="G199" s="156" t="str">
        <f>IF(B199="","",SUMIFS(Verkauf!H$4:H$496,Verkauf!E$4:E$496,B199))</f>
        <v/>
      </c>
      <c r="H199" s="157" t="str">
        <f t="shared" si="23"/>
        <v/>
      </c>
      <c r="I199" s="23"/>
      <c r="J199" s="45" t="e">
        <f t="shared" si="22"/>
        <v>#VALUE!</v>
      </c>
      <c r="K199" s="242"/>
      <c r="L199" s="242"/>
      <c r="M199" s="242"/>
      <c r="N199" s="242"/>
      <c r="O199" s="242"/>
      <c r="P199" s="160" t="s">
        <v>1022</v>
      </c>
      <c r="Q199" s="160" t="s">
        <v>901</v>
      </c>
      <c r="R199" s="160" t="s">
        <v>686</v>
      </c>
      <c r="S199" s="160" t="s">
        <v>844</v>
      </c>
      <c r="T199" s="160" t="s">
        <v>990</v>
      </c>
    </row>
    <row r="200" spans="2:20" x14ac:dyDescent="0.35">
      <c r="B200" s="156"/>
      <c r="C200" s="156"/>
      <c r="D200" s="262">
        <f t="shared" si="21"/>
        <v>0</v>
      </c>
      <c r="E200" s="156">
        <v>0</v>
      </c>
      <c r="F200" s="156" t="str">
        <f>IF(B200="","",SUMIFS('Produktion Lot.Nr.'!E$2:E$500,'Produktion Lot.Nr.'!B$2:B$500,B200))</f>
        <v/>
      </c>
      <c r="G200" s="156" t="str">
        <f>IF(B200="","",SUMIFS(Verkauf!H$4:H$496,Verkauf!E$4:E$496,B200))</f>
        <v/>
      </c>
      <c r="H200" s="157" t="str">
        <f t="shared" si="23"/>
        <v/>
      </c>
      <c r="I200" s="23"/>
      <c r="J200" s="45" t="e">
        <f t="shared" si="22"/>
        <v>#VALUE!</v>
      </c>
      <c r="K200" s="242"/>
      <c r="L200" s="242"/>
      <c r="M200" s="242"/>
      <c r="N200" s="242"/>
      <c r="O200" s="242"/>
      <c r="P200" s="160" t="s">
        <v>1022</v>
      </c>
      <c r="Q200" s="160" t="s">
        <v>901</v>
      </c>
      <c r="R200" s="160" t="s">
        <v>686</v>
      </c>
      <c r="S200" s="160" t="s">
        <v>844</v>
      </c>
      <c r="T200" s="160" t="s">
        <v>990</v>
      </c>
    </row>
    <row r="201" spans="2:20" x14ac:dyDescent="0.35">
      <c r="B201" s="156"/>
      <c r="C201" s="156"/>
      <c r="D201" s="262">
        <f t="shared" si="21"/>
        <v>0</v>
      </c>
      <c r="E201" s="156">
        <v>0</v>
      </c>
      <c r="F201" s="156" t="str">
        <f>IF(B201="","",SUMIFS('Produktion Lot.Nr.'!E$2:E$500,'Produktion Lot.Nr.'!B$2:B$500,B201))</f>
        <v/>
      </c>
      <c r="G201" s="156" t="str">
        <f>IF(B201="","",SUMIFS(Verkauf!H$4:H$496,Verkauf!E$4:E$496,B201))</f>
        <v/>
      </c>
      <c r="H201" s="157" t="str">
        <f t="shared" si="23"/>
        <v/>
      </c>
      <c r="I201" s="23"/>
      <c r="J201" s="45" t="e">
        <f t="shared" si="22"/>
        <v>#VALUE!</v>
      </c>
      <c r="K201" s="242"/>
      <c r="L201" s="242"/>
      <c r="M201" s="242"/>
      <c r="N201" s="242"/>
      <c r="O201" s="242"/>
      <c r="P201" s="160" t="s">
        <v>1022</v>
      </c>
      <c r="Q201" s="160" t="s">
        <v>901</v>
      </c>
      <c r="R201" s="160" t="s">
        <v>686</v>
      </c>
      <c r="S201" s="160" t="s">
        <v>844</v>
      </c>
      <c r="T201" s="160" t="s">
        <v>990</v>
      </c>
    </row>
    <row r="202" spans="2:20" x14ac:dyDescent="0.35">
      <c r="B202" s="156"/>
      <c r="C202" s="156"/>
      <c r="D202" s="262">
        <f t="shared" si="21"/>
        <v>0</v>
      </c>
      <c r="E202" s="156">
        <v>0</v>
      </c>
      <c r="F202" s="156" t="str">
        <f>IF(B202="","",SUMIFS('Produktion Lot.Nr.'!E$2:E$500,'Produktion Lot.Nr.'!B$2:B$500,B202))</f>
        <v/>
      </c>
      <c r="G202" s="156" t="str">
        <f>IF(B202="","",SUMIFS(Verkauf!H$4:H$496,Verkauf!E$4:E$496,B202))</f>
        <v/>
      </c>
      <c r="H202" s="157" t="str">
        <f t="shared" si="23"/>
        <v/>
      </c>
      <c r="I202" s="23"/>
      <c r="J202" s="45" t="e">
        <f t="shared" si="22"/>
        <v>#VALUE!</v>
      </c>
      <c r="K202" s="242"/>
      <c r="L202" s="242"/>
      <c r="M202" s="242"/>
      <c r="N202" s="242"/>
      <c r="O202" s="242"/>
      <c r="P202" s="160" t="s">
        <v>1022</v>
      </c>
      <c r="Q202" s="160" t="s">
        <v>901</v>
      </c>
      <c r="R202" s="160" t="s">
        <v>686</v>
      </c>
      <c r="S202" s="160" t="s">
        <v>844</v>
      </c>
      <c r="T202" s="160" t="s">
        <v>990</v>
      </c>
    </row>
    <row r="203" spans="2:20" x14ac:dyDescent="0.35">
      <c r="B203" s="156"/>
      <c r="C203" s="156"/>
      <c r="D203" s="262">
        <f t="shared" si="21"/>
        <v>0</v>
      </c>
      <c r="E203" s="156">
        <v>0</v>
      </c>
      <c r="F203" s="156" t="str">
        <f>IF(B203="","",SUMIFS('Produktion Lot.Nr.'!E$2:E$500,'Produktion Lot.Nr.'!B$2:B$500,B203))</f>
        <v/>
      </c>
      <c r="G203" s="156" t="str">
        <f>IF(B203="","",SUMIFS(Verkauf!H$4:H$496,Verkauf!E$4:E$496,B203))</f>
        <v/>
      </c>
      <c r="H203" s="157" t="str">
        <f t="shared" si="23"/>
        <v/>
      </c>
      <c r="I203" s="23"/>
      <c r="J203" s="45" t="e">
        <f t="shared" si="22"/>
        <v>#VALUE!</v>
      </c>
      <c r="K203" s="242"/>
      <c r="L203" s="242"/>
      <c r="M203" s="242"/>
      <c r="N203" s="242"/>
      <c r="O203" s="242"/>
      <c r="P203" s="160" t="s">
        <v>1022</v>
      </c>
      <c r="Q203" s="160" t="s">
        <v>901</v>
      </c>
      <c r="R203" s="160" t="s">
        <v>686</v>
      </c>
      <c r="S203" s="160" t="s">
        <v>844</v>
      </c>
      <c r="T203" s="160" t="s">
        <v>990</v>
      </c>
    </row>
    <row r="204" spans="2:20" x14ac:dyDescent="0.35">
      <c r="B204" s="156"/>
      <c r="C204" s="156"/>
      <c r="D204" s="262">
        <f t="shared" si="21"/>
        <v>0</v>
      </c>
      <c r="E204" s="156">
        <v>0</v>
      </c>
      <c r="F204" s="156" t="str">
        <f>IF(B204="","",SUMIFS('Produktion Lot.Nr.'!E$2:E$500,'Produktion Lot.Nr.'!B$2:B$500,B204))</f>
        <v/>
      </c>
      <c r="G204" s="156" t="str">
        <f>IF(B204="","",SUMIFS(Verkauf!H$4:H$496,Verkauf!E$4:E$496,B204))</f>
        <v/>
      </c>
      <c r="H204" s="157" t="str">
        <f t="shared" si="23"/>
        <v/>
      </c>
      <c r="I204" s="23"/>
      <c r="J204" s="45" t="e">
        <f t="shared" si="22"/>
        <v>#VALUE!</v>
      </c>
      <c r="K204" s="242"/>
      <c r="L204" s="242"/>
      <c r="M204" s="242"/>
      <c r="N204" s="242"/>
      <c r="O204" s="242"/>
      <c r="P204" s="160" t="s">
        <v>1022</v>
      </c>
      <c r="Q204" s="160" t="s">
        <v>901</v>
      </c>
      <c r="R204" s="160" t="s">
        <v>686</v>
      </c>
      <c r="S204" s="160" t="s">
        <v>844</v>
      </c>
      <c r="T204" s="160" t="s">
        <v>990</v>
      </c>
    </row>
    <row r="205" spans="2:20" x14ac:dyDescent="0.35">
      <c r="B205" s="156"/>
      <c r="C205" s="156"/>
      <c r="D205" s="262">
        <f t="shared" si="21"/>
        <v>0</v>
      </c>
      <c r="E205" s="156">
        <v>0</v>
      </c>
      <c r="F205" s="156" t="str">
        <f>IF(B205="","",SUMIFS('Produktion Lot.Nr.'!E$2:E$500,'Produktion Lot.Nr.'!B$2:B$500,B205))</f>
        <v/>
      </c>
      <c r="G205" s="156" t="str">
        <f>IF(B205="","",SUMIFS(Verkauf!H$4:H$496,Verkauf!E$4:E$496,B205))</f>
        <v/>
      </c>
      <c r="H205" s="157" t="str">
        <f t="shared" si="23"/>
        <v/>
      </c>
      <c r="I205" s="23"/>
      <c r="J205" s="45" t="e">
        <f t="shared" si="22"/>
        <v>#VALUE!</v>
      </c>
      <c r="K205" s="242"/>
      <c r="L205" s="242"/>
      <c r="M205" s="242"/>
      <c r="N205" s="242"/>
      <c r="O205" s="242"/>
      <c r="P205" s="160" t="s">
        <v>1022</v>
      </c>
      <c r="Q205" s="160" t="s">
        <v>901</v>
      </c>
      <c r="R205" s="160" t="s">
        <v>686</v>
      </c>
      <c r="S205" s="160" t="s">
        <v>844</v>
      </c>
      <c r="T205" s="160" t="s">
        <v>990</v>
      </c>
    </row>
    <row r="206" spans="2:20" x14ac:dyDescent="0.35">
      <c r="B206" s="156"/>
      <c r="C206" s="156"/>
      <c r="D206" s="262">
        <f t="shared" si="21"/>
        <v>0</v>
      </c>
      <c r="E206" s="156">
        <v>0</v>
      </c>
      <c r="F206" s="156" t="str">
        <f>IF(B206="","",SUMIFS('Produktion Lot.Nr.'!E$2:E$500,'Produktion Lot.Nr.'!B$2:B$500,B206))</f>
        <v/>
      </c>
      <c r="G206" s="156" t="str">
        <f>IF(B206="","",SUMIFS(Verkauf!H$4:H$496,Verkauf!E$4:E$496,B206))</f>
        <v/>
      </c>
      <c r="H206" s="157" t="str">
        <f t="shared" si="23"/>
        <v/>
      </c>
      <c r="I206" s="23"/>
      <c r="J206" s="45" t="e">
        <f t="shared" si="22"/>
        <v>#VALUE!</v>
      </c>
      <c r="K206" s="242"/>
      <c r="L206" s="242"/>
      <c r="M206" s="242"/>
      <c r="N206" s="242"/>
      <c r="O206" s="242"/>
      <c r="P206" s="160" t="s">
        <v>1022</v>
      </c>
      <c r="Q206" s="160" t="s">
        <v>901</v>
      </c>
      <c r="R206" s="160" t="s">
        <v>686</v>
      </c>
      <c r="S206" s="160" t="s">
        <v>844</v>
      </c>
      <c r="T206" s="160" t="s">
        <v>990</v>
      </c>
    </row>
    <row r="207" spans="2:20" x14ac:dyDescent="0.35">
      <c r="B207" s="156"/>
      <c r="C207" s="156"/>
      <c r="D207" s="262">
        <f t="shared" si="21"/>
        <v>0</v>
      </c>
      <c r="E207" s="156">
        <v>0</v>
      </c>
      <c r="F207" s="156" t="str">
        <f>IF(B207="","",SUMIFS('Produktion Lot.Nr.'!E$2:E$500,'Produktion Lot.Nr.'!B$2:B$500,B207))</f>
        <v/>
      </c>
      <c r="G207" s="156" t="str">
        <f>IF(B207="","",SUMIFS(Verkauf!H$4:H$496,Verkauf!E$4:E$496,B207))</f>
        <v/>
      </c>
      <c r="H207" s="157" t="str">
        <f t="shared" si="23"/>
        <v/>
      </c>
      <c r="I207" s="23"/>
      <c r="J207" s="45" t="e">
        <f t="shared" si="22"/>
        <v>#VALUE!</v>
      </c>
      <c r="K207" s="242"/>
      <c r="L207" s="242"/>
      <c r="M207" s="242"/>
      <c r="N207" s="242"/>
      <c r="O207" s="242"/>
      <c r="P207" s="160" t="s">
        <v>1022</v>
      </c>
      <c r="Q207" s="160" t="s">
        <v>901</v>
      </c>
      <c r="R207" s="160" t="s">
        <v>686</v>
      </c>
      <c r="S207" s="160" t="s">
        <v>844</v>
      </c>
      <c r="T207" s="160" t="s">
        <v>990</v>
      </c>
    </row>
    <row r="208" spans="2:20" x14ac:dyDescent="0.35">
      <c r="B208" s="156"/>
      <c r="C208" s="156"/>
      <c r="D208" s="262">
        <f t="shared" si="21"/>
        <v>0</v>
      </c>
      <c r="E208" s="156">
        <v>0</v>
      </c>
      <c r="F208" s="156" t="str">
        <f>IF(B208="","",SUMIFS('Produktion Lot.Nr.'!E$2:E$500,'Produktion Lot.Nr.'!B$2:B$500,B208))</f>
        <v/>
      </c>
      <c r="G208" s="156" t="str">
        <f>IF(B208="","",SUMIFS(Verkauf!H$4:H$496,Verkauf!E$4:E$496,B208))</f>
        <v/>
      </c>
      <c r="H208" s="157" t="str">
        <f t="shared" si="23"/>
        <v/>
      </c>
      <c r="I208" s="23"/>
      <c r="J208" s="45" t="e">
        <f t="shared" si="22"/>
        <v>#VALUE!</v>
      </c>
      <c r="K208" s="242"/>
      <c r="L208" s="242"/>
      <c r="M208" s="242"/>
      <c r="N208" s="242"/>
      <c r="O208" s="242"/>
      <c r="P208" s="160" t="s">
        <v>1022</v>
      </c>
      <c r="Q208" s="160" t="s">
        <v>901</v>
      </c>
      <c r="R208" s="160" t="s">
        <v>686</v>
      </c>
      <c r="S208" s="160" t="s">
        <v>844</v>
      </c>
      <c r="T208" s="160" t="s">
        <v>990</v>
      </c>
    </row>
    <row r="209" spans="2:20" x14ac:dyDescent="0.35">
      <c r="B209" s="156"/>
      <c r="C209" s="156"/>
      <c r="D209" s="262">
        <f t="shared" si="21"/>
        <v>0</v>
      </c>
      <c r="E209" s="156">
        <v>0</v>
      </c>
      <c r="F209" s="156" t="str">
        <f>IF(B209="","",SUMIFS('Produktion Lot.Nr.'!E$2:E$500,'Produktion Lot.Nr.'!B$2:B$500,B209))</f>
        <v/>
      </c>
      <c r="G209" s="156" t="str">
        <f>IF(B209="","",SUMIFS(Verkauf!H$4:H$496,Verkauf!E$4:E$496,B209))</f>
        <v/>
      </c>
      <c r="H209" s="157" t="str">
        <f t="shared" si="23"/>
        <v/>
      </c>
      <c r="I209" s="23"/>
      <c r="J209" s="45" t="e">
        <f t="shared" si="22"/>
        <v>#VALUE!</v>
      </c>
      <c r="K209" s="242"/>
      <c r="L209" s="242"/>
      <c r="M209" s="242"/>
      <c r="N209" s="242"/>
      <c r="O209" s="242"/>
      <c r="P209" s="160" t="s">
        <v>1022</v>
      </c>
      <c r="Q209" s="160" t="s">
        <v>901</v>
      </c>
      <c r="R209" s="160" t="s">
        <v>686</v>
      </c>
      <c r="S209" s="160" t="s">
        <v>844</v>
      </c>
      <c r="T209" s="160" t="s">
        <v>990</v>
      </c>
    </row>
    <row r="210" spans="2:20" x14ac:dyDescent="0.35">
      <c r="B210" s="156"/>
      <c r="C210" s="156"/>
      <c r="D210" s="262">
        <f t="shared" si="21"/>
        <v>0</v>
      </c>
      <c r="E210" s="156">
        <v>0</v>
      </c>
      <c r="F210" s="156" t="str">
        <f>IF(B210="","",SUMIFS('Produktion Lot.Nr.'!E$2:E$500,'Produktion Lot.Nr.'!B$2:B$500,B210))</f>
        <v/>
      </c>
      <c r="G210" s="156" t="str">
        <f>IF(B210="","",SUMIFS(Verkauf!H$4:H$496,Verkauf!E$4:E$496,B210))</f>
        <v/>
      </c>
      <c r="H210" s="157" t="str">
        <f t="shared" si="23"/>
        <v/>
      </c>
      <c r="I210" s="23"/>
      <c r="J210" s="45" t="e">
        <f t="shared" si="22"/>
        <v>#VALUE!</v>
      </c>
      <c r="K210" s="242"/>
      <c r="L210" s="242"/>
      <c r="M210" s="242"/>
      <c r="N210" s="242"/>
      <c r="O210" s="242"/>
      <c r="P210" s="160" t="s">
        <v>1022</v>
      </c>
      <c r="Q210" s="160" t="s">
        <v>901</v>
      </c>
      <c r="R210" s="160" t="s">
        <v>686</v>
      </c>
      <c r="S210" s="160" t="s">
        <v>844</v>
      </c>
      <c r="T210" s="160" t="s">
        <v>990</v>
      </c>
    </row>
    <row r="211" spans="2:20" x14ac:dyDescent="0.35">
      <c r="B211" s="156"/>
      <c r="C211" s="156"/>
      <c r="D211" s="262">
        <f t="shared" ref="D211:D274" si="24">B211</f>
        <v>0</v>
      </c>
      <c r="E211" s="156">
        <v>0</v>
      </c>
      <c r="F211" s="156" t="str">
        <f>IF(B211="","",SUMIFS('Produktion Lot.Nr.'!E$2:E$500,'Produktion Lot.Nr.'!B$2:B$500,B211))</f>
        <v/>
      </c>
      <c r="G211" s="156" t="str">
        <f>IF(B211="","",SUMIFS(Verkauf!H$4:H$496,Verkauf!E$4:E$496,B211))</f>
        <v/>
      </c>
      <c r="H211" s="157" t="str">
        <f t="shared" si="23"/>
        <v/>
      </c>
      <c r="I211" s="23"/>
      <c r="J211" s="45" t="e">
        <f t="shared" si="22"/>
        <v>#VALUE!</v>
      </c>
      <c r="K211" s="242"/>
      <c r="L211" s="242"/>
      <c r="M211" s="242"/>
      <c r="N211" s="242"/>
      <c r="O211" s="242"/>
      <c r="P211" s="160" t="s">
        <v>1022</v>
      </c>
      <c r="Q211" s="160" t="s">
        <v>901</v>
      </c>
      <c r="R211" s="160" t="s">
        <v>686</v>
      </c>
      <c r="S211" s="160" t="s">
        <v>844</v>
      </c>
      <c r="T211" s="160" t="s">
        <v>990</v>
      </c>
    </row>
    <row r="212" spans="2:20" x14ac:dyDescent="0.35">
      <c r="B212" s="156"/>
      <c r="C212" s="156"/>
      <c r="D212" s="262">
        <f t="shared" si="24"/>
        <v>0</v>
      </c>
      <c r="E212" s="156">
        <v>0</v>
      </c>
      <c r="F212" s="156" t="str">
        <f>IF(B212="","",SUMIFS('Produktion Lot.Nr.'!E$2:E$500,'Produktion Lot.Nr.'!B$2:B$500,B212))</f>
        <v/>
      </c>
      <c r="G212" s="156" t="str">
        <f>IF(B212="","",SUMIFS(Verkauf!H$4:H$496,Verkauf!E$4:E$496,B212))</f>
        <v/>
      </c>
      <c r="H212" s="157" t="str">
        <f t="shared" si="23"/>
        <v/>
      </c>
      <c r="I212" s="23"/>
      <c r="J212" s="45" t="e">
        <f t="shared" ref="J212:J275" si="25">IF((H212*I212)&lt;0,0,H212*I212)</f>
        <v>#VALUE!</v>
      </c>
      <c r="K212" s="242"/>
      <c r="L212" s="242"/>
      <c r="M212" s="242"/>
      <c r="N212" s="242"/>
      <c r="O212" s="242"/>
      <c r="P212" s="160" t="s">
        <v>1022</v>
      </c>
      <c r="Q212" s="160" t="s">
        <v>901</v>
      </c>
      <c r="R212" s="160" t="s">
        <v>686</v>
      </c>
      <c r="S212" s="160" t="s">
        <v>844</v>
      </c>
      <c r="T212" s="160" t="s">
        <v>990</v>
      </c>
    </row>
    <row r="213" spans="2:20" x14ac:dyDescent="0.35">
      <c r="B213" s="156"/>
      <c r="C213" s="156"/>
      <c r="D213" s="262">
        <f t="shared" si="24"/>
        <v>0</v>
      </c>
      <c r="E213" s="156">
        <v>0</v>
      </c>
      <c r="F213" s="156" t="str">
        <f>IF(B213="","",SUMIFS('Produktion Lot.Nr.'!E$2:E$500,'Produktion Lot.Nr.'!B$2:B$500,B213))</f>
        <v/>
      </c>
      <c r="G213" s="156" t="str">
        <f>IF(B213="","",SUMIFS(Verkauf!H$4:H$496,Verkauf!E$4:E$496,B213))</f>
        <v/>
      </c>
      <c r="H213" s="157" t="str">
        <f t="shared" si="23"/>
        <v/>
      </c>
      <c r="I213" s="23"/>
      <c r="J213" s="45" t="e">
        <f t="shared" si="25"/>
        <v>#VALUE!</v>
      </c>
      <c r="K213" s="242"/>
      <c r="L213" s="242"/>
      <c r="M213" s="242"/>
      <c r="N213" s="242"/>
      <c r="O213" s="242"/>
      <c r="P213" s="160" t="s">
        <v>1022</v>
      </c>
      <c r="Q213" s="160" t="s">
        <v>901</v>
      </c>
      <c r="R213" s="160" t="s">
        <v>686</v>
      </c>
      <c r="S213" s="160" t="s">
        <v>844</v>
      </c>
      <c r="T213" s="160" t="s">
        <v>990</v>
      </c>
    </row>
    <row r="214" spans="2:20" x14ac:dyDescent="0.35">
      <c r="B214" s="156"/>
      <c r="C214" s="156"/>
      <c r="D214" s="262">
        <f t="shared" si="24"/>
        <v>0</v>
      </c>
      <c r="E214" s="156">
        <v>0</v>
      </c>
      <c r="F214" s="156" t="str">
        <f>IF(B214="","",SUMIFS('Produktion Lot.Nr.'!E$2:E$500,'Produktion Lot.Nr.'!B$2:B$500,B214))</f>
        <v/>
      </c>
      <c r="G214" s="156" t="str">
        <f>IF(B214="","",SUMIFS(Verkauf!H$4:H$496,Verkauf!E$4:E$496,B214))</f>
        <v/>
      </c>
      <c r="H214" s="157" t="str">
        <f t="shared" si="23"/>
        <v/>
      </c>
      <c r="I214" s="23"/>
      <c r="J214" s="45" t="e">
        <f t="shared" si="25"/>
        <v>#VALUE!</v>
      </c>
      <c r="K214" s="242"/>
      <c r="L214" s="242"/>
      <c r="M214" s="242"/>
      <c r="N214" s="242"/>
      <c r="O214" s="242"/>
      <c r="P214" s="160" t="s">
        <v>1022</v>
      </c>
      <c r="Q214" s="160" t="s">
        <v>901</v>
      </c>
      <c r="R214" s="160" t="s">
        <v>686</v>
      </c>
      <c r="S214" s="160" t="s">
        <v>844</v>
      </c>
      <c r="T214" s="160" t="s">
        <v>990</v>
      </c>
    </row>
    <row r="215" spans="2:20" x14ac:dyDescent="0.35">
      <c r="B215" s="156"/>
      <c r="C215" s="156"/>
      <c r="D215" s="262">
        <f t="shared" si="24"/>
        <v>0</v>
      </c>
      <c r="E215" s="156">
        <v>0</v>
      </c>
      <c r="F215" s="156" t="str">
        <f>IF(B215="","",SUMIFS('Produktion Lot.Nr.'!E$2:E$500,'Produktion Lot.Nr.'!B$2:B$500,B215))</f>
        <v/>
      </c>
      <c r="G215" s="156" t="str">
        <f>IF(B215="","",SUMIFS(Verkauf!H$4:H$496,Verkauf!E$4:E$496,B215))</f>
        <v/>
      </c>
      <c r="H215" s="157" t="str">
        <f t="shared" si="23"/>
        <v/>
      </c>
      <c r="I215" s="23"/>
      <c r="J215" s="45" t="e">
        <f t="shared" si="25"/>
        <v>#VALUE!</v>
      </c>
      <c r="K215" s="242"/>
      <c r="L215" s="242"/>
      <c r="M215" s="242"/>
      <c r="N215" s="242"/>
      <c r="O215" s="242"/>
      <c r="P215" s="160" t="s">
        <v>1022</v>
      </c>
      <c r="Q215" s="160" t="s">
        <v>901</v>
      </c>
      <c r="R215" s="160" t="s">
        <v>686</v>
      </c>
      <c r="S215" s="160" t="s">
        <v>844</v>
      </c>
      <c r="T215" s="160" t="s">
        <v>990</v>
      </c>
    </row>
    <row r="216" spans="2:20" x14ac:dyDescent="0.35">
      <c r="B216" s="156"/>
      <c r="C216" s="156"/>
      <c r="D216" s="262">
        <f t="shared" si="24"/>
        <v>0</v>
      </c>
      <c r="E216" s="156">
        <v>0</v>
      </c>
      <c r="F216" s="156" t="str">
        <f>IF(B216="","",SUMIFS('Produktion Lot.Nr.'!E$2:E$500,'Produktion Lot.Nr.'!B$2:B$500,B216))</f>
        <v/>
      </c>
      <c r="G216" s="156" t="str">
        <f>IF(B216="","",SUMIFS(Verkauf!H$4:H$496,Verkauf!E$4:E$496,B216))</f>
        <v/>
      </c>
      <c r="H216" s="157" t="str">
        <f t="shared" si="23"/>
        <v/>
      </c>
      <c r="I216" s="23"/>
      <c r="J216" s="45" t="e">
        <f t="shared" si="25"/>
        <v>#VALUE!</v>
      </c>
      <c r="K216" s="242"/>
      <c r="L216" s="242"/>
      <c r="M216" s="242"/>
      <c r="N216" s="242"/>
      <c r="O216" s="242"/>
      <c r="P216" s="160" t="s">
        <v>1022</v>
      </c>
      <c r="Q216" s="160" t="s">
        <v>901</v>
      </c>
      <c r="R216" s="160" t="s">
        <v>686</v>
      </c>
      <c r="S216" s="160" t="s">
        <v>844</v>
      </c>
      <c r="T216" s="160" t="s">
        <v>990</v>
      </c>
    </row>
    <row r="217" spans="2:20" x14ac:dyDescent="0.35">
      <c r="B217" s="156"/>
      <c r="C217" s="156"/>
      <c r="D217" s="262">
        <f t="shared" si="24"/>
        <v>0</v>
      </c>
      <c r="E217" s="156">
        <v>0</v>
      </c>
      <c r="F217" s="156" t="str">
        <f>IF(B217="","",SUMIFS('Produktion Lot.Nr.'!E$2:E$500,'Produktion Lot.Nr.'!B$2:B$500,B217))</f>
        <v/>
      </c>
      <c r="G217" s="156" t="str">
        <f>IF(B217="","",SUMIFS(Verkauf!H$4:H$496,Verkauf!E$4:E$496,B217))</f>
        <v/>
      </c>
      <c r="H217" s="157" t="str">
        <f t="shared" si="23"/>
        <v/>
      </c>
      <c r="I217" s="23"/>
      <c r="J217" s="45" t="e">
        <f t="shared" si="25"/>
        <v>#VALUE!</v>
      </c>
      <c r="K217" s="242"/>
      <c r="L217" s="242"/>
      <c r="M217" s="242"/>
      <c r="N217" s="242"/>
      <c r="O217" s="242"/>
      <c r="P217" s="160" t="s">
        <v>1022</v>
      </c>
      <c r="Q217" s="160" t="s">
        <v>901</v>
      </c>
      <c r="R217" s="160" t="s">
        <v>686</v>
      </c>
      <c r="S217" s="160" t="s">
        <v>844</v>
      </c>
      <c r="T217" s="160" t="s">
        <v>990</v>
      </c>
    </row>
    <row r="218" spans="2:20" x14ac:dyDescent="0.35">
      <c r="B218" s="156"/>
      <c r="C218" s="156"/>
      <c r="D218" s="262">
        <f t="shared" si="24"/>
        <v>0</v>
      </c>
      <c r="E218" s="156">
        <v>0</v>
      </c>
      <c r="F218" s="156" t="str">
        <f>IF(B218="","",SUMIFS('Produktion Lot.Nr.'!E$2:E$500,'Produktion Lot.Nr.'!B$2:B$500,B218))</f>
        <v/>
      </c>
      <c r="G218" s="156" t="str">
        <f>IF(B218="","",SUMIFS(Verkauf!H$4:H$496,Verkauf!E$4:E$496,B218))</f>
        <v/>
      </c>
      <c r="H218" s="157" t="str">
        <f t="shared" si="23"/>
        <v/>
      </c>
      <c r="I218" s="23"/>
      <c r="J218" s="45" t="e">
        <f t="shared" si="25"/>
        <v>#VALUE!</v>
      </c>
      <c r="K218" s="242"/>
      <c r="L218" s="242"/>
      <c r="M218" s="242"/>
      <c r="N218" s="242"/>
      <c r="O218" s="242"/>
      <c r="P218" s="160" t="s">
        <v>1022</v>
      </c>
      <c r="Q218" s="160" t="s">
        <v>901</v>
      </c>
      <c r="R218" s="160" t="s">
        <v>686</v>
      </c>
      <c r="S218" s="160" t="s">
        <v>844</v>
      </c>
      <c r="T218" s="160" t="s">
        <v>990</v>
      </c>
    </row>
    <row r="219" spans="2:20" x14ac:dyDescent="0.35">
      <c r="B219" s="156"/>
      <c r="C219" s="156"/>
      <c r="D219" s="262">
        <f t="shared" si="24"/>
        <v>0</v>
      </c>
      <c r="E219" s="156">
        <v>0</v>
      </c>
      <c r="F219" s="156" t="str">
        <f>IF(B219="","",SUMIFS('Produktion Lot.Nr.'!E$2:E$500,'Produktion Lot.Nr.'!B$2:B$500,B219))</f>
        <v/>
      </c>
      <c r="G219" s="156" t="str">
        <f>IF(B219="","",SUMIFS(Verkauf!H$4:H$496,Verkauf!E$4:E$496,B219))</f>
        <v/>
      </c>
      <c r="H219" s="157" t="str">
        <f t="shared" si="23"/>
        <v/>
      </c>
      <c r="I219" s="23"/>
      <c r="J219" s="45" t="e">
        <f t="shared" si="25"/>
        <v>#VALUE!</v>
      </c>
      <c r="K219" s="242"/>
      <c r="L219" s="242"/>
      <c r="M219" s="242"/>
      <c r="N219" s="242"/>
      <c r="O219" s="242"/>
      <c r="P219" s="160" t="s">
        <v>1022</v>
      </c>
      <c r="Q219" s="160" t="s">
        <v>901</v>
      </c>
      <c r="R219" s="160" t="s">
        <v>686</v>
      </c>
      <c r="S219" s="160" t="s">
        <v>844</v>
      </c>
      <c r="T219" s="160" t="s">
        <v>990</v>
      </c>
    </row>
    <row r="220" spans="2:20" x14ac:dyDescent="0.35">
      <c r="B220" s="156"/>
      <c r="C220" s="156"/>
      <c r="D220" s="262">
        <f t="shared" si="24"/>
        <v>0</v>
      </c>
      <c r="E220" s="156">
        <v>0</v>
      </c>
      <c r="F220" s="156" t="str">
        <f>IF(B220="","",SUMIFS('Produktion Lot.Nr.'!E$2:E$500,'Produktion Lot.Nr.'!B$2:B$500,B220))</f>
        <v/>
      </c>
      <c r="G220" s="156" t="str">
        <f>IF(B220="","",SUMIFS(Verkauf!H$4:H$496,Verkauf!E$4:E$496,B220))</f>
        <v/>
      </c>
      <c r="H220" s="157" t="str">
        <f t="shared" si="23"/>
        <v/>
      </c>
      <c r="I220" s="23"/>
      <c r="J220" s="45" t="e">
        <f t="shared" si="25"/>
        <v>#VALUE!</v>
      </c>
      <c r="K220" s="242"/>
      <c r="L220" s="242"/>
      <c r="M220" s="242"/>
      <c r="N220" s="242"/>
      <c r="O220" s="242"/>
      <c r="P220" s="160" t="s">
        <v>1022</v>
      </c>
      <c r="Q220" s="160" t="s">
        <v>901</v>
      </c>
      <c r="R220" s="160" t="s">
        <v>686</v>
      </c>
      <c r="S220" s="160" t="s">
        <v>844</v>
      </c>
      <c r="T220" s="160" t="s">
        <v>990</v>
      </c>
    </row>
    <row r="221" spans="2:20" x14ac:dyDescent="0.35">
      <c r="B221" s="156"/>
      <c r="C221" s="156"/>
      <c r="D221" s="262">
        <f t="shared" si="24"/>
        <v>0</v>
      </c>
      <c r="E221" s="156">
        <v>0</v>
      </c>
      <c r="F221" s="156" t="str">
        <f>IF(B221="","",SUMIFS('Produktion Lot.Nr.'!E$2:E$500,'Produktion Lot.Nr.'!B$2:B$500,B221))</f>
        <v/>
      </c>
      <c r="G221" s="156" t="str">
        <f>IF(B221="","",SUMIFS(Verkauf!H$4:H$496,Verkauf!E$4:E$496,B221))</f>
        <v/>
      </c>
      <c r="H221" s="157" t="str">
        <f t="shared" si="23"/>
        <v/>
      </c>
      <c r="I221" s="23"/>
      <c r="J221" s="45" t="e">
        <f t="shared" si="25"/>
        <v>#VALUE!</v>
      </c>
      <c r="K221" s="242"/>
      <c r="L221" s="242"/>
      <c r="M221" s="242"/>
      <c r="N221" s="242"/>
      <c r="O221" s="242"/>
      <c r="P221" s="160" t="s">
        <v>1022</v>
      </c>
      <c r="Q221" s="160" t="s">
        <v>901</v>
      </c>
      <c r="R221" s="160" t="s">
        <v>686</v>
      </c>
      <c r="S221" s="160" t="s">
        <v>844</v>
      </c>
      <c r="T221" s="160" t="s">
        <v>990</v>
      </c>
    </row>
    <row r="222" spans="2:20" x14ac:dyDescent="0.35">
      <c r="B222" s="156"/>
      <c r="C222" s="156"/>
      <c r="D222" s="262">
        <f t="shared" si="24"/>
        <v>0</v>
      </c>
      <c r="E222" s="156">
        <v>0</v>
      </c>
      <c r="F222" s="156" t="str">
        <f>IF(B222="","",SUMIFS('Produktion Lot.Nr.'!E$2:E$500,'Produktion Lot.Nr.'!B$2:B$500,B222))</f>
        <v/>
      </c>
      <c r="G222" s="156" t="str">
        <f>IF(B222="","",SUMIFS(Verkauf!H$4:H$496,Verkauf!E$4:E$496,B222))</f>
        <v/>
      </c>
      <c r="H222" s="157" t="str">
        <f t="shared" si="23"/>
        <v/>
      </c>
      <c r="I222" s="23"/>
      <c r="J222" s="45" t="e">
        <f t="shared" si="25"/>
        <v>#VALUE!</v>
      </c>
      <c r="K222" s="242"/>
      <c r="L222" s="242"/>
      <c r="M222" s="242"/>
      <c r="N222" s="242"/>
      <c r="O222" s="242"/>
      <c r="P222" s="160" t="s">
        <v>1022</v>
      </c>
      <c r="Q222" s="160" t="s">
        <v>901</v>
      </c>
      <c r="R222" s="160" t="s">
        <v>686</v>
      </c>
      <c r="S222" s="160" t="s">
        <v>844</v>
      </c>
      <c r="T222" s="160" t="s">
        <v>990</v>
      </c>
    </row>
    <row r="223" spans="2:20" x14ac:dyDescent="0.35">
      <c r="B223" s="156"/>
      <c r="C223" s="156"/>
      <c r="D223" s="262">
        <f t="shared" si="24"/>
        <v>0</v>
      </c>
      <c r="E223" s="156">
        <v>0</v>
      </c>
      <c r="F223" s="156" t="str">
        <f>IF(B223="","",SUMIFS('Produktion Lot.Nr.'!E$2:E$500,'Produktion Lot.Nr.'!B$2:B$500,B223))</f>
        <v/>
      </c>
      <c r="G223" s="156" t="str">
        <f>IF(B223="","",SUMIFS(Verkauf!H$4:H$496,Verkauf!E$4:E$496,B223))</f>
        <v/>
      </c>
      <c r="H223" s="157" t="str">
        <f t="shared" si="23"/>
        <v/>
      </c>
      <c r="I223" s="23"/>
      <c r="J223" s="45" t="e">
        <f t="shared" si="25"/>
        <v>#VALUE!</v>
      </c>
      <c r="K223" s="242"/>
      <c r="L223" s="242"/>
      <c r="M223" s="242"/>
      <c r="N223" s="242"/>
      <c r="O223" s="242"/>
      <c r="P223" s="160" t="s">
        <v>1022</v>
      </c>
      <c r="Q223" s="160" t="s">
        <v>901</v>
      </c>
      <c r="R223" s="160" t="s">
        <v>686</v>
      </c>
      <c r="S223" s="160" t="s">
        <v>844</v>
      </c>
      <c r="T223" s="160" t="s">
        <v>990</v>
      </c>
    </row>
    <row r="224" spans="2:20" x14ac:dyDescent="0.35">
      <c r="B224" s="156"/>
      <c r="C224" s="156"/>
      <c r="D224" s="262">
        <f t="shared" si="24"/>
        <v>0</v>
      </c>
      <c r="E224" s="156">
        <v>0</v>
      </c>
      <c r="F224" s="156" t="str">
        <f>IF(B224="","",SUMIFS('Produktion Lot.Nr.'!E$2:E$500,'Produktion Lot.Nr.'!B$2:B$500,B224))</f>
        <v/>
      </c>
      <c r="G224" s="156" t="str">
        <f>IF(B224="","",SUMIFS(Verkauf!H$4:H$496,Verkauf!E$4:E$496,B224))</f>
        <v/>
      </c>
      <c r="H224" s="157" t="str">
        <f t="shared" si="23"/>
        <v/>
      </c>
      <c r="I224" s="23"/>
      <c r="J224" s="45" t="e">
        <f t="shared" si="25"/>
        <v>#VALUE!</v>
      </c>
      <c r="K224" s="242"/>
      <c r="L224" s="242"/>
      <c r="M224" s="242"/>
      <c r="N224" s="242"/>
      <c r="O224" s="242"/>
      <c r="P224" s="160" t="s">
        <v>1022</v>
      </c>
      <c r="Q224" s="160" t="s">
        <v>901</v>
      </c>
      <c r="R224" s="160" t="s">
        <v>686</v>
      </c>
      <c r="S224" s="160" t="s">
        <v>844</v>
      </c>
      <c r="T224" s="160" t="s">
        <v>990</v>
      </c>
    </row>
    <row r="225" spans="2:20" x14ac:dyDescent="0.35">
      <c r="B225" s="156"/>
      <c r="C225" s="156"/>
      <c r="D225" s="262">
        <f t="shared" si="24"/>
        <v>0</v>
      </c>
      <c r="E225" s="156">
        <v>0</v>
      </c>
      <c r="F225" s="156" t="str">
        <f>IF(B225="","",SUMIFS('Produktion Lot.Nr.'!E$2:E$500,'Produktion Lot.Nr.'!B$2:B$500,B225))</f>
        <v/>
      </c>
      <c r="G225" s="156" t="str">
        <f>IF(B225="","",SUMIFS(Verkauf!H$4:H$496,Verkauf!E$4:E$496,B225))</f>
        <v/>
      </c>
      <c r="H225" s="157" t="str">
        <f t="shared" si="23"/>
        <v/>
      </c>
      <c r="I225" s="23"/>
      <c r="J225" s="45" t="e">
        <f t="shared" si="25"/>
        <v>#VALUE!</v>
      </c>
      <c r="K225" s="242"/>
      <c r="L225" s="242"/>
      <c r="M225" s="242"/>
      <c r="N225" s="242"/>
      <c r="O225" s="242"/>
      <c r="P225" s="160" t="s">
        <v>1022</v>
      </c>
      <c r="Q225" s="160" t="s">
        <v>901</v>
      </c>
      <c r="R225" s="160" t="s">
        <v>686</v>
      </c>
      <c r="S225" s="160" t="s">
        <v>844</v>
      </c>
      <c r="T225" s="160" t="s">
        <v>990</v>
      </c>
    </row>
    <row r="226" spans="2:20" x14ac:dyDescent="0.35">
      <c r="B226" s="156"/>
      <c r="C226" s="156"/>
      <c r="D226" s="262">
        <f t="shared" si="24"/>
        <v>0</v>
      </c>
      <c r="E226" s="156">
        <v>0</v>
      </c>
      <c r="F226" s="156" t="str">
        <f>IF(B226="","",SUMIFS('Produktion Lot.Nr.'!E$2:E$500,'Produktion Lot.Nr.'!B$2:B$500,B226))</f>
        <v/>
      </c>
      <c r="G226" s="156" t="str">
        <f>IF(B226="","",SUMIFS(Verkauf!H$4:H$496,Verkauf!E$4:E$496,B226))</f>
        <v/>
      </c>
      <c r="H226" s="157" t="str">
        <f t="shared" si="23"/>
        <v/>
      </c>
      <c r="I226" s="23"/>
      <c r="J226" s="45" t="e">
        <f t="shared" si="25"/>
        <v>#VALUE!</v>
      </c>
      <c r="K226" s="242"/>
      <c r="L226" s="242"/>
      <c r="M226" s="242"/>
      <c r="N226" s="242"/>
      <c r="O226" s="242"/>
      <c r="P226" s="160" t="s">
        <v>1022</v>
      </c>
      <c r="Q226" s="160" t="s">
        <v>901</v>
      </c>
      <c r="R226" s="160" t="s">
        <v>686</v>
      </c>
      <c r="S226" s="160" t="s">
        <v>844</v>
      </c>
      <c r="T226" s="160" t="s">
        <v>990</v>
      </c>
    </row>
    <row r="227" spans="2:20" x14ac:dyDescent="0.35">
      <c r="B227" s="156"/>
      <c r="C227" s="156"/>
      <c r="D227" s="262">
        <f t="shared" si="24"/>
        <v>0</v>
      </c>
      <c r="E227" s="156">
        <v>0</v>
      </c>
      <c r="F227" s="156" t="str">
        <f>IF(B227="","",SUMIFS('Produktion Lot.Nr.'!E$2:E$500,'Produktion Lot.Nr.'!B$2:B$500,B227))</f>
        <v/>
      </c>
      <c r="G227" s="156" t="str">
        <f>IF(B227="","",SUMIFS(Verkauf!H$4:H$496,Verkauf!E$4:E$496,B227))</f>
        <v/>
      </c>
      <c r="H227" s="157" t="str">
        <f t="shared" si="23"/>
        <v/>
      </c>
      <c r="I227" s="23"/>
      <c r="J227" s="45" t="e">
        <f t="shared" si="25"/>
        <v>#VALUE!</v>
      </c>
      <c r="K227" s="242"/>
      <c r="L227" s="242"/>
      <c r="M227" s="242"/>
      <c r="N227" s="242"/>
      <c r="O227" s="242"/>
      <c r="P227" s="160" t="s">
        <v>1022</v>
      </c>
      <c r="Q227" s="160" t="s">
        <v>901</v>
      </c>
      <c r="R227" s="160" t="s">
        <v>686</v>
      </c>
      <c r="S227" s="160" t="s">
        <v>844</v>
      </c>
      <c r="T227" s="160" t="s">
        <v>990</v>
      </c>
    </row>
    <row r="228" spans="2:20" x14ac:dyDescent="0.35">
      <c r="B228" s="156"/>
      <c r="C228" s="156"/>
      <c r="D228" s="262">
        <f t="shared" si="24"/>
        <v>0</v>
      </c>
      <c r="E228" s="156">
        <v>0</v>
      </c>
      <c r="F228" s="156" t="str">
        <f>IF(B228="","",SUMIFS('Produktion Lot.Nr.'!E$2:E$500,'Produktion Lot.Nr.'!B$2:B$500,B228))</f>
        <v/>
      </c>
      <c r="G228" s="156" t="str">
        <f>IF(B228="","",SUMIFS(Verkauf!H$4:H$496,Verkauf!E$4:E$496,B228))</f>
        <v/>
      </c>
      <c r="H228" s="157" t="str">
        <f t="shared" si="23"/>
        <v/>
      </c>
      <c r="I228" s="23"/>
      <c r="J228" s="45" t="e">
        <f t="shared" si="25"/>
        <v>#VALUE!</v>
      </c>
      <c r="K228" s="242"/>
      <c r="L228" s="242"/>
      <c r="M228" s="242"/>
      <c r="N228" s="242"/>
      <c r="O228" s="242"/>
      <c r="P228" s="160" t="s">
        <v>1022</v>
      </c>
      <c r="Q228" s="160" t="s">
        <v>901</v>
      </c>
      <c r="R228" s="160" t="s">
        <v>686</v>
      </c>
      <c r="S228" s="160" t="s">
        <v>844</v>
      </c>
      <c r="T228" s="160" t="s">
        <v>990</v>
      </c>
    </row>
    <row r="229" spans="2:20" x14ac:dyDescent="0.35">
      <c r="B229" s="156"/>
      <c r="C229" s="156"/>
      <c r="D229" s="262">
        <f t="shared" si="24"/>
        <v>0</v>
      </c>
      <c r="E229" s="156">
        <v>0</v>
      </c>
      <c r="F229" s="156" t="str">
        <f>IF(B229="","",SUMIFS('Produktion Lot.Nr.'!E$2:E$500,'Produktion Lot.Nr.'!B$2:B$500,B229))</f>
        <v/>
      </c>
      <c r="G229" s="156" t="str">
        <f>IF(B229="","",SUMIFS(Verkauf!H$4:H$496,Verkauf!E$4:E$496,B229))</f>
        <v/>
      </c>
      <c r="H229" s="157" t="str">
        <f t="shared" si="23"/>
        <v/>
      </c>
      <c r="I229" s="23"/>
      <c r="J229" s="45" t="e">
        <f t="shared" si="25"/>
        <v>#VALUE!</v>
      </c>
      <c r="K229" s="242"/>
      <c r="L229" s="242"/>
      <c r="M229" s="242"/>
      <c r="N229" s="242"/>
      <c r="O229" s="242"/>
      <c r="P229" s="160" t="s">
        <v>1022</v>
      </c>
      <c r="Q229" s="160" t="s">
        <v>901</v>
      </c>
      <c r="R229" s="160" t="s">
        <v>686</v>
      </c>
      <c r="S229" s="160" t="s">
        <v>844</v>
      </c>
      <c r="T229" s="160" t="s">
        <v>990</v>
      </c>
    </row>
    <row r="230" spans="2:20" x14ac:dyDescent="0.35">
      <c r="B230" s="156"/>
      <c r="C230" s="156"/>
      <c r="D230" s="262">
        <f t="shared" si="24"/>
        <v>0</v>
      </c>
      <c r="E230" s="156">
        <v>0</v>
      </c>
      <c r="F230" s="156" t="str">
        <f>IF(B230="","",SUMIFS('Produktion Lot.Nr.'!E$2:E$500,'Produktion Lot.Nr.'!B$2:B$500,B230))</f>
        <v/>
      </c>
      <c r="G230" s="156" t="str">
        <f>IF(B230="","",SUMIFS(Verkauf!H$4:H$496,Verkauf!E$4:E$496,B230))</f>
        <v/>
      </c>
      <c r="H230" s="157" t="str">
        <f t="shared" si="23"/>
        <v/>
      </c>
      <c r="I230" s="23"/>
      <c r="J230" s="45" t="e">
        <f t="shared" si="25"/>
        <v>#VALUE!</v>
      </c>
      <c r="K230" s="242"/>
      <c r="L230" s="242"/>
      <c r="M230" s="242"/>
      <c r="N230" s="242"/>
      <c r="O230" s="242"/>
      <c r="P230" s="160" t="s">
        <v>1022</v>
      </c>
      <c r="Q230" s="160" t="s">
        <v>901</v>
      </c>
      <c r="R230" s="160" t="s">
        <v>686</v>
      </c>
      <c r="S230" s="160" t="s">
        <v>844</v>
      </c>
      <c r="T230" s="160" t="s">
        <v>990</v>
      </c>
    </row>
    <row r="231" spans="2:20" x14ac:dyDescent="0.35">
      <c r="B231" s="156"/>
      <c r="C231" s="156"/>
      <c r="D231" s="262">
        <f t="shared" si="24"/>
        <v>0</v>
      </c>
      <c r="E231" s="156">
        <v>0</v>
      </c>
      <c r="F231" s="156" t="str">
        <f>IF(B231="","",SUMIFS('Produktion Lot.Nr.'!E$2:E$500,'Produktion Lot.Nr.'!B$2:B$500,B231))</f>
        <v/>
      </c>
      <c r="G231" s="156" t="str">
        <f>IF(B231="","",SUMIFS(Verkauf!H$4:H$496,Verkauf!E$4:E$496,B231))</f>
        <v/>
      </c>
      <c r="H231" s="157" t="str">
        <f t="shared" si="23"/>
        <v/>
      </c>
      <c r="I231" s="23"/>
      <c r="J231" s="45" t="e">
        <f t="shared" si="25"/>
        <v>#VALUE!</v>
      </c>
      <c r="K231" s="242"/>
      <c r="L231" s="242"/>
      <c r="M231" s="242"/>
      <c r="N231" s="242"/>
      <c r="O231" s="242"/>
      <c r="P231" s="160" t="s">
        <v>1022</v>
      </c>
      <c r="Q231" s="160" t="s">
        <v>901</v>
      </c>
      <c r="R231" s="160" t="s">
        <v>686</v>
      </c>
      <c r="S231" s="160" t="s">
        <v>844</v>
      </c>
      <c r="T231" s="160" t="s">
        <v>990</v>
      </c>
    </row>
    <row r="232" spans="2:20" x14ac:dyDescent="0.35">
      <c r="B232" s="156"/>
      <c r="C232" s="156"/>
      <c r="D232" s="262">
        <f t="shared" si="24"/>
        <v>0</v>
      </c>
      <c r="E232" s="156">
        <v>0</v>
      </c>
      <c r="F232" s="156" t="str">
        <f>IF(B232="","",SUMIFS('Produktion Lot.Nr.'!E$2:E$500,'Produktion Lot.Nr.'!B$2:B$500,B232))</f>
        <v/>
      </c>
      <c r="G232" s="156" t="str">
        <f>IF(B232="","",SUMIFS(Verkauf!H$4:H$496,Verkauf!E$4:E$496,B232))</f>
        <v/>
      </c>
      <c r="H232" s="157" t="str">
        <f t="shared" si="23"/>
        <v/>
      </c>
      <c r="I232" s="23"/>
      <c r="J232" s="45" t="e">
        <f t="shared" si="25"/>
        <v>#VALUE!</v>
      </c>
      <c r="K232" s="242"/>
      <c r="L232" s="242"/>
      <c r="M232" s="242"/>
      <c r="N232" s="242"/>
      <c r="O232" s="242"/>
      <c r="P232" s="160" t="s">
        <v>1022</v>
      </c>
      <c r="Q232" s="160" t="s">
        <v>901</v>
      </c>
      <c r="R232" s="160" t="s">
        <v>686</v>
      </c>
      <c r="S232" s="160" t="s">
        <v>844</v>
      </c>
      <c r="T232" s="160" t="s">
        <v>990</v>
      </c>
    </row>
    <row r="233" spans="2:20" x14ac:dyDescent="0.35">
      <c r="B233" s="156"/>
      <c r="C233" s="156"/>
      <c r="D233" s="262">
        <f t="shared" si="24"/>
        <v>0</v>
      </c>
      <c r="E233" s="156">
        <v>0</v>
      </c>
      <c r="F233" s="156" t="str">
        <f>IF(B233="","",SUMIFS('Produktion Lot.Nr.'!E$2:E$500,'Produktion Lot.Nr.'!B$2:B$500,B233))</f>
        <v/>
      </c>
      <c r="G233" s="156" t="str">
        <f>IF(B233="","",SUMIFS(Verkauf!H$4:H$496,Verkauf!E$4:E$496,B233))</f>
        <v/>
      </c>
      <c r="H233" s="157" t="str">
        <f t="shared" si="23"/>
        <v/>
      </c>
      <c r="I233" s="23"/>
      <c r="J233" s="45" t="e">
        <f t="shared" si="25"/>
        <v>#VALUE!</v>
      </c>
      <c r="K233" s="242"/>
      <c r="L233" s="242"/>
      <c r="M233" s="242"/>
      <c r="N233" s="242"/>
      <c r="O233" s="242"/>
      <c r="P233" s="160" t="s">
        <v>1022</v>
      </c>
      <c r="Q233" s="160" t="s">
        <v>901</v>
      </c>
      <c r="R233" s="160" t="s">
        <v>686</v>
      </c>
      <c r="S233" s="160" t="s">
        <v>844</v>
      </c>
      <c r="T233" s="160" t="s">
        <v>990</v>
      </c>
    </row>
    <row r="234" spans="2:20" x14ac:dyDescent="0.35">
      <c r="B234" s="156"/>
      <c r="C234" s="156"/>
      <c r="D234" s="262">
        <f t="shared" si="24"/>
        <v>0</v>
      </c>
      <c r="E234" s="156">
        <v>0</v>
      </c>
      <c r="F234" s="156" t="str">
        <f>IF(B234="","",SUMIFS('Produktion Lot.Nr.'!E$2:E$500,'Produktion Lot.Nr.'!B$2:B$500,B234))</f>
        <v/>
      </c>
      <c r="G234" s="156" t="str">
        <f>IF(B234="","",SUMIFS(Verkauf!H$4:H$496,Verkauf!E$4:E$496,B234))</f>
        <v/>
      </c>
      <c r="H234" s="157" t="str">
        <f t="shared" si="23"/>
        <v/>
      </c>
      <c r="I234" s="23"/>
      <c r="J234" s="45" t="e">
        <f t="shared" si="25"/>
        <v>#VALUE!</v>
      </c>
      <c r="K234" s="242"/>
      <c r="L234" s="242"/>
      <c r="M234" s="242"/>
      <c r="N234" s="242"/>
      <c r="O234" s="242"/>
      <c r="P234" s="160" t="s">
        <v>1022</v>
      </c>
      <c r="Q234" s="160" t="s">
        <v>901</v>
      </c>
      <c r="R234" s="160" t="s">
        <v>686</v>
      </c>
      <c r="S234" s="160" t="s">
        <v>844</v>
      </c>
      <c r="T234" s="160" t="s">
        <v>990</v>
      </c>
    </row>
    <row r="235" spans="2:20" x14ac:dyDescent="0.35">
      <c r="B235" s="156"/>
      <c r="C235" s="156"/>
      <c r="D235" s="262">
        <f t="shared" si="24"/>
        <v>0</v>
      </c>
      <c r="E235" s="156">
        <v>0</v>
      </c>
      <c r="F235" s="156" t="str">
        <f>IF(B235="","",SUMIFS('Produktion Lot.Nr.'!E$2:E$500,'Produktion Lot.Nr.'!B$2:B$500,B235))</f>
        <v/>
      </c>
      <c r="G235" s="156" t="str">
        <f>IF(B235="","",SUMIFS(Verkauf!H$4:H$496,Verkauf!E$4:E$496,B235))</f>
        <v/>
      </c>
      <c r="H235" s="157" t="str">
        <f t="shared" si="23"/>
        <v/>
      </c>
      <c r="I235" s="23"/>
      <c r="J235" s="45" t="e">
        <f t="shared" si="25"/>
        <v>#VALUE!</v>
      </c>
      <c r="K235" s="242"/>
      <c r="L235" s="242"/>
      <c r="M235" s="242"/>
      <c r="N235" s="242"/>
      <c r="O235" s="242"/>
      <c r="P235" s="160" t="s">
        <v>1022</v>
      </c>
      <c r="Q235" s="160" t="s">
        <v>901</v>
      </c>
      <c r="R235" s="160" t="s">
        <v>686</v>
      </c>
      <c r="S235" s="160" t="s">
        <v>844</v>
      </c>
      <c r="T235" s="160" t="s">
        <v>990</v>
      </c>
    </row>
    <row r="236" spans="2:20" x14ac:dyDescent="0.35">
      <c r="B236" s="156"/>
      <c r="C236" s="156"/>
      <c r="D236" s="262">
        <f t="shared" si="24"/>
        <v>0</v>
      </c>
      <c r="E236" s="156">
        <v>0</v>
      </c>
      <c r="F236" s="156" t="str">
        <f>IF(B236="","",SUMIFS('Produktion Lot.Nr.'!E$2:E$500,'Produktion Lot.Nr.'!B$2:B$500,B236))</f>
        <v/>
      </c>
      <c r="G236" s="156" t="str">
        <f>IF(B236="","",SUMIFS(Verkauf!H$4:H$496,Verkauf!E$4:E$496,B236))</f>
        <v/>
      </c>
      <c r="H236" s="157" t="str">
        <f t="shared" si="23"/>
        <v/>
      </c>
      <c r="I236" s="23"/>
      <c r="J236" s="45" t="e">
        <f t="shared" si="25"/>
        <v>#VALUE!</v>
      </c>
      <c r="K236" s="242"/>
      <c r="L236" s="242"/>
      <c r="M236" s="242"/>
      <c r="N236" s="242"/>
      <c r="O236" s="242"/>
      <c r="P236" s="160" t="s">
        <v>1022</v>
      </c>
      <c r="Q236" s="160" t="s">
        <v>901</v>
      </c>
      <c r="R236" s="160" t="s">
        <v>686</v>
      </c>
      <c r="S236" s="160" t="s">
        <v>844</v>
      </c>
      <c r="T236" s="160" t="s">
        <v>990</v>
      </c>
    </row>
    <row r="237" spans="2:20" x14ac:dyDescent="0.35">
      <c r="B237" s="156"/>
      <c r="C237" s="156"/>
      <c r="D237" s="262">
        <f t="shared" si="24"/>
        <v>0</v>
      </c>
      <c r="E237" s="156">
        <v>0</v>
      </c>
      <c r="F237" s="156" t="str">
        <f>IF(B237="","",SUMIFS('Produktion Lot.Nr.'!E$2:E$500,'Produktion Lot.Nr.'!B$2:B$500,B237))</f>
        <v/>
      </c>
      <c r="G237" s="156" t="str">
        <f>IF(B237="","",SUMIFS(Verkauf!H$4:H$496,Verkauf!E$4:E$496,B237))</f>
        <v/>
      </c>
      <c r="H237" s="157" t="str">
        <f t="shared" si="23"/>
        <v/>
      </c>
      <c r="I237" s="23"/>
      <c r="J237" s="45" t="e">
        <f t="shared" si="25"/>
        <v>#VALUE!</v>
      </c>
      <c r="K237" s="242"/>
      <c r="L237" s="242"/>
      <c r="M237" s="242"/>
      <c r="N237" s="242"/>
      <c r="O237" s="242"/>
      <c r="P237" s="160" t="s">
        <v>1022</v>
      </c>
      <c r="Q237" s="160" t="s">
        <v>901</v>
      </c>
      <c r="R237" s="160" t="s">
        <v>686</v>
      </c>
      <c r="S237" s="160" t="s">
        <v>844</v>
      </c>
      <c r="T237" s="160" t="s">
        <v>990</v>
      </c>
    </row>
    <row r="238" spans="2:20" x14ac:dyDescent="0.35">
      <c r="B238" s="156"/>
      <c r="C238" s="156"/>
      <c r="D238" s="262">
        <f t="shared" si="24"/>
        <v>0</v>
      </c>
      <c r="E238" s="156">
        <v>0</v>
      </c>
      <c r="F238" s="156" t="str">
        <f>IF(B238="","",SUMIFS('Produktion Lot.Nr.'!E$2:E$500,'Produktion Lot.Nr.'!B$2:B$500,B238))</f>
        <v/>
      </c>
      <c r="G238" s="156" t="str">
        <f>IF(B238="","",SUMIFS(Verkauf!H$4:H$496,Verkauf!E$4:E$496,B238))</f>
        <v/>
      </c>
      <c r="H238" s="157" t="str">
        <f t="shared" si="23"/>
        <v/>
      </c>
      <c r="I238" s="23"/>
      <c r="J238" s="45" t="e">
        <f t="shared" si="25"/>
        <v>#VALUE!</v>
      </c>
      <c r="K238" s="242"/>
      <c r="L238" s="242"/>
      <c r="M238" s="242"/>
      <c r="N238" s="242"/>
      <c r="O238" s="242"/>
      <c r="P238" s="160" t="s">
        <v>1022</v>
      </c>
      <c r="Q238" s="160" t="s">
        <v>901</v>
      </c>
      <c r="R238" s="160" t="s">
        <v>686</v>
      </c>
      <c r="S238" s="160" t="s">
        <v>844</v>
      </c>
      <c r="T238" s="160" t="s">
        <v>990</v>
      </c>
    </row>
    <row r="239" spans="2:20" x14ac:dyDescent="0.35">
      <c r="B239" s="156"/>
      <c r="C239" s="156"/>
      <c r="D239" s="262">
        <f t="shared" si="24"/>
        <v>0</v>
      </c>
      <c r="E239" s="156">
        <v>0</v>
      </c>
      <c r="F239" s="156" t="str">
        <f>IF(B239="","",SUMIFS('Produktion Lot.Nr.'!E$2:E$500,'Produktion Lot.Nr.'!B$2:B$500,B239))</f>
        <v/>
      </c>
      <c r="G239" s="156" t="str">
        <f>IF(B239="","",SUMIFS(Verkauf!H$4:H$496,Verkauf!E$4:E$496,B239))</f>
        <v/>
      </c>
      <c r="H239" s="157" t="str">
        <f t="shared" si="23"/>
        <v/>
      </c>
      <c r="I239" s="23"/>
      <c r="J239" s="45" t="e">
        <f t="shared" si="25"/>
        <v>#VALUE!</v>
      </c>
      <c r="K239" s="242"/>
      <c r="L239" s="242"/>
      <c r="M239" s="242"/>
      <c r="N239" s="242"/>
      <c r="O239" s="242"/>
      <c r="P239" s="160" t="s">
        <v>1022</v>
      </c>
      <c r="Q239" s="160" t="s">
        <v>901</v>
      </c>
      <c r="R239" s="160" t="s">
        <v>686</v>
      </c>
      <c r="S239" s="160" t="s">
        <v>844</v>
      </c>
      <c r="T239" s="160" t="s">
        <v>990</v>
      </c>
    </row>
    <row r="240" spans="2:20" x14ac:dyDescent="0.35">
      <c r="B240" s="156"/>
      <c r="C240" s="156"/>
      <c r="D240" s="262">
        <f t="shared" si="24"/>
        <v>0</v>
      </c>
      <c r="E240" s="156">
        <v>0</v>
      </c>
      <c r="F240" s="156" t="str">
        <f>IF(B240="","",SUMIFS('Produktion Lot.Nr.'!E$2:E$500,'Produktion Lot.Nr.'!B$2:B$500,B240))</f>
        <v/>
      </c>
      <c r="G240" s="156" t="str">
        <f>IF(B240="","",SUMIFS(Verkauf!H$4:H$496,Verkauf!E$4:E$496,B240))</f>
        <v/>
      </c>
      <c r="H240" s="157" t="str">
        <f t="shared" si="23"/>
        <v/>
      </c>
      <c r="I240" s="23"/>
      <c r="J240" s="45" t="e">
        <f t="shared" si="25"/>
        <v>#VALUE!</v>
      </c>
      <c r="K240" s="242"/>
      <c r="L240" s="242"/>
      <c r="M240" s="242"/>
      <c r="N240" s="242"/>
      <c r="O240" s="242"/>
      <c r="P240" s="160" t="s">
        <v>1022</v>
      </c>
      <c r="Q240" s="160" t="s">
        <v>901</v>
      </c>
      <c r="R240" s="160" t="s">
        <v>686</v>
      </c>
      <c r="S240" s="160" t="s">
        <v>844</v>
      </c>
      <c r="T240" s="160" t="s">
        <v>990</v>
      </c>
    </row>
    <row r="241" spans="2:20" x14ac:dyDescent="0.35">
      <c r="B241" s="156"/>
      <c r="C241" s="156"/>
      <c r="D241" s="262">
        <f t="shared" si="24"/>
        <v>0</v>
      </c>
      <c r="E241" s="156">
        <v>0</v>
      </c>
      <c r="F241" s="156" t="str">
        <f>IF(B241="","",SUMIFS('Produktion Lot.Nr.'!E$2:E$500,'Produktion Lot.Nr.'!B$2:B$500,B241))</f>
        <v/>
      </c>
      <c r="G241" s="156" t="str">
        <f>IF(B241="","",SUMIFS(Verkauf!H$4:H$496,Verkauf!E$4:E$496,B241))</f>
        <v/>
      </c>
      <c r="H241" s="157" t="str">
        <f t="shared" si="23"/>
        <v/>
      </c>
      <c r="I241" s="23"/>
      <c r="J241" s="45" t="e">
        <f t="shared" si="25"/>
        <v>#VALUE!</v>
      </c>
      <c r="K241" s="242"/>
      <c r="L241" s="242"/>
      <c r="M241" s="242"/>
      <c r="N241" s="242"/>
      <c r="O241" s="242"/>
      <c r="P241" s="160" t="s">
        <v>1022</v>
      </c>
      <c r="Q241" s="160" t="s">
        <v>901</v>
      </c>
      <c r="R241" s="160" t="s">
        <v>686</v>
      </c>
      <c r="S241" s="160" t="s">
        <v>844</v>
      </c>
      <c r="T241" s="160" t="s">
        <v>990</v>
      </c>
    </row>
    <row r="242" spans="2:20" x14ac:dyDescent="0.35">
      <c r="B242" s="156"/>
      <c r="C242" s="156"/>
      <c r="D242" s="262">
        <f t="shared" si="24"/>
        <v>0</v>
      </c>
      <c r="E242" s="156">
        <v>0</v>
      </c>
      <c r="F242" s="156" t="str">
        <f>IF(B242="","",SUMIFS('Produktion Lot.Nr.'!E$2:E$500,'Produktion Lot.Nr.'!B$2:B$500,B242))</f>
        <v/>
      </c>
      <c r="G242" s="156" t="str">
        <f>IF(B242="","",SUMIFS(Verkauf!H$4:H$496,Verkauf!E$4:E$496,B242))</f>
        <v/>
      </c>
      <c r="H242" s="157" t="str">
        <f t="shared" si="23"/>
        <v/>
      </c>
      <c r="I242" s="23"/>
      <c r="J242" s="45" t="e">
        <f t="shared" si="25"/>
        <v>#VALUE!</v>
      </c>
      <c r="K242" s="242"/>
      <c r="L242" s="242"/>
      <c r="M242" s="242"/>
      <c r="N242" s="242"/>
      <c r="O242" s="242"/>
      <c r="P242" s="160" t="s">
        <v>1022</v>
      </c>
      <c r="Q242" s="160" t="s">
        <v>901</v>
      </c>
      <c r="R242" s="160" t="s">
        <v>686</v>
      </c>
      <c r="S242" s="160" t="s">
        <v>844</v>
      </c>
      <c r="T242" s="160" t="s">
        <v>990</v>
      </c>
    </row>
    <row r="243" spans="2:20" x14ac:dyDescent="0.35">
      <c r="B243" s="156"/>
      <c r="C243" s="156"/>
      <c r="D243" s="262">
        <f t="shared" si="24"/>
        <v>0</v>
      </c>
      <c r="E243" s="156">
        <v>0</v>
      </c>
      <c r="F243" s="156" t="str">
        <f>IF(B243="","",SUMIFS('Produktion Lot.Nr.'!E$2:E$500,'Produktion Lot.Nr.'!B$2:B$500,B243))</f>
        <v/>
      </c>
      <c r="G243" s="156" t="str">
        <f>IF(B243="","",SUMIFS(Verkauf!H$4:H$496,Verkauf!E$4:E$496,B243))</f>
        <v/>
      </c>
      <c r="H243" s="157" t="str">
        <f t="shared" si="23"/>
        <v/>
      </c>
      <c r="I243" s="23"/>
      <c r="J243" s="45" t="e">
        <f t="shared" si="25"/>
        <v>#VALUE!</v>
      </c>
      <c r="K243" s="242"/>
      <c r="L243" s="242"/>
      <c r="M243" s="242"/>
      <c r="N243" s="242"/>
      <c r="O243" s="242"/>
      <c r="P243" s="160" t="s">
        <v>1022</v>
      </c>
      <c r="Q243" s="160" t="s">
        <v>901</v>
      </c>
      <c r="R243" s="160" t="s">
        <v>686</v>
      </c>
      <c r="S243" s="160" t="s">
        <v>844</v>
      </c>
      <c r="T243" s="160" t="s">
        <v>990</v>
      </c>
    </row>
    <row r="244" spans="2:20" x14ac:dyDescent="0.35">
      <c r="B244" s="156"/>
      <c r="C244" s="156"/>
      <c r="D244" s="262">
        <f t="shared" si="24"/>
        <v>0</v>
      </c>
      <c r="E244" s="156">
        <v>0</v>
      </c>
      <c r="F244" s="156" t="str">
        <f>IF(B244="","",SUMIFS('Produktion Lot.Nr.'!E$2:E$500,'Produktion Lot.Nr.'!B$2:B$500,B244))</f>
        <v/>
      </c>
      <c r="G244" s="156" t="str">
        <f>IF(B244="","",SUMIFS(Verkauf!H$4:H$496,Verkauf!E$4:E$496,B244))</f>
        <v/>
      </c>
      <c r="H244" s="157" t="str">
        <f t="shared" si="23"/>
        <v/>
      </c>
      <c r="I244" s="23"/>
      <c r="J244" s="45" t="e">
        <f t="shared" si="25"/>
        <v>#VALUE!</v>
      </c>
      <c r="K244" s="242"/>
      <c r="L244" s="242"/>
      <c r="M244" s="242"/>
      <c r="N244" s="242"/>
      <c r="O244" s="242"/>
      <c r="P244" s="160" t="s">
        <v>1022</v>
      </c>
      <c r="Q244" s="160" t="s">
        <v>901</v>
      </c>
      <c r="R244" s="160" t="s">
        <v>686</v>
      </c>
      <c r="S244" s="160" t="s">
        <v>844</v>
      </c>
      <c r="T244" s="160" t="s">
        <v>990</v>
      </c>
    </row>
    <row r="245" spans="2:20" x14ac:dyDescent="0.35">
      <c r="B245" s="156"/>
      <c r="C245" s="156"/>
      <c r="D245" s="262">
        <f t="shared" si="24"/>
        <v>0</v>
      </c>
      <c r="E245" s="156">
        <v>0</v>
      </c>
      <c r="F245" s="156" t="str">
        <f>IF(B245="","",SUMIFS('Produktion Lot.Nr.'!E$2:E$500,'Produktion Lot.Nr.'!B$2:B$500,B245))</f>
        <v/>
      </c>
      <c r="G245" s="156" t="str">
        <f>IF(B245="","",SUMIFS(Verkauf!H$4:H$496,Verkauf!E$4:E$496,B245))</f>
        <v/>
      </c>
      <c r="H245" s="157" t="str">
        <f t="shared" si="23"/>
        <v/>
      </c>
      <c r="I245" s="23"/>
      <c r="J245" s="45" t="e">
        <f t="shared" si="25"/>
        <v>#VALUE!</v>
      </c>
      <c r="K245" s="242"/>
      <c r="L245" s="242"/>
      <c r="M245" s="242"/>
      <c r="N245" s="242"/>
      <c r="O245" s="242"/>
      <c r="P245" s="160" t="s">
        <v>1022</v>
      </c>
      <c r="Q245" s="160" t="s">
        <v>901</v>
      </c>
      <c r="R245" s="160" t="s">
        <v>686</v>
      </c>
      <c r="S245" s="160" t="s">
        <v>844</v>
      </c>
      <c r="T245" s="160" t="s">
        <v>990</v>
      </c>
    </row>
    <row r="246" spans="2:20" x14ac:dyDescent="0.35">
      <c r="B246" s="156"/>
      <c r="C246" s="156"/>
      <c r="D246" s="262">
        <f t="shared" si="24"/>
        <v>0</v>
      </c>
      <c r="E246" s="156">
        <v>0</v>
      </c>
      <c r="F246" s="156" t="str">
        <f>IF(B246="","",SUMIFS('Produktion Lot.Nr.'!E$2:E$500,'Produktion Lot.Nr.'!B$2:B$500,B246))</f>
        <v/>
      </c>
      <c r="G246" s="156" t="str">
        <f>IF(B246="","",SUMIFS(Verkauf!H$4:H$496,Verkauf!E$4:E$496,B246))</f>
        <v/>
      </c>
      <c r="H246" s="157" t="str">
        <f t="shared" si="23"/>
        <v/>
      </c>
      <c r="I246" s="23"/>
      <c r="J246" s="45" t="e">
        <f t="shared" si="25"/>
        <v>#VALUE!</v>
      </c>
      <c r="K246" s="242"/>
      <c r="L246" s="242"/>
      <c r="M246" s="242"/>
      <c r="N246" s="242"/>
      <c r="O246" s="242"/>
      <c r="P246" s="160" t="s">
        <v>1022</v>
      </c>
      <c r="Q246" s="160" t="s">
        <v>901</v>
      </c>
      <c r="R246" s="160" t="s">
        <v>686</v>
      </c>
      <c r="S246" s="160" t="s">
        <v>844</v>
      </c>
      <c r="T246" s="160" t="s">
        <v>990</v>
      </c>
    </row>
    <row r="247" spans="2:20" x14ac:dyDescent="0.35">
      <c r="B247" s="156"/>
      <c r="C247" s="156"/>
      <c r="D247" s="262">
        <f t="shared" si="24"/>
        <v>0</v>
      </c>
      <c r="E247" s="156">
        <v>0</v>
      </c>
      <c r="F247" s="156" t="str">
        <f>IF(B247="","",SUMIFS('Produktion Lot.Nr.'!E$2:E$500,'Produktion Lot.Nr.'!B$2:B$500,B247))</f>
        <v/>
      </c>
      <c r="G247" s="156" t="str">
        <f>IF(B247="","",SUMIFS(Verkauf!H$4:H$496,Verkauf!E$4:E$496,B247))</f>
        <v/>
      </c>
      <c r="H247" s="157" t="str">
        <f t="shared" si="23"/>
        <v/>
      </c>
      <c r="I247" s="23"/>
      <c r="J247" s="45" t="e">
        <f t="shared" si="25"/>
        <v>#VALUE!</v>
      </c>
      <c r="K247" s="242"/>
      <c r="L247" s="242"/>
      <c r="M247" s="242"/>
      <c r="N247" s="242"/>
      <c r="O247" s="242"/>
      <c r="P247" s="160" t="s">
        <v>1022</v>
      </c>
      <c r="Q247" s="160" t="s">
        <v>901</v>
      </c>
      <c r="R247" s="160" t="s">
        <v>686</v>
      </c>
      <c r="S247" s="160" t="s">
        <v>844</v>
      </c>
      <c r="T247" s="160" t="s">
        <v>990</v>
      </c>
    </row>
    <row r="248" spans="2:20" x14ac:dyDescent="0.35">
      <c r="B248" s="156"/>
      <c r="C248" s="156"/>
      <c r="D248" s="262">
        <f t="shared" si="24"/>
        <v>0</v>
      </c>
      <c r="E248" s="156">
        <v>0</v>
      </c>
      <c r="F248" s="156" t="str">
        <f>IF(B248="","",SUMIFS('Produktion Lot.Nr.'!E$2:E$500,'Produktion Lot.Nr.'!B$2:B$500,B248))</f>
        <v/>
      </c>
      <c r="G248" s="156" t="str">
        <f>IF(B248="","",SUMIFS(Verkauf!H$4:H$496,Verkauf!E$4:E$496,B248))</f>
        <v/>
      </c>
      <c r="H248" s="157" t="str">
        <f t="shared" si="23"/>
        <v/>
      </c>
      <c r="I248" s="23"/>
      <c r="J248" s="45" t="e">
        <f t="shared" si="25"/>
        <v>#VALUE!</v>
      </c>
      <c r="K248" s="242"/>
      <c r="L248" s="242"/>
      <c r="M248" s="242"/>
      <c r="N248" s="242"/>
      <c r="O248" s="242"/>
      <c r="P248" s="160" t="s">
        <v>1022</v>
      </c>
      <c r="Q248" s="160" t="s">
        <v>901</v>
      </c>
      <c r="R248" s="160" t="s">
        <v>686</v>
      </c>
      <c r="S248" s="160" t="s">
        <v>844</v>
      </c>
      <c r="T248" s="160" t="s">
        <v>990</v>
      </c>
    </row>
    <row r="249" spans="2:20" x14ac:dyDescent="0.35">
      <c r="B249" s="156"/>
      <c r="C249" s="156"/>
      <c r="D249" s="262">
        <f t="shared" si="24"/>
        <v>0</v>
      </c>
      <c r="E249" s="156">
        <v>0</v>
      </c>
      <c r="F249" s="156" t="str">
        <f>IF(B249="","",SUMIFS('Produktion Lot.Nr.'!E$2:E$500,'Produktion Lot.Nr.'!B$2:B$500,B249))</f>
        <v/>
      </c>
      <c r="G249" s="156" t="str">
        <f>IF(B249="","",SUMIFS(Verkauf!H$4:H$496,Verkauf!E$4:E$496,B249))</f>
        <v/>
      </c>
      <c r="H249" s="157" t="str">
        <f t="shared" si="23"/>
        <v/>
      </c>
      <c r="I249" s="23"/>
      <c r="J249" s="45" t="e">
        <f t="shared" si="25"/>
        <v>#VALUE!</v>
      </c>
      <c r="K249" s="242"/>
      <c r="L249" s="242"/>
      <c r="M249" s="242"/>
      <c r="N249" s="242"/>
      <c r="O249" s="242"/>
      <c r="P249" s="160" t="s">
        <v>1022</v>
      </c>
      <c r="Q249" s="160" t="s">
        <v>901</v>
      </c>
      <c r="R249" s="160" t="s">
        <v>686</v>
      </c>
      <c r="S249" s="160" t="s">
        <v>844</v>
      </c>
      <c r="T249" s="160" t="s">
        <v>990</v>
      </c>
    </row>
    <row r="250" spans="2:20" x14ac:dyDescent="0.35">
      <c r="B250" s="156"/>
      <c r="C250" s="156"/>
      <c r="D250" s="262">
        <f t="shared" si="24"/>
        <v>0</v>
      </c>
      <c r="E250" s="156">
        <v>0</v>
      </c>
      <c r="F250" s="156" t="str">
        <f>IF(B250="","",SUMIFS('Produktion Lot.Nr.'!E$2:E$500,'Produktion Lot.Nr.'!B$2:B$500,B250))</f>
        <v/>
      </c>
      <c r="G250" s="156" t="str">
        <f>IF(B250="","",SUMIFS(Verkauf!H$4:H$496,Verkauf!E$4:E$496,B250))</f>
        <v/>
      </c>
      <c r="H250" s="157" t="str">
        <f t="shared" si="23"/>
        <v/>
      </c>
      <c r="I250" s="23"/>
      <c r="J250" s="45" t="e">
        <f t="shared" si="25"/>
        <v>#VALUE!</v>
      </c>
      <c r="K250" s="242"/>
      <c r="L250" s="242"/>
      <c r="M250" s="242"/>
      <c r="N250" s="242"/>
      <c r="O250" s="242"/>
      <c r="P250" s="160" t="s">
        <v>1022</v>
      </c>
      <c r="Q250" s="160" t="s">
        <v>901</v>
      </c>
      <c r="R250" s="160" t="s">
        <v>686</v>
      </c>
      <c r="S250" s="160" t="s">
        <v>844</v>
      </c>
      <c r="T250" s="160" t="s">
        <v>990</v>
      </c>
    </row>
    <row r="251" spans="2:20" x14ac:dyDescent="0.35">
      <c r="B251" s="156"/>
      <c r="C251" s="156"/>
      <c r="D251" s="262">
        <f t="shared" si="24"/>
        <v>0</v>
      </c>
      <c r="E251" s="156">
        <v>0</v>
      </c>
      <c r="F251" s="156" t="str">
        <f>IF(B251="","",SUMIFS('Produktion Lot.Nr.'!E$2:E$500,'Produktion Lot.Nr.'!B$2:B$500,B251))</f>
        <v/>
      </c>
      <c r="G251" s="156" t="str">
        <f>IF(B251="","",SUMIFS(Verkauf!H$4:H$496,Verkauf!E$4:E$496,B251))</f>
        <v/>
      </c>
      <c r="H251" s="157" t="str">
        <f t="shared" si="23"/>
        <v/>
      </c>
      <c r="I251" s="23"/>
      <c r="J251" s="45" t="e">
        <f t="shared" si="25"/>
        <v>#VALUE!</v>
      </c>
      <c r="K251" s="242"/>
      <c r="L251" s="242"/>
      <c r="M251" s="242"/>
      <c r="N251" s="242"/>
      <c r="O251" s="242"/>
      <c r="P251" s="160" t="s">
        <v>1022</v>
      </c>
      <c r="Q251" s="160" t="s">
        <v>901</v>
      </c>
      <c r="R251" s="160" t="s">
        <v>686</v>
      </c>
      <c r="S251" s="160" t="s">
        <v>844</v>
      </c>
      <c r="T251" s="160" t="s">
        <v>990</v>
      </c>
    </row>
    <row r="252" spans="2:20" x14ac:dyDescent="0.35">
      <c r="B252" s="156"/>
      <c r="C252" s="156"/>
      <c r="D252" s="262">
        <f t="shared" si="24"/>
        <v>0</v>
      </c>
      <c r="E252" s="156">
        <v>0</v>
      </c>
      <c r="F252" s="156" t="str">
        <f>IF(B252="","",SUMIFS('Produktion Lot.Nr.'!E$2:E$500,'Produktion Lot.Nr.'!B$2:B$500,B252))</f>
        <v/>
      </c>
      <c r="G252" s="156" t="str">
        <f>IF(B252="","",SUMIFS(Verkauf!H$4:H$496,Verkauf!E$4:E$496,B252))</f>
        <v/>
      </c>
      <c r="H252" s="157" t="str">
        <f t="shared" si="23"/>
        <v/>
      </c>
      <c r="I252" s="23"/>
      <c r="J252" s="45" t="e">
        <f t="shared" si="25"/>
        <v>#VALUE!</v>
      </c>
      <c r="K252" s="242"/>
      <c r="L252" s="242"/>
      <c r="M252" s="242"/>
      <c r="N252" s="242"/>
      <c r="O252" s="242"/>
      <c r="P252" s="160" t="s">
        <v>1022</v>
      </c>
      <c r="Q252" s="160" t="s">
        <v>901</v>
      </c>
      <c r="R252" s="160" t="s">
        <v>686</v>
      </c>
      <c r="S252" s="160" t="s">
        <v>844</v>
      </c>
      <c r="T252" s="160" t="s">
        <v>990</v>
      </c>
    </row>
    <row r="253" spans="2:20" x14ac:dyDescent="0.35">
      <c r="B253" s="156"/>
      <c r="C253" s="156"/>
      <c r="D253" s="262">
        <f t="shared" si="24"/>
        <v>0</v>
      </c>
      <c r="E253" s="156">
        <v>0</v>
      </c>
      <c r="F253" s="156" t="str">
        <f>IF(B253="","",SUMIFS('Produktion Lot.Nr.'!E$2:E$500,'Produktion Lot.Nr.'!B$2:B$500,B253))</f>
        <v/>
      </c>
      <c r="G253" s="156" t="str">
        <f>IF(B253="","",SUMIFS(Verkauf!H$4:H$496,Verkauf!E$4:E$496,B253))</f>
        <v/>
      </c>
      <c r="H253" s="157" t="str">
        <f t="shared" si="23"/>
        <v/>
      </c>
      <c r="I253" s="23"/>
      <c r="J253" s="45" t="e">
        <f t="shared" si="25"/>
        <v>#VALUE!</v>
      </c>
      <c r="K253" s="242"/>
      <c r="L253" s="242"/>
      <c r="M253" s="242"/>
      <c r="N253" s="242"/>
      <c r="O253" s="242"/>
      <c r="P253" s="160" t="s">
        <v>1022</v>
      </c>
      <c r="Q253" s="160" t="s">
        <v>901</v>
      </c>
      <c r="R253" s="160" t="s">
        <v>686</v>
      </c>
      <c r="S253" s="160" t="s">
        <v>844</v>
      </c>
      <c r="T253" s="160" t="s">
        <v>990</v>
      </c>
    </row>
    <row r="254" spans="2:20" x14ac:dyDescent="0.35">
      <c r="B254" s="156"/>
      <c r="C254" s="156"/>
      <c r="D254" s="262">
        <f t="shared" si="24"/>
        <v>0</v>
      </c>
      <c r="E254" s="156">
        <v>0</v>
      </c>
      <c r="F254" s="156" t="str">
        <f>IF(B254="","",SUMIFS('Produktion Lot.Nr.'!E$2:E$500,'Produktion Lot.Nr.'!B$2:B$500,B254))</f>
        <v/>
      </c>
      <c r="G254" s="156" t="str">
        <f>IF(B254="","",SUMIFS(Verkauf!H$4:H$496,Verkauf!E$4:E$496,B254))</f>
        <v/>
      </c>
      <c r="H254" s="157" t="str">
        <f t="shared" si="23"/>
        <v/>
      </c>
      <c r="I254" s="23"/>
      <c r="J254" s="45" t="e">
        <f t="shared" si="25"/>
        <v>#VALUE!</v>
      </c>
      <c r="K254" s="242"/>
      <c r="L254" s="242"/>
      <c r="M254" s="242"/>
      <c r="N254" s="242"/>
      <c r="O254" s="242"/>
      <c r="P254" s="160" t="s">
        <v>1022</v>
      </c>
      <c r="Q254" s="160" t="s">
        <v>901</v>
      </c>
      <c r="R254" s="160" t="s">
        <v>686</v>
      </c>
      <c r="S254" s="160" t="s">
        <v>844</v>
      </c>
      <c r="T254" s="160" t="s">
        <v>990</v>
      </c>
    </row>
    <row r="255" spans="2:20" x14ac:dyDescent="0.35">
      <c r="B255" s="156"/>
      <c r="C255" s="156"/>
      <c r="D255" s="262">
        <f t="shared" si="24"/>
        <v>0</v>
      </c>
      <c r="E255" s="156">
        <v>0</v>
      </c>
      <c r="F255" s="156" t="str">
        <f>IF(B255="","",SUMIFS('Produktion Lot.Nr.'!E$2:E$500,'Produktion Lot.Nr.'!B$2:B$500,B255))</f>
        <v/>
      </c>
      <c r="G255" s="156" t="str">
        <f>IF(B255="","",SUMIFS(Verkauf!H$4:H$496,Verkauf!E$4:E$496,B255))</f>
        <v/>
      </c>
      <c r="H255" s="157" t="str">
        <f t="shared" si="23"/>
        <v/>
      </c>
      <c r="I255" s="23"/>
      <c r="J255" s="45" t="e">
        <f t="shared" si="25"/>
        <v>#VALUE!</v>
      </c>
      <c r="K255" s="242"/>
      <c r="L255" s="242"/>
      <c r="M255" s="242"/>
      <c r="N255" s="242"/>
      <c r="O255" s="242"/>
      <c r="P255" s="160" t="s">
        <v>1022</v>
      </c>
      <c r="Q255" s="160" t="s">
        <v>901</v>
      </c>
      <c r="R255" s="160" t="s">
        <v>686</v>
      </c>
      <c r="S255" s="160" t="s">
        <v>844</v>
      </c>
      <c r="T255" s="160" t="s">
        <v>990</v>
      </c>
    </row>
    <row r="256" spans="2:20" x14ac:dyDescent="0.35">
      <c r="B256" s="156"/>
      <c r="C256" s="156"/>
      <c r="D256" s="262">
        <f t="shared" si="24"/>
        <v>0</v>
      </c>
      <c r="E256" s="156">
        <v>0</v>
      </c>
      <c r="F256" s="156" t="str">
        <f>IF(B256="","",SUMIFS('Produktion Lot.Nr.'!E$2:E$500,'Produktion Lot.Nr.'!B$2:B$500,B256))</f>
        <v/>
      </c>
      <c r="G256" s="156" t="str">
        <f>IF(B256="","",SUMIFS(Verkauf!H$4:H$496,Verkauf!E$4:E$496,B256))</f>
        <v/>
      </c>
      <c r="H256" s="157" t="str">
        <f t="shared" si="23"/>
        <v/>
      </c>
      <c r="I256" s="23"/>
      <c r="J256" s="45" t="e">
        <f t="shared" si="25"/>
        <v>#VALUE!</v>
      </c>
      <c r="K256" s="242"/>
      <c r="L256" s="242"/>
      <c r="M256" s="242"/>
      <c r="N256" s="242"/>
      <c r="O256" s="242"/>
      <c r="P256" s="160" t="s">
        <v>1022</v>
      </c>
      <c r="Q256" s="160" t="s">
        <v>901</v>
      </c>
      <c r="R256" s="160" t="s">
        <v>686</v>
      </c>
      <c r="S256" s="160" t="s">
        <v>844</v>
      </c>
      <c r="T256" s="160" t="s">
        <v>990</v>
      </c>
    </row>
    <row r="257" spans="2:20" x14ac:dyDescent="0.35">
      <c r="B257" s="156"/>
      <c r="C257" s="156"/>
      <c r="D257" s="262">
        <f t="shared" si="24"/>
        <v>0</v>
      </c>
      <c r="E257" s="156">
        <v>0</v>
      </c>
      <c r="F257" s="156" t="str">
        <f>IF(B257="","",SUMIFS('Produktion Lot.Nr.'!E$2:E$500,'Produktion Lot.Nr.'!B$2:B$500,B257))</f>
        <v/>
      </c>
      <c r="G257" s="156" t="str">
        <f>IF(B257="","",SUMIFS(Verkauf!H$4:H$496,Verkauf!E$4:E$496,B257))</f>
        <v/>
      </c>
      <c r="H257" s="157" t="str">
        <f t="shared" si="23"/>
        <v/>
      </c>
      <c r="I257" s="23"/>
      <c r="J257" s="45" t="e">
        <f t="shared" si="25"/>
        <v>#VALUE!</v>
      </c>
      <c r="K257" s="242"/>
      <c r="L257" s="242"/>
      <c r="M257" s="242"/>
      <c r="N257" s="242"/>
      <c r="O257" s="242"/>
      <c r="P257" s="160" t="s">
        <v>1022</v>
      </c>
      <c r="Q257" s="160" t="s">
        <v>901</v>
      </c>
      <c r="R257" s="160" t="s">
        <v>686</v>
      </c>
      <c r="S257" s="160" t="s">
        <v>844</v>
      </c>
      <c r="T257" s="160" t="s">
        <v>990</v>
      </c>
    </row>
    <row r="258" spans="2:20" x14ac:dyDescent="0.35">
      <c r="B258" s="156"/>
      <c r="C258" s="156"/>
      <c r="D258" s="262">
        <f t="shared" si="24"/>
        <v>0</v>
      </c>
      <c r="E258" s="156">
        <v>0</v>
      </c>
      <c r="F258" s="156" t="str">
        <f>IF(B258="","",SUMIFS('Produktion Lot.Nr.'!E$2:E$500,'Produktion Lot.Nr.'!B$2:B$500,B258))</f>
        <v/>
      </c>
      <c r="G258" s="156" t="str">
        <f>IF(B258="","",SUMIFS(Verkauf!H$4:H$496,Verkauf!E$4:E$496,B258))</f>
        <v/>
      </c>
      <c r="H258" s="157" t="str">
        <f t="shared" si="23"/>
        <v/>
      </c>
      <c r="I258" s="23"/>
      <c r="J258" s="45" t="e">
        <f t="shared" si="25"/>
        <v>#VALUE!</v>
      </c>
      <c r="K258" s="242"/>
      <c r="L258" s="242"/>
      <c r="M258" s="242"/>
      <c r="N258" s="242"/>
      <c r="O258" s="242"/>
      <c r="P258" s="160" t="s">
        <v>1022</v>
      </c>
      <c r="Q258" s="160" t="s">
        <v>901</v>
      </c>
      <c r="R258" s="160" t="s">
        <v>686</v>
      </c>
      <c r="S258" s="160" t="s">
        <v>844</v>
      </c>
      <c r="T258" s="160" t="s">
        <v>990</v>
      </c>
    </row>
    <row r="259" spans="2:20" x14ac:dyDescent="0.35">
      <c r="B259" s="156"/>
      <c r="C259" s="156"/>
      <c r="D259" s="262">
        <f t="shared" si="24"/>
        <v>0</v>
      </c>
      <c r="E259" s="156">
        <v>0</v>
      </c>
      <c r="F259" s="156" t="str">
        <f>IF(B259="","",SUMIFS('Produktion Lot.Nr.'!E$2:E$500,'Produktion Lot.Nr.'!B$2:B$500,B259))</f>
        <v/>
      </c>
      <c r="G259" s="156" t="str">
        <f>IF(B259="","",SUMIFS(Verkauf!H$4:H$496,Verkauf!E$4:E$496,B259))</f>
        <v/>
      </c>
      <c r="H259" s="157" t="str">
        <f t="shared" si="23"/>
        <v/>
      </c>
      <c r="I259" s="23"/>
      <c r="J259" s="45" t="e">
        <f t="shared" si="25"/>
        <v>#VALUE!</v>
      </c>
      <c r="K259" s="242"/>
      <c r="L259" s="242"/>
      <c r="M259" s="242"/>
      <c r="N259" s="242"/>
      <c r="O259" s="242"/>
      <c r="P259" s="160" t="s">
        <v>1022</v>
      </c>
      <c r="Q259" s="160" t="s">
        <v>901</v>
      </c>
      <c r="R259" s="160" t="s">
        <v>686</v>
      </c>
      <c r="S259" s="160" t="s">
        <v>844</v>
      </c>
      <c r="T259" s="160" t="s">
        <v>990</v>
      </c>
    </row>
    <row r="260" spans="2:20" x14ac:dyDescent="0.35">
      <c r="B260" s="156"/>
      <c r="C260" s="156"/>
      <c r="D260" s="262">
        <f t="shared" si="24"/>
        <v>0</v>
      </c>
      <c r="E260" s="156">
        <v>0</v>
      </c>
      <c r="F260" s="156" t="str">
        <f>IF(B260="","",SUMIFS('Produktion Lot.Nr.'!E$2:E$500,'Produktion Lot.Nr.'!B$2:B$500,B260))</f>
        <v/>
      </c>
      <c r="G260" s="156" t="str">
        <f>IF(B260="","",SUMIFS(Verkauf!H$4:H$496,Verkauf!E$4:E$496,B260))</f>
        <v/>
      </c>
      <c r="H260" s="157" t="str">
        <f t="shared" si="23"/>
        <v/>
      </c>
      <c r="I260" s="23"/>
      <c r="J260" s="45" t="e">
        <f t="shared" si="25"/>
        <v>#VALUE!</v>
      </c>
      <c r="K260" s="242"/>
      <c r="L260" s="242"/>
      <c r="M260" s="242"/>
      <c r="N260" s="242"/>
      <c r="O260" s="242"/>
      <c r="P260" s="160" t="s">
        <v>1022</v>
      </c>
      <c r="Q260" s="160" t="s">
        <v>901</v>
      </c>
      <c r="R260" s="160" t="s">
        <v>686</v>
      </c>
      <c r="S260" s="160" t="s">
        <v>844</v>
      </c>
      <c r="T260" s="160" t="s">
        <v>990</v>
      </c>
    </row>
    <row r="261" spans="2:20" x14ac:dyDescent="0.35">
      <c r="B261" s="156"/>
      <c r="C261" s="156"/>
      <c r="D261" s="262">
        <f t="shared" si="24"/>
        <v>0</v>
      </c>
      <c r="E261" s="156">
        <v>0</v>
      </c>
      <c r="F261" s="156" t="str">
        <f>IF(B261="","",SUMIFS('Produktion Lot.Nr.'!E$2:E$500,'Produktion Lot.Nr.'!B$2:B$500,B261))</f>
        <v/>
      </c>
      <c r="G261" s="156" t="str">
        <f>IF(B261="","",SUMIFS(Verkauf!H$4:H$496,Verkauf!E$4:E$496,B261))</f>
        <v/>
      </c>
      <c r="H261" s="157" t="str">
        <f t="shared" si="23"/>
        <v/>
      </c>
      <c r="I261" s="23"/>
      <c r="J261" s="45" t="e">
        <f t="shared" si="25"/>
        <v>#VALUE!</v>
      </c>
      <c r="K261" s="242"/>
      <c r="L261" s="242"/>
      <c r="M261" s="242"/>
      <c r="N261" s="242"/>
      <c r="O261" s="242"/>
      <c r="P261" s="160" t="s">
        <v>1022</v>
      </c>
      <c r="Q261" s="160" t="s">
        <v>901</v>
      </c>
      <c r="R261" s="160" t="s">
        <v>686</v>
      </c>
      <c r="S261" s="160" t="s">
        <v>844</v>
      </c>
      <c r="T261" s="160" t="s">
        <v>990</v>
      </c>
    </row>
    <row r="262" spans="2:20" x14ac:dyDescent="0.35">
      <c r="B262" s="156"/>
      <c r="C262" s="156"/>
      <c r="D262" s="262">
        <f t="shared" si="24"/>
        <v>0</v>
      </c>
      <c r="E262" s="156">
        <v>0</v>
      </c>
      <c r="F262" s="156" t="str">
        <f>IF(B262="","",SUMIFS('Produktion Lot.Nr.'!E$2:E$500,'Produktion Lot.Nr.'!B$2:B$500,B262))</f>
        <v/>
      </c>
      <c r="G262" s="156" t="str">
        <f>IF(B262="","",SUMIFS(Verkauf!H$4:H$496,Verkauf!E$4:E$496,B262))</f>
        <v/>
      </c>
      <c r="H262" s="157" t="str">
        <f t="shared" ref="H262:H325" si="26">IF(B262="","",E262+F262-G262)</f>
        <v/>
      </c>
      <c r="I262" s="23"/>
      <c r="J262" s="45" t="e">
        <f t="shared" si="25"/>
        <v>#VALUE!</v>
      </c>
      <c r="K262" s="242"/>
      <c r="L262" s="242"/>
      <c r="M262" s="242"/>
      <c r="N262" s="242"/>
      <c r="O262" s="242"/>
      <c r="P262" s="160" t="s">
        <v>1022</v>
      </c>
      <c r="Q262" s="160" t="s">
        <v>901</v>
      </c>
      <c r="R262" s="160" t="s">
        <v>686</v>
      </c>
      <c r="S262" s="160" t="s">
        <v>844</v>
      </c>
      <c r="T262" s="160" t="s">
        <v>990</v>
      </c>
    </row>
    <row r="263" spans="2:20" x14ac:dyDescent="0.35">
      <c r="B263" s="156"/>
      <c r="C263" s="156"/>
      <c r="D263" s="262">
        <f t="shared" si="24"/>
        <v>0</v>
      </c>
      <c r="E263" s="156">
        <v>0</v>
      </c>
      <c r="F263" s="156" t="str">
        <f>IF(B263="","",SUMIFS('Produktion Lot.Nr.'!E$2:E$500,'Produktion Lot.Nr.'!B$2:B$500,B263))</f>
        <v/>
      </c>
      <c r="G263" s="156" t="str">
        <f>IF(B263="","",SUMIFS(Verkauf!H$4:H$496,Verkauf!E$4:E$496,B263))</f>
        <v/>
      </c>
      <c r="H263" s="157" t="str">
        <f t="shared" si="26"/>
        <v/>
      </c>
      <c r="I263" s="23"/>
      <c r="J263" s="45" t="e">
        <f t="shared" si="25"/>
        <v>#VALUE!</v>
      </c>
      <c r="K263" s="242"/>
      <c r="L263" s="242"/>
      <c r="M263" s="242"/>
      <c r="N263" s="242"/>
      <c r="O263" s="242"/>
      <c r="P263" s="160" t="s">
        <v>1022</v>
      </c>
      <c r="Q263" s="160" t="s">
        <v>901</v>
      </c>
      <c r="R263" s="160" t="s">
        <v>686</v>
      </c>
      <c r="S263" s="160" t="s">
        <v>844</v>
      </c>
      <c r="T263" s="160" t="s">
        <v>990</v>
      </c>
    </row>
    <row r="264" spans="2:20" x14ac:dyDescent="0.35">
      <c r="B264" s="156"/>
      <c r="C264" s="156"/>
      <c r="D264" s="262">
        <f t="shared" si="24"/>
        <v>0</v>
      </c>
      <c r="E264" s="156">
        <v>0</v>
      </c>
      <c r="F264" s="156" t="str">
        <f>IF(B264="","",SUMIFS('Produktion Lot.Nr.'!E$2:E$500,'Produktion Lot.Nr.'!B$2:B$500,B264))</f>
        <v/>
      </c>
      <c r="G264" s="156" t="str">
        <f>IF(B264="","",SUMIFS(Verkauf!H$4:H$496,Verkauf!E$4:E$496,B264))</f>
        <v/>
      </c>
      <c r="H264" s="157" t="str">
        <f t="shared" si="26"/>
        <v/>
      </c>
      <c r="I264" s="23"/>
      <c r="J264" s="45" t="e">
        <f t="shared" si="25"/>
        <v>#VALUE!</v>
      </c>
      <c r="K264" s="242"/>
      <c r="L264" s="242"/>
      <c r="M264" s="242"/>
      <c r="N264" s="242"/>
      <c r="O264" s="242"/>
      <c r="P264" s="160" t="s">
        <v>1022</v>
      </c>
      <c r="Q264" s="160" t="s">
        <v>901</v>
      </c>
      <c r="R264" s="160" t="s">
        <v>686</v>
      </c>
      <c r="S264" s="160" t="s">
        <v>844</v>
      </c>
      <c r="T264" s="160" t="s">
        <v>990</v>
      </c>
    </row>
    <row r="265" spans="2:20" x14ac:dyDescent="0.35">
      <c r="B265" s="156"/>
      <c r="C265" s="156"/>
      <c r="D265" s="262">
        <f t="shared" si="24"/>
        <v>0</v>
      </c>
      <c r="E265" s="156">
        <v>0</v>
      </c>
      <c r="F265" s="156" t="str">
        <f>IF(B265="","",SUMIFS('Produktion Lot.Nr.'!E$2:E$500,'Produktion Lot.Nr.'!B$2:B$500,B265))</f>
        <v/>
      </c>
      <c r="G265" s="156" t="str">
        <f>IF(B265="","",SUMIFS(Verkauf!H$4:H$496,Verkauf!E$4:E$496,B265))</f>
        <v/>
      </c>
      <c r="H265" s="157" t="str">
        <f t="shared" si="26"/>
        <v/>
      </c>
      <c r="I265" s="23"/>
      <c r="J265" s="45" t="e">
        <f t="shared" si="25"/>
        <v>#VALUE!</v>
      </c>
      <c r="K265" s="242"/>
      <c r="L265" s="242"/>
      <c r="M265" s="242"/>
      <c r="N265" s="242"/>
      <c r="O265" s="242"/>
      <c r="P265" s="160" t="s">
        <v>1022</v>
      </c>
      <c r="Q265" s="160" t="s">
        <v>901</v>
      </c>
      <c r="R265" s="160" t="s">
        <v>686</v>
      </c>
      <c r="S265" s="160" t="s">
        <v>844</v>
      </c>
      <c r="T265" s="160" t="s">
        <v>990</v>
      </c>
    </row>
    <row r="266" spans="2:20" x14ac:dyDescent="0.35">
      <c r="B266" s="156"/>
      <c r="C266" s="156"/>
      <c r="D266" s="262">
        <f t="shared" si="24"/>
        <v>0</v>
      </c>
      <c r="E266" s="156">
        <v>0</v>
      </c>
      <c r="F266" s="156" t="str">
        <f>IF(B266="","",SUMIFS('Produktion Lot.Nr.'!E$2:E$500,'Produktion Lot.Nr.'!B$2:B$500,B266))</f>
        <v/>
      </c>
      <c r="G266" s="156" t="str">
        <f>IF(B266="","",SUMIFS(Verkauf!H$4:H$496,Verkauf!E$4:E$496,B266))</f>
        <v/>
      </c>
      <c r="H266" s="157" t="str">
        <f t="shared" si="26"/>
        <v/>
      </c>
      <c r="I266" s="23"/>
      <c r="J266" s="45" t="e">
        <f t="shared" si="25"/>
        <v>#VALUE!</v>
      </c>
      <c r="K266" s="242"/>
      <c r="L266" s="242"/>
      <c r="M266" s="242"/>
      <c r="N266" s="242"/>
      <c r="O266" s="242"/>
      <c r="P266" s="160" t="s">
        <v>1022</v>
      </c>
      <c r="Q266" s="160" t="s">
        <v>901</v>
      </c>
      <c r="R266" s="160" t="s">
        <v>686</v>
      </c>
      <c r="S266" s="160" t="s">
        <v>844</v>
      </c>
      <c r="T266" s="160" t="s">
        <v>990</v>
      </c>
    </row>
    <row r="267" spans="2:20" x14ac:dyDescent="0.35">
      <c r="B267" s="156"/>
      <c r="C267" s="156"/>
      <c r="D267" s="262">
        <f t="shared" si="24"/>
        <v>0</v>
      </c>
      <c r="E267" s="156">
        <v>0</v>
      </c>
      <c r="F267" s="156" t="str">
        <f>IF(B267="","",SUMIFS('Produktion Lot.Nr.'!E$2:E$500,'Produktion Lot.Nr.'!B$2:B$500,B267))</f>
        <v/>
      </c>
      <c r="G267" s="156" t="str">
        <f>IF(B267="","",SUMIFS(Verkauf!H$4:H$496,Verkauf!E$4:E$496,B267))</f>
        <v/>
      </c>
      <c r="H267" s="157" t="str">
        <f t="shared" si="26"/>
        <v/>
      </c>
      <c r="I267" s="23"/>
      <c r="J267" s="45" t="e">
        <f t="shared" si="25"/>
        <v>#VALUE!</v>
      </c>
      <c r="K267" s="242"/>
      <c r="L267" s="242"/>
      <c r="M267" s="242"/>
      <c r="N267" s="242"/>
      <c r="O267" s="242"/>
      <c r="P267" s="160" t="s">
        <v>1022</v>
      </c>
      <c r="Q267" s="160" t="s">
        <v>901</v>
      </c>
      <c r="R267" s="160" t="s">
        <v>686</v>
      </c>
      <c r="S267" s="160" t="s">
        <v>844</v>
      </c>
      <c r="T267" s="160" t="s">
        <v>990</v>
      </c>
    </row>
    <row r="268" spans="2:20" x14ac:dyDescent="0.35">
      <c r="B268" s="156"/>
      <c r="C268" s="156"/>
      <c r="D268" s="262">
        <f t="shared" si="24"/>
        <v>0</v>
      </c>
      <c r="E268" s="156">
        <v>0</v>
      </c>
      <c r="F268" s="156" t="str">
        <f>IF(B268="","",SUMIFS('Produktion Lot.Nr.'!E$2:E$500,'Produktion Lot.Nr.'!B$2:B$500,B268))</f>
        <v/>
      </c>
      <c r="G268" s="156" t="str">
        <f>IF(B268="","",SUMIFS(Verkauf!H$4:H$496,Verkauf!E$4:E$496,B268))</f>
        <v/>
      </c>
      <c r="H268" s="157" t="str">
        <f t="shared" si="26"/>
        <v/>
      </c>
      <c r="I268" s="23"/>
      <c r="J268" s="45" t="e">
        <f t="shared" si="25"/>
        <v>#VALUE!</v>
      </c>
      <c r="K268" s="242"/>
      <c r="L268" s="242"/>
      <c r="M268" s="242"/>
      <c r="N268" s="242"/>
      <c r="O268" s="242"/>
      <c r="P268" s="160" t="s">
        <v>1022</v>
      </c>
      <c r="Q268" s="160" t="s">
        <v>901</v>
      </c>
      <c r="R268" s="160" t="s">
        <v>686</v>
      </c>
      <c r="S268" s="160" t="s">
        <v>844</v>
      </c>
      <c r="T268" s="160" t="s">
        <v>990</v>
      </c>
    </row>
    <row r="269" spans="2:20" x14ac:dyDescent="0.35">
      <c r="B269" s="156"/>
      <c r="C269" s="156"/>
      <c r="D269" s="262">
        <f t="shared" si="24"/>
        <v>0</v>
      </c>
      <c r="E269" s="156">
        <v>0</v>
      </c>
      <c r="F269" s="156" t="str">
        <f>IF(B269="","",SUMIFS('Produktion Lot.Nr.'!E$2:E$500,'Produktion Lot.Nr.'!B$2:B$500,B269))</f>
        <v/>
      </c>
      <c r="G269" s="156" t="str">
        <f>IF(B269="","",SUMIFS(Verkauf!H$4:H$496,Verkauf!E$4:E$496,B269))</f>
        <v/>
      </c>
      <c r="H269" s="157" t="str">
        <f t="shared" si="26"/>
        <v/>
      </c>
      <c r="I269" s="23"/>
      <c r="J269" s="45" t="e">
        <f t="shared" si="25"/>
        <v>#VALUE!</v>
      </c>
      <c r="K269" s="242"/>
      <c r="L269" s="242"/>
      <c r="M269" s="242"/>
      <c r="N269" s="242"/>
      <c r="O269" s="242"/>
      <c r="P269" s="160" t="s">
        <v>1022</v>
      </c>
      <c r="Q269" s="160" t="s">
        <v>901</v>
      </c>
      <c r="R269" s="160" t="s">
        <v>686</v>
      </c>
      <c r="S269" s="160" t="s">
        <v>844</v>
      </c>
      <c r="T269" s="160" t="s">
        <v>990</v>
      </c>
    </row>
    <row r="270" spans="2:20" x14ac:dyDescent="0.35">
      <c r="B270" s="156"/>
      <c r="C270" s="156"/>
      <c r="D270" s="262">
        <f t="shared" si="24"/>
        <v>0</v>
      </c>
      <c r="E270" s="156">
        <v>0</v>
      </c>
      <c r="F270" s="156" t="str">
        <f>IF(B270="","",SUMIFS('Produktion Lot.Nr.'!E$2:E$500,'Produktion Lot.Nr.'!B$2:B$500,B270))</f>
        <v/>
      </c>
      <c r="G270" s="156" t="str">
        <f>IF(B270="","",SUMIFS(Verkauf!H$4:H$496,Verkauf!E$4:E$496,B270))</f>
        <v/>
      </c>
      <c r="H270" s="157" t="str">
        <f t="shared" si="26"/>
        <v/>
      </c>
      <c r="I270" s="23"/>
      <c r="J270" s="45" t="e">
        <f t="shared" si="25"/>
        <v>#VALUE!</v>
      </c>
      <c r="K270" s="242"/>
      <c r="L270" s="242"/>
      <c r="M270" s="242"/>
      <c r="N270" s="242"/>
      <c r="O270" s="242"/>
      <c r="P270" s="160" t="s">
        <v>1022</v>
      </c>
      <c r="Q270" s="160" t="s">
        <v>901</v>
      </c>
      <c r="R270" s="160" t="s">
        <v>686</v>
      </c>
      <c r="S270" s="160" t="s">
        <v>844</v>
      </c>
      <c r="T270" s="160" t="s">
        <v>990</v>
      </c>
    </row>
    <row r="271" spans="2:20" x14ac:dyDescent="0.35">
      <c r="B271" s="156"/>
      <c r="C271" s="156"/>
      <c r="D271" s="262">
        <f t="shared" si="24"/>
        <v>0</v>
      </c>
      <c r="E271" s="156">
        <v>0</v>
      </c>
      <c r="F271" s="156" t="str">
        <f>IF(B271="","",SUMIFS('Produktion Lot.Nr.'!E$2:E$500,'Produktion Lot.Nr.'!B$2:B$500,B271))</f>
        <v/>
      </c>
      <c r="G271" s="156" t="str">
        <f>IF(B271="","",SUMIFS(Verkauf!H$4:H$496,Verkauf!E$4:E$496,B271))</f>
        <v/>
      </c>
      <c r="H271" s="157" t="str">
        <f t="shared" si="26"/>
        <v/>
      </c>
      <c r="I271" s="23"/>
      <c r="J271" s="45" t="e">
        <f t="shared" si="25"/>
        <v>#VALUE!</v>
      </c>
      <c r="K271" s="242"/>
      <c r="L271" s="242"/>
      <c r="M271" s="242"/>
      <c r="N271" s="242"/>
      <c r="O271" s="242"/>
      <c r="P271" s="160" t="s">
        <v>1022</v>
      </c>
      <c r="Q271" s="160" t="s">
        <v>901</v>
      </c>
      <c r="R271" s="160" t="s">
        <v>686</v>
      </c>
      <c r="S271" s="160" t="s">
        <v>844</v>
      </c>
      <c r="T271" s="160" t="s">
        <v>990</v>
      </c>
    </row>
    <row r="272" spans="2:20" x14ac:dyDescent="0.35">
      <c r="B272" s="156"/>
      <c r="C272" s="156"/>
      <c r="D272" s="262">
        <f t="shared" si="24"/>
        <v>0</v>
      </c>
      <c r="E272" s="156">
        <v>0</v>
      </c>
      <c r="F272" s="156" t="str">
        <f>IF(B272="","",SUMIFS('Produktion Lot.Nr.'!E$2:E$500,'Produktion Lot.Nr.'!B$2:B$500,B272))</f>
        <v/>
      </c>
      <c r="G272" s="156" t="str">
        <f>IF(B272="","",SUMIFS(Verkauf!H$4:H$496,Verkauf!E$4:E$496,B272))</f>
        <v/>
      </c>
      <c r="H272" s="157" t="str">
        <f t="shared" si="26"/>
        <v/>
      </c>
      <c r="I272" s="23"/>
      <c r="J272" s="45" t="e">
        <f t="shared" si="25"/>
        <v>#VALUE!</v>
      </c>
      <c r="K272" s="242"/>
      <c r="L272" s="242"/>
      <c r="M272" s="242"/>
      <c r="N272" s="242"/>
      <c r="O272" s="242"/>
      <c r="P272" s="160" t="s">
        <v>1022</v>
      </c>
      <c r="Q272" s="160" t="s">
        <v>901</v>
      </c>
      <c r="R272" s="160" t="s">
        <v>686</v>
      </c>
      <c r="S272" s="160" t="s">
        <v>844</v>
      </c>
      <c r="T272" s="160" t="s">
        <v>990</v>
      </c>
    </row>
    <row r="273" spans="2:20" x14ac:dyDescent="0.35">
      <c r="B273" s="156"/>
      <c r="C273" s="156"/>
      <c r="D273" s="262">
        <f t="shared" si="24"/>
        <v>0</v>
      </c>
      <c r="E273" s="156">
        <v>0</v>
      </c>
      <c r="F273" s="156" t="str">
        <f>IF(B273="","",SUMIFS('Produktion Lot.Nr.'!E$2:E$500,'Produktion Lot.Nr.'!B$2:B$500,B273))</f>
        <v/>
      </c>
      <c r="G273" s="156" t="str">
        <f>IF(B273="","",SUMIFS(Verkauf!H$4:H$496,Verkauf!E$4:E$496,B273))</f>
        <v/>
      </c>
      <c r="H273" s="157" t="str">
        <f t="shared" si="26"/>
        <v/>
      </c>
      <c r="I273" s="23"/>
      <c r="J273" s="45" t="e">
        <f t="shared" si="25"/>
        <v>#VALUE!</v>
      </c>
      <c r="K273" s="242"/>
      <c r="L273" s="242"/>
      <c r="M273" s="242"/>
      <c r="N273" s="242"/>
      <c r="O273" s="242"/>
      <c r="P273" s="160" t="s">
        <v>1022</v>
      </c>
      <c r="Q273" s="160" t="s">
        <v>901</v>
      </c>
      <c r="R273" s="160" t="s">
        <v>686</v>
      </c>
      <c r="S273" s="160" t="s">
        <v>844</v>
      </c>
      <c r="T273" s="160" t="s">
        <v>990</v>
      </c>
    </row>
    <row r="274" spans="2:20" x14ac:dyDescent="0.35">
      <c r="B274" s="156"/>
      <c r="C274" s="156"/>
      <c r="D274" s="262">
        <f t="shared" si="24"/>
        <v>0</v>
      </c>
      <c r="E274" s="156">
        <v>0</v>
      </c>
      <c r="F274" s="156" t="str">
        <f>IF(B274="","",SUMIFS('Produktion Lot.Nr.'!E$2:E$500,'Produktion Lot.Nr.'!B$2:B$500,B274))</f>
        <v/>
      </c>
      <c r="G274" s="156" t="str">
        <f>IF(B274="","",SUMIFS(Verkauf!H$4:H$496,Verkauf!E$4:E$496,B274))</f>
        <v/>
      </c>
      <c r="H274" s="157" t="str">
        <f t="shared" si="26"/>
        <v/>
      </c>
      <c r="I274" s="23"/>
      <c r="J274" s="45" t="e">
        <f t="shared" si="25"/>
        <v>#VALUE!</v>
      </c>
      <c r="K274" s="242"/>
      <c r="L274" s="242"/>
      <c r="M274" s="242"/>
      <c r="N274" s="242"/>
      <c r="O274" s="242"/>
      <c r="P274" s="160" t="s">
        <v>1022</v>
      </c>
      <c r="Q274" s="160" t="s">
        <v>901</v>
      </c>
      <c r="R274" s="160" t="s">
        <v>686</v>
      </c>
      <c r="S274" s="160" t="s">
        <v>844</v>
      </c>
      <c r="T274" s="160" t="s">
        <v>990</v>
      </c>
    </row>
    <row r="275" spans="2:20" x14ac:dyDescent="0.35">
      <c r="B275" s="156"/>
      <c r="C275" s="156"/>
      <c r="D275" s="262">
        <f t="shared" ref="D275:D338" si="27">B275</f>
        <v>0</v>
      </c>
      <c r="E275" s="156">
        <v>0</v>
      </c>
      <c r="F275" s="156" t="str">
        <f>IF(B275="","",SUMIFS('Produktion Lot.Nr.'!E$2:E$500,'Produktion Lot.Nr.'!B$2:B$500,B275))</f>
        <v/>
      </c>
      <c r="G275" s="156" t="str">
        <f>IF(B275="","",SUMIFS(Verkauf!H$4:H$496,Verkauf!E$4:E$496,B275))</f>
        <v/>
      </c>
      <c r="H275" s="157" t="str">
        <f t="shared" si="26"/>
        <v/>
      </c>
      <c r="I275" s="23"/>
      <c r="J275" s="45" t="e">
        <f t="shared" si="25"/>
        <v>#VALUE!</v>
      </c>
      <c r="K275" s="242"/>
      <c r="L275" s="242"/>
      <c r="M275" s="242"/>
      <c r="N275" s="242"/>
      <c r="O275" s="242"/>
      <c r="P275" s="160" t="s">
        <v>1022</v>
      </c>
      <c r="Q275" s="160" t="s">
        <v>901</v>
      </c>
      <c r="R275" s="160" t="s">
        <v>686</v>
      </c>
      <c r="S275" s="160" t="s">
        <v>844</v>
      </c>
      <c r="T275" s="160" t="s">
        <v>990</v>
      </c>
    </row>
    <row r="276" spans="2:20" x14ac:dyDescent="0.35">
      <c r="B276" s="156"/>
      <c r="C276" s="156"/>
      <c r="D276" s="262">
        <f t="shared" si="27"/>
        <v>0</v>
      </c>
      <c r="E276" s="156">
        <v>0</v>
      </c>
      <c r="F276" s="156" t="str">
        <f>IF(B276="","",SUMIFS('Produktion Lot.Nr.'!E$2:E$500,'Produktion Lot.Nr.'!B$2:B$500,B276))</f>
        <v/>
      </c>
      <c r="G276" s="156" t="str">
        <f>IF(B276="","",SUMIFS(Verkauf!H$4:H$496,Verkauf!E$4:E$496,B276))</f>
        <v/>
      </c>
      <c r="H276" s="157" t="str">
        <f t="shared" si="26"/>
        <v/>
      </c>
      <c r="I276" s="23"/>
      <c r="J276" s="45" t="e">
        <f t="shared" ref="J276:J339" si="28">IF((H276*I276)&lt;0,0,H276*I276)</f>
        <v>#VALUE!</v>
      </c>
      <c r="K276" s="242"/>
      <c r="L276" s="242"/>
      <c r="M276" s="242"/>
      <c r="N276" s="242"/>
      <c r="O276" s="242"/>
      <c r="P276" s="160" t="s">
        <v>1022</v>
      </c>
      <c r="Q276" s="160" t="s">
        <v>901</v>
      </c>
      <c r="R276" s="160" t="s">
        <v>686</v>
      </c>
      <c r="S276" s="160" t="s">
        <v>844</v>
      </c>
      <c r="T276" s="160" t="s">
        <v>990</v>
      </c>
    </row>
    <row r="277" spans="2:20" x14ac:dyDescent="0.35">
      <c r="B277" s="156"/>
      <c r="C277" s="156"/>
      <c r="D277" s="262">
        <f t="shared" si="27"/>
        <v>0</v>
      </c>
      <c r="E277" s="156">
        <v>0</v>
      </c>
      <c r="F277" s="156" t="str">
        <f>IF(B277="","",SUMIFS('Produktion Lot.Nr.'!E$2:E$500,'Produktion Lot.Nr.'!B$2:B$500,B277))</f>
        <v/>
      </c>
      <c r="G277" s="156" t="str">
        <f>IF(B277="","",SUMIFS(Verkauf!H$4:H$496,Verkauf!E$4:E$496,B277))</f>
        <v/>
      </c>
      <c r="H277" s="157" t="str">
        <f t="shared" si="26"/>
        <v/>
      </c>
      <c r="I277" s="23"/>
      <c r="J277" s="45" t="e">
        <f t="shared" si="28"/>
        <v>#VALUE!</v>
      </c>
      <c r="K277" s="242"/>
      <c r="L277" s="242"/>
      <c r="M277" s="242"/>
      <c r="N277" s="242"/>
      <c r="O277" s="242"/>
      <c r="P277" s="160" t="s">
        <v>1022</v>
      </c>
      <c r="Q277" s="160" t="s">
        <v>901</v>
      </c>
      <c r="R277" s="160" t="s">
        <v>686</v>
      </c>
      <c r="S277" s="160" t="s">
        <v>844</v>
      </c>
      <c r="T277" s="160" t="s">
        <v>990</v>
      </c>
    </row>
    <row r="278" spans="2:20" x14ac:dyDescent="0.35">
      <c r="B278" s="156"/>
      <c r="C278" s="156"/>
      <c r="D278" s="262">
        <f t="shared" si="27"/>
        <v>0</v>
      </c>
      <c r="E278" s="156">
        <v>0</v>
      </c>
      <c r="F278" s="156" t="str">
        <f>IF(B278="","",SUMIFS('Produktion Lot.Nr.'!E$2:E$500,'Produktion Lot.Nr.'!B$2:B$500,B278))</f>
        <v/>
      </c>
      <c r="G278" s="156" t="str">
        <f>IF(B278="","",SUMIFS(Verkauf!H$4:H$496,Verkauf!E$4:E$496,B278))</f>
        <v/>
      </c>
      <c r="H278" s="157" t="str">
        <f t="shared" si="26"/>
        <v/>
      </c>
      <c r="I278" s="23"/>
      <c r="J278" s="45" t="e">
        <f t="shared" si="28"/>
        <v>#VALUE!</v>
      </c>
      <c r="K278" s="242"/>
      <c r="L278" s="242"/>
      <c r="M278" s="242"/>
      <c r="N278" s="242"/>
      <c r="O278" s="242"/>
      <c r="P278" s="160" t="s">
        <v>1022</v>
      </c>
      <c r="Q278" s="160" t="s">
        <v>901</v>
      </c>
      <c r="R278" s="160" t="s">
        <v>686</v>
      </c>
      <c r="S278" s="160" t="s">
        <v>844</v>
      </c>
      <c r="T278" s="160" t="s">
        <v>990</v>
      </c>
    </row>
    <row r="279" spans="2:20" x14ac:dyDescent="0.35">
      <c r="B279" s="156"/>
      <c r="C279" s="156"/>
      <c r="D279" s="262">
        <f t="shared" si="27"/>
        <v>0</v>
      </c>
      <c r="E279" s="156">
        <v>0</v>
      </c>
      <c r="F279" s="156" t="str">
        <f>IF(B279="","",SUMIFS('Produktion Lot.Nr.'!E$2:E$500,'Produktion Lot.Nr.'!B$2:B$500,B279))</f>
        <v/>
      </c>
      <c r="G279" s="156" t="str">
        <f>IF(B279="","",SUMIFS(Verkauf!H$4:H$496,Verkauf!E$4:E$496,B279))</f>
        <v/>
      </c>
      <c r="H279" s="157" t="str">
        <f t="shared" si="26"/>
        <v/>
      </c>
      <c r="I279" s="23"/>
      <c r="J279" s="45" t="e">
        <f t="shared" si="28"/>
        <v>#VALUE!</v>
      </c>
      <c r="K279" s="242"/>
      <c r="L279" s="242"/>
      <c r="M279" s="242"/>
      <c r="N279" s="242"/>
      <c r="O279" s="242"/>
      <c r="P279" s="160" t="s">
        <v>1022</v>
      </c>
      <c r="Q279" s="160" t="s">
        <v>901</v>
      </c>
      <c r="R279" s="160" t="s">
        <v>686</v>
      </c>
      <c r="S279" s="160" t="s">
        <v>844</v>
      </c>
      <c r="T279" s="160" t="s">
        <v>990</v>
      </c>
    </row>
    <row r="280" spans="2:20" x14ac:dyDescent="0.35">
      <c r="B280" s="156"/>
      <c r="C280" s="156"/>
      <c r="D280" s="262">
        <f t="shared" si="27"/>
        <v>0</v>
      </c>
      <c r="E280" s="156">
        <v>0</v>
      </c>
      <c r="F280" s="156" t="str">
        <f>IF(B280="","",SUMIFS('Produktion Lot.Nr.'!E$2:E$500,'Produktion Lot.Nr.'!B$2:B$500,B280))</f>
        <v/>
      </c>
      <c r="G280" s="156" t="str">
        <f>IF(B280="","",SUMIFS(Verkauf!H$4:H$496,Verkauf!E$4:E$496,B280))</f>
        <v/>
      </c>
      <c r="H280" s="157" t="str">
        <f t="shared" si="26"/>
        <v/>
      </c>
      <c r="I280" s="23"/>
      <c r="J280" s="45" t="e">
        <f t="shared" si="28"/>
        <v>#VALUE!</v>
      </c>
      <c r="K280" s="242"/>
      <c r="L280" s="242"/>
      <c r="M280" s="242"/>
      <c r="N280" s="242"/>
      <c r="O280" s="242"/>
      <c r="P280" s="160" t="s">
        <v>1022</v>
      </c>
      <c r="Q280" s="160" t="s">
        <v>901</v>
      </c>
      <c r="R280" s="160" t="s">
        <v>686</v>
      </c>
      <c r="S280" s="160" t="s">
        <v>844</v>
      </c>
      <c r="T280" s="160" t="s">
        <v>990</v>
      </c>
    </row>
    <row r="281" spans="2:20" x14ac:dyDescent="0.35">
      <c r="B281" s="156"/>
      <c r="C281" s="156"/>
      <c r="D281" s="262">
        <f t="shared" si="27"/>
        <v>0</v>
      </c>
      <c r="E281" s="156">
        <v>0</v>
      </c>
      <c r="F281" s="156" t="str">
        <f>IF(B281="","",SUMIFS('Produktion Lot.Nr.'!E$2:E$500,'Produktion Lot.Nr.'!B$2:B$500,B281))</f>
        <v/>
      </c>
      <c r="G281" s="156" t="str">
        <f>IF(B281="","",SUMIFS(Verkauf!H$4:H$496,Verkauf!E$4:E$496,B281))</f>
        <v/>
      </c>
      <c r="H281" s="157" t="str">
        <f t="shared" si="26"/>
        <v/>
      </c>
      <c r="I281" s="23"/>
      <c r="J281" s="45" t="e">
        <f t="shared" si="28"/>
        <v>#VALUE!</v>
      </c>
      <c r="K281" s="242"/>
      <c r="L281" s="242"/>
      <c r="M281" s="242"/>
      <c r="N281" s="242"/>
      <c r="O281" s="242"/>
      <c r="P281" s="160" t="s">
        <v>1022</v>
      </c>
      <c r="Q281" s="160" t="s">
        <v>901</v>
      </c>
      <c r="R281" s="160" t="s">
        <v>686</v>
      </c>
      <c r="S281" s="160" t="s">
        <v>844</v>
      </c>
      <c r="T281" s="160" t="s">
        <v>990</v>
      </c>
    </row>
    <row r="282" spans="2:20" x14ac:dyDescent="0.35">
      <c r="B282" s="156"/>
      <c r="C282" s="156"/>
      <c r="D282" s="262">
        <f t="shared" si="27"/>
        <v>0</v>
      </c>
      <c r="E282" s="156">
        <v>0</v>
      </c>
      <c r="F282" s="156" t="str">
        <f>IF(B282="","",SUMIFS('Produktion Lot.Nr.'!E$2:E$500,'Produktion Lot.Nr.'!B$2:B$500,B282))</f>
        <v/>
      </c>
      <c r="G282" s="156" t="str">
        <f>IF(B282="","",SUMIFS(Verkauf!H$4:H$496,Verkauf!E$4:E$496,B282))</f>
        <v/>
      </c>
      <c r="H282" s="157" t="str">
        <f t="shared" si="26"/>
        <v/>
      </c>
      <c r="I282" s="23"/>
      <c r="J282" s="45" t="e">
        <f t="shared" si="28"/>
        <v>#VALUE!</v>
      </c>
      <c r="K282" s="242"/>
      <c r="L282" s="242"/>
      <c r="M282" s="242"/>
      <c r="N282" s="242"/>
      <c r="O282" s="242"/>
      <c r="P282" s="160" t="s">
        <v>1022</v>
      </c>
      <c r="Q282" s="160" t="s">
        <v>901</v>
      </c>
      <c r="R282" s="160" t="s">
        <v>686</v>
      </c>
      <c r="S282" s="160" t="s">
        <v>844</v>
      </c>
      <c r="T282" s="160" t="s">
        <v>990</v>
      </c>
    </row>
    <row r="283" spans="2:20" x14ac:dyDescent="0.35">
      <c r="B283" s="156"/>
      <c r="C283" s="156"/>
      <c r="D283" s="262">
        <f t="shared" si="27"/>
        <v>0</v>
      </c>
      <c r="E283" s="156">
        <v>0</v>
      </c>
      <c r="F283" s="156" t="str">
        <f>IF(B283="","",SUMIFS('Produktion Lot.Nr.'!E$2:E$500,'Produktion Lot.Nr.'!B$2:B$500,B283))</f>
        <v/>
      </c>
      <c r="G283" s="156" t="str">
        <f>IF(B283="","",SUMIFS(Verkauf!H$4:H$496,Verkauf!E$4:E$496,B283))</f>
        <v/>
      </c>
      <c r="H283" s="157" t="str">
        <f t="shared" si="26"/>
        <v/>
      </c>
      <c r="I283" s="23"/>
      <c r="J283" s="45" t="e">
        <f t="shared" si="28"/>
        <v>#VALUE!</v>
      </c>
      <c r="K283" s="242"/>
      <c r="L283" s="242"/>
      <c r="M283" s="242"/>
      <c r="N283" s="242"/>
      <c r="O283" s="242"/>
      <c r="P283" s="160" t="s">
        <v>1022</v>
      </c>
      <c r="Q283" s="160" t="s">
        <v>901</v>
      </c>
      <c r="R283" s="160" t="s">
        <v>686</v>
      </c>
      <c r="S283" s="160" t="s">
        <v>844</v>
      </c>
      <c r="T283" s="160" t="s">
        <v>990</v>
      </c>
    </row>
    <row r="284" spans="2:20" x14ac:dyDescent="0.35">
      <c r="B284" s="156"/>
      <c r="C284" s="156"/>
      <c r="D284" s="262">
        <f t="shared" si="27"/>
        <v>0</v>
      </c>
      <c r="E284" s="156">
        <v>0</v>
      </c>
      <c r="F284" s="156" t="str">
        <f>IF(B284="","",SUMIFS('Produktion Lot.Nr.'!E$2:E$500,'Produktion Lot.Nr.'!B$2:B$500,B284))</f>
        <v/>
      </c>
      <c r="G284" s="156" t="str">
        <f>IF(B284="","",SUMIFS(Verkauf!H$4:H$496,Verkauf!E$4:E$496,B284))</f>
        <v/>
      </c>
      <c r="H284" s="157" t="str">
        <f t="shared" si="26"/>
        <v/>
      </c>
      <c r="I284" s="23"/>
      <c r="J284" s="45" t="e">
        <f t="shared" si="28"/>
        <v>#VALUE!</v>
      </c>
      <c r="K284" s="242"/>
      <c r="L284" s="242"/>
      <c r="M284" s="242"/>
      <c r="N284" s="242"/>
      <c r="O284" s="242"/>
      <c r="P284" s="160" t="s">
        <v>1022</v>
      </c>
      <c r="Q284" s="160" t="s">
        <v>901</v>
      </c>
      <c r="R284" s="160" t="s">
        <v>686</v>
      </c>
      <c r="S284" s="160" t="s">
        <v>844</v>
      </c>
      <c r="T284" s="160" t="s">
        <v>990</v>
      </c>
    </row>
    <row r="285" spans="2:20" x14ac:dyDescent="0.35">
      <c r="B285" s="156"/>
      <c r="C285" s="156"/>
      <c r="D285" s="262">
        <f t="shared" si="27"/>
        <v>0</v>
      </c>
      <c r="E285" s="156">
        <v>0</v>
      </c>
      <c r="F285" s="156" t="str">
        <f>IF(B285="","",SUMIFS('Produktion Lot.Nr.'!E$2:E$500,'Produktion Lot.Nr.'!B$2:B$500,B285))</f>
        <v/>
      </c>
      <c r="G285" s="156" t="str">
        <f>IF(B285="","",SUMIFS(Verkauf!H$4:H$496,Verkauf!E$4:E$496,B285))</f>
        <v/>
      </c>
      <c r="H285" s="157" t="str">
        <f t="shared" si="26"/>
        <v/>
      </c>
      <c r="I285" s="23"/>
      <c r="J285" s="45" t="e">
        <f t="shared" si="28"/>
        <v>#VALUE!</v>
      </c>
      <c r="K285" s="242"/>
      <c r="L285" s="242"/>
      <c r="M285" s="242"/>
      <c r="N285" s="242"/>
      <c r="O285" s="242"/>
      <c r="P285" s="160" t="s">
        <v>1022</v>
      </c>
      <c r="Q285" s="160" t="s">
        <v>901</v>
      </c>
      <c r="R285" s="160" t="s">
        <v>686</v>
      </c>
      <c r="S285" s="160" t="s">
        <v>844</v>
      </c>
      <c r="T285" s="160" t="s">
        <v>990</v>
      </c>
    </row>
    <row r="286" spans="2:20" x14ac:dyDescent="0.35">
      <c r="B286" s="156"/>
      <c r="C286" s="156"/>
      <c r="D286" s="262">
        <f t="shared" si="27"/>
        <v>0</v>
      </c>
      <c r="E286" s="156">
        <v>0</v>
      </c>
      <c r="F286" s="156" t="str">
        <f>IF(B286="","",SUMIFS('Produktion Lot.Nr.'!E$2:E$500,'Produktion Lot.Nr.'!B$2:B$500,B286))</f>
        <v/>
      </c>
      <c r="G286" s="156" t="str">
        <f>IF(B286="","",SUMIFS(Verkauf!H$4:H$496,Verkauf!E$4:E$496,B286))</f>
        <v/>
      </c>
      <c r="H286" s="157" t="str">
        <f t="shared" si="26"/>
        <v/>
      </c>
      <c r="I286" s="23"/>
      <c r="J286" s="45" t="e">
        <f t="shared" si="28"/>
        <v>#VALUE!</v>
      </c>
      <c r="K286" s="242"/>
      <c r="L286" s="242"/>
      <c r="M286" s="242"/>
      <c r="N286" s="242"/>
      <c r="O286" s="242"/>
      <c r="P286" s="160" t="s">
        <v>1022</v>
      </c>
      <c r="Q286" s="160" t="s">
        <v>901</v>
      </c>
      <c r="R286" s="160" t="s">
        <v>686</v>
      </c>
      <c r="S286" s="160" t="s">
        <v>844</v>
      </c>
      <c r="T286" s="160" t="s">
        <v>990</v>
      </c>
    </row>
    <row r="287" spans="2:20" x14ac:dyDescent="0.35">
      <c r="B287" s="156"/>
      <c r="C287" s="156"/>
      <c r="D287" s="262">
        <f t="shared" si="27"/>
        <v>0</v>
      </c>
      <c r="E287" s="156">
        <v>0</v>
      </c>
      <c r="F287" s="156" t="str">
        <f>IF(B287="","",SUMIFS('Produktion Lot.Nr.'!E$2:E$500,'Produktion Lot.Nr.'!B$2:B$500,B287))</f>
        <v/>
      </c>
      <c r="G287" s="156" t="str">
        <f>IF(B287="","",SUMIFS(Verkauf!H$4:H$496,Verkauf!E$4:E$496,B287))</f>
        <v/>
      </c>
      <c r="H287" s="157" t="str">
        <f t="shared" si="26"/>
        <v/>
      </c>
      <c r="I287" s="23"/>
      <c r="J287" s="45" t="e">
        <f t="shared" si="28"/>
        <v>#VALUE!</v>
      </c>
      <c r="K287" s="242"/>
      <c r="L287" s="242"/>
      <c r="M287" s="242"/>
      <c r="N287" s="242"/>
      <c r="O287" s="242"/>
      <c r="P287" s="160" t="s">
        <v>1022</v>
      </c>
      <c r="Q287" s="160" t="s">
        <v>901</v>
      </c>
      <c r="R287" s="160" t="s">
        <v>686</v>
      </c>
      <c r="S287" s="160" t="s">
        <v>844</v>
      </c>
      <c r="T287" s="160" t="s">
        <v>990</v>
      </c>
    </row>
    <row r="288" spans="2:20" x14ac:dyDescent="0.35">
      <c r="B288" s="156"/>
      <c r="C288" s="156"/>
      <c r="D288" s="262">
        <f t="shared" si="27"/>
        <v>0</v>
      </c>
      <c r="E288" s="156">
        <v>0</v>
      </c>
      <c r="F288" s="156" t="str">
        <f>IF(B288="","",SUMIFS('Produktion Lot.Nr.'!E$2:E$500,'Produktion Lot.Nr.'!B$2:B$500,B288))</f>
        <v/>
      </c>
      <c r="G288" s="156" t="str">
        <f>IF(B288="","",SUMIFS(Verkauf!H$4:H$496,Verkauf!E$4:E$496,B288))</f>
        <v/>
      </c>
      <c r="H288" s="157" t="str">
        <f t="shared" si="26"/>
        <v/>
      </c>
      <c r="I288" s="23"/>
      <c r="J288" s="45" t="e">
        <f t="shared" si="28"/>
        <v>#VALUE!</v>
      </c>
      <c r="K288" s="242"/>
      <c r="L288" s="242"/>
      <c r="M288" s="242"/>
      <c r="N288" s="242"/>
      <c r="O288" s="242"/>
      <c r="P288" s="160" t="s">
        <v>1022</v>
      </c>
      <c r="Q288" s="160" t="s">
        <v>901</v>
      </c>
      <c r="R288" s="160" t="s">
        <v>686</v>
      </c>
      <c r="S288" s="160" t="s">
        <v>844</v>
      </c>
      <c r="T288" s="160" t="s">
        <v>990</v>
      </c>
    </row>
    <row r="289" spans="2:20" x14ac:dyDescent="0.35">
      <c r="B289" s="156"/>
      <c r="C289" s="156"/>
      <c r="D289" s="262">
        <f t="shared" si="27"/>
        <v>0</v>
      </c>
      <c r="E289" s="156">
        <v>0</v>
      </c>
      <c r="F289" s="156" t="str">
        <f>IF(B289="","",SUMIFS('Produktion Lot.Nr.'!E$2:E$500,'Produktion Lot.Nr.'!B$2:B$500,B289))</f>
        <v/>
      </c>
      <c r="G289" s="156" t="str">
        <f>IF(B289="","",SUMIFS(Verkauf!H$4:H$496,Verkauf!E$4:E$496,B289))</f>
        <v/>
      </c>
      <c r="H289" s="157" t="str">
        <f t="shared" si="26"/>
        <v/>
      </c>
      <c r="I289" s="23"/>
      <c r="J289" s="45" t="e">
        <f t="shared" si="28"/>
        <v>#VALUE!</v>
      </c>
      <c r="K289" s="242"/>
      <c r="L289" s="242"/>
      <c r="M289" s="242"/>
      <c r="N289" s="242"/>
      <c r="O289" s="242"/>
      <c r="P289" s="160" t="s">
        <v>1022</v>
      </c>
      <c r="Q289" s="160" t="s">
        <v>901</v>
      </c>
      <c r="R289" s="160" t="s">
        <v>686</v>
      </c>
      <c r="S289" s="160" t="s">
        <v>844</v>
      </c>
      <c r="T289" s="160" t="s">
        <v>990</v>
      </c>
    </row>
    <row r="290" spans="2:20" x14ac:dyDescent="0.35">
      <c r="B290" s="156"/>
      <c r="C290" s="156"/>
      <c r="D290" s="262">
        <f t="shared" si="27"/>
        <v>0</v>
      </c>
      <c r="E290" s="156">
        <v>0</v>
      </c>
      <c r="F290" s="156" t="str">
        <f>IF(B290="","",SUMIFS('Produktion Lot.Nr.'!E$2:E$500,'Produktion Lot.Nr.'!B$2:B$500,B290))</f>
        <v/>
      </c>
      <c r="G290" s="156" t="str">
        <f>IF(B290="","",SUMIFS(Verkauf!H$4:H$496,Verkauf!E$4:E$496,B290))</f>
        <v/>
      </c>
      <c r="H290" s="157" t="str">
        <f t="shared" si="26"/>
        <v/>
      </c>
      <c r="I290" s="23"/>
      <c r="J290" s="45" t="e">
        <f t="shared" si="28"/>
        <v>#VALUE!</v>
      </c>
      <c r="K290" s="242"/>
      <c r="L290" s="242"/>
      <c r="M290" s="242"/>
      <c r="N290" s="242"/>
      <c r="O290" s="242"/>
      <c r="P290" s="160" t="s">
        <v>1022</v>
      </c>
      <c r="Q290" s="160" t="s">
        <v>901</v>
      </c>
      <c r="R290" s="160" t="s">
        <v>686</v>
      </c>
      <c r="S290" s="160" t="s">
        <v>844</v>
      </c>
      <c r="T290" s="160" t="s">
        <v>990</v>
      </c>
    </row>
    <row r="291" spans="2:20" x14ac:dyDescent="0.35">
      <c r="B291" s="156"/>
      <c r="C291" s="156"/>
      <c r="D291" s="262">
        <f t="shared" si="27"/>
        <v>0</v>
      </c>
      <c r="E291" s="156">
        <v>0</v>
      </c>
      <c r="F291" s="156" t="str">
        <f>IF(B291="","",SUMIFS('Produktion Lot.Nr.'!E$2:E$500,'Produktion Lot.Nr.'!B$2:B$500,B291))</f>
        <v/>
      </c>
      <c r="G291" s="156" t="str">
        <f>IF(B291="","",SUMIFS(Verkauf!H$4:H$496,Verkauf!E$4:E$496,B291))</f>
        <v/>
      </c>
      <c r="H291" s="157" t="str">
        <f t="shared" si="26"/>
        <v/>
      </c>
      <c r="I291" s="23"/>
      <c r="J291" s="45" t="e">
        <f t="shared" si="28"/>
        <v>#VALUE!</v>
      </c>
      <c r="K291" s="242"/>
      <c r="L291" s="242"/>
      <c r="M291" s="242"/>
      <c r="N291" s="242"/>
      <c r="O291" s="242"/>
      <c r="P291" s="160" t="s">
        <v>1022</v>
      </c>
      <c r="Q291" s="160" t="s">
        <v>901</v>
      </c>
      <c r="R291" s="160" t="s">
        <v>686</v>
      </c>
      <c r="S291" s="160" t="s">
        <v>844</v>
      </c>
      <c r="T291" s="160" t="s">
        <v>990</v>
      </c>
    </row>
    <row r="292" spans="2:20" x14ac:dyDescent="0.35">
      <c r="B292" s="156"/>
      <c r="C292" s="156"/>
      <c r="D292" s="262">
        <f t="shared" si="27"/>
        <v>0</v>
      </c>
      <c r="E292" s="156">
        <v>0</v>
      </c>
      <c r="F292" s="156" t="str">
        <f>IF(B292="","",SUMIFS('Produktion Lot.Nr.'!E$2:E$500,'Produktion Lot.Nr.'!B$2:B$500,B292))</f>
        <v/>
      </c>
      <c r="G292" s="156" t="str">
        <f>IF(B292="","",SUMIFS(Verkauf!H$4:H$496,Verkauf!E$4:E$496,B292))</f>
        <v/>
      </c>
      <c r="H292" s="157" t="str">
        <f t="shared" si="26"/>
        <v/>
      </c>
      <c r="I292" s="23"/>
      <c r="J292" s="45" t="e">
        <f t="shared" si="28"/>
        <v>#VALUE!</v>
      </c>
      <c r="K292" s="242"/>
      <c r="L292" s="242"/>
      <c r="M292" s="242"/>
      <c r="N292" s="242"/>
      <c r="O292" s="242"/>
      <c r="P292" s="160" t="s">
        <v>1022</v>
      </c>
      <c r="Q292" s="160" t="s">
        <v>901</v>
      </c>
      <c r="R292" s="160" t="s">
        <v>686</v>
      </c>
      <c r="S292" s="160" t="s">
        <v>844</v>
      </c>
      <c r="T292" s="160" t="s">
        <v>990</v>
      </c>
    </row>
    <row r="293" spans="2:20" x14ac:dyDescent="0.35">
      <c r="B293" s="156"/>
      <c r="C293" s="156"/>
      <c r="D293" s="262">
        <f t="shared" si="27"/>
        <v>0</v>
      </c>
      <c r="E293" s="156">
        <v>0</v>
      </c>
      <c r="F293" s="156" t="str">
        <f>IF(B293="","",SUMIFS('Produktion Lot.Nr.'!E$2:E$500,'Produktion Lot.Nr.'!B$2:B$500,B293))</f>
        <v/>
      </c>
      <c r="G293" s="156" t="str">
        <f>IF(B293="","",SUMIFS(Verkauf!H$4:H$496,Verkauf!E$4:E$496,B293))</f>
        <v/>
      </c>
      <c r="H293" s="157" t="str">
        <f t="shared" si="26"/>
        <v/>
      </c>
      <c r="I293" s="23"/>
      <c r="J293" s="45" t="e">
        <f t="shared" si="28"/>
        <v>#VALUE!</v>
      </c>
      <c r="K293" s="242"/>
      <c r="L293" s="242"/>
      <c r="M293" s="242"/>
      <c r="N293" s="242"/>
      <c r="O293" s="242"/>
      <c r="P293" s="160" t="s">
        <v>1022</v>
      </c>
      <c r="Q293" s="160" t="s">
        <v>901</v>
      </c>
      <c r="R293" s="160" t="s">
        <v>686</v>
      </c>
      <c r="S293" s="160" t="s">
        <v>844</v>
      </c>
      <c r="T293" s="160" t="s">
        <v>990</v>
      </c>
    </row>
    <row r="294" spans="2:20" x14ac:dyDescent="0.35">
      <c r="B294" s="156"/>
      <c r="C294" s="156"/>
      <c r="D294" s="262">
        <f t="shared" si="27"/>
        <v>0</v>
      </c>
      <c r="E294" s="156">
        <v>0</v>
      </c>
      <c r="F294" s="156" t="str">
        <f>IF(B294="","",SUMIFS('Produktion Lot.Nr.'!E$2:E$500,'Produktion Lot.Nr.'!B$2:B$500,B294))</f>
        <v/>
      </c>
      <c r="G294" s="156" t="str">
        <f>IF(B294="","",SUMIFS(Verkauf!H$4:H$496,Verkauf!E$4:E$496,B294))</f>
        <v/>
      </c>
      <c r="H294" s="157" t="str">
        <f t="shared" si="26"/>
        <v/>
      </c>
      <c r="I294" s="23"/>
      <c r="J294" s="45" t="e">
        <f t="shared" si="28"/>
        <v>#VALUE!</v>
      </c>
      <c r="K294" s="242"/>
      <c r="L294" s="242"/>
      <c r="M294" s="242"/>
      <c r="N294" s="242"/>
      <c r="O294" s="242"/>
      <c r="P294" s="160" t="s">
        <v>1022</v>
      </c>
      <c r="Q294" s="160" t="s">
        <v>901</v>
      </c>
      <c r="R294" s="160" t="s">
        <v>686</v>
      </c>
      <c r="S294" s="160" t="s">
        <v>844</v>
      </c>
      <c r="T294" s="160" t="s">
        <v>990</v>
      </c>
    </row>
    <row r="295" spans="2:20" x14ac:dyDescent="0.35">
      <c r="B295" s="156"/>
      <c r="C295" s="156"/>
      <c r="D295" s="262">
        <f t="shared" si="27"/>
        <v>0</v>
      </c>
      <c r="E295" s="156">
        <v>0</v>
      </c>
      <c r="F295" s="156" t="str">
        <f>IF(B295="","",SUMIFS('Produktion Lot.Nr.'!E$2:E$500,'Produktion Lot.Nr.'!B$2:B$500,B295))</f>
        <v/>
      </c>
      <c r="G295" s="156" t="str">
        <f>IF(B295="","",SUMIFS(Verkauf!H$4:H$496,Verkauf!E$4:E$496,B295))</f>
        <v/>
      </c>
      <c r="H295" s="157" t="str">
        <f t="shared" si="26"/>
        <v/>
      </c>
      <c r="I295" s="23"/>
      <c r="J295" s="45" t="e">
        <f t="shared" si="28"/>
        <v>#VALUE!</v>
      </c>
      <c r="K295" s="242"/>
      <c r="L295" s="242"/>
      <c r="M295" s="242"/>
      <c r="N295" s="242"/>
      <c r="O295" s="242"/>
      <c r="P295" s="160" t="s">
        <v>1022</v>
      </c>
      <c r="Q295" s="160" t="s">
        <v>901</v>
      </c>
      <c r="R295" s="160" t="s">
        <v>686</v>
      </c>
      <c r="S295" s="160" t="s">
        <v>844</v>
      </c>
      <c r="T295" s="160" t="s">
        <v>990</v>
      </c>
    </row>
    <row r="296" spans="2:20" x14ac:dyDescent="0.35">
      <c r="B296" s="156"/>
      <c r="C296" s="156"/>
      <c r="D296" s="262">
        <f t="shared" si="27"/>
        <v>0</v>
      </c>
      <c r="E296" s="156">
        <v>0</v>
      </c>
      <c r="F296" s="156" t="str">
        <f>IF(B296="","",SUMIFS('Produktion Lot.Nr.'!E$2:E$500,'Produktion Lot.Nr.'!B$2:B$500,B296))</f>
        <v/>
      </c>
      <c r="G296" s="156" t="str">
        <f>IF(B296="","",SUMIFS(Verkauf!H$4:H$496,Verkauf!E$4:E$496,B296))</f>
        <v/>
      </c>
      <c r="H296" s="157" t="str">
        <f t="shared" si="26"/>
        <v/>
      </c>
      <c r="I296" s="23"/>
      <c r="J296" s="45" t="e">
        <f t="shared" si="28"/>
        <v>#VALUE!</v>
      </c>
      <c r="K296" s="242"/>
      <c r="L296" s="242"/>
      <c r="M296" s="242"/>
      <c r="N296" s="242"/>
      <c r="O296" s="242"/>
      <c r="P296" s="160" t="s">
        <v>1022</v>
      </c>
      <c r="Q296" s="160" t="s">
        <v>901</v>
      </c>
      <c r="R296" s="160" t="s">
        <v>686</v>
      </c>
      <c r="S296" s="160" t="s">
        <v>844</v>
      </c>
      <c r="T296" s="160" t="s">
        <v>990</v>
      </c>
    </row>
    <row r="297" spans="2:20" x14ac:dyDescent="0.35">
      <c r="B297" s="156"/>
      <c r="C297" s="156"/>
      <c r="D297" s="262">
        <f t="shared" si="27"/>
        <v>0</v>
      </c>
      <c r="E297" s="156">
        <v>0</v>
      </c>
      <c r="F297" s="156" t="str">
        <f>IF(B297="","",SUMIFS('Produktion Lot.Nr.'!E$2:E$500,'Produktion Lot.Nr.'!B$2:B$500,B297))</f>
        <v/>
      </c>
      <c r="G297" s="156" t="str">
        <f>IF(B297="","",SUMIFS(Verkauf!H$4:H$496,Verkauf!E$4:E$496,B297))</f>
        <v/>
      </c>
      <c r="H297" s="157" t="str">
        <f t="shared" si="26"/>
        <v/>
      </c>
      <c r="I297" s="23"/>
      <c r="J297" s="45" t="e">
        <f t="shared" si="28"/>
        <v>#VALUE!</v>
      </c>
      <c r="K297" s="242"/>
      <c r="L297" s="242"/>
      <c r="M297" s="242"/>
      <c r="N297" s="242"/>
      <c r="O297" s="242"/>
      <c r="P297" s="160" t="s">
        <v>1022</v>
      </c>
      <c r="Q297" s="160" t="s">
        <v>901</v>
      </c>
      <c r="R297" s="160" t="s">
        <v>686</v>
      </c>
      <c r="S297" s="160" t="s">
        <v>844</v>
      </c>
      <c r="T297" s="160" t="s">
        <v>990</v>
      </c>
    </row>
    <row r="298" spans="2:20" x14ac:dyDescent="0.35">
      <c r="B298" s="156"/>
      <c r="C298" s="156"/>
      <c r="D298" s="262">
        <f t="shared" si="27"/>
        <v>0</v>
      </c>
      <c r="E298" s="156">
        <v>0</v>
      </c>
      <c r="F298" s="156" t="str">
        <f>IF(B298="","",SUMIFS('Produktion Lot.Nr.'!E$2:E$500,'Produktion Lot.Nr.'!B$2:B$500,B298))</f>
        <v/>
      </c>
      <c r="G298" s="156" t="str">
        <f>IF(B298="","",SUMIFS(Verkauf!H$4:H$496,Verkauf!E$4:E$496,B298))</f>
        <v/>
      </c>
      <c r="H298" s="157" t="str">
        <f t="shared" si="26"/>
        <v/>
      </c>
      <c r="I298" s="23"/>
      <c r="J298" s="45" t="e">
        <f t="shared" si="28"/>
        <v>#VALUE!</v>
      </c>
      <c r="K298" s="242"/>
      <c r="L298" s="242"/>
      <c r="M298" s="242"/>
      <c r="N298" s="242"/>
      <c r="O298" s="242"/>
      <c r="P298" s="160" t="s">
        <v>1022</v>
      </c>
      <c r="Q298" s="160" t="s">
        <v>901</v>
      </c>
      <c r="R298" s="160" t="s">
        <v>686</v>
      </c>
      <c r="S298" s="160" t="s">
        <v>844</v>
      </c>
      <c r="T298" s="160" t="s">
        <v>990</v>
      </c>
    </row>
    <row r="299" spans="2:20" x14ac:dyDescent="0.35">
      <c r="B299" s="156"/>
      <c r="C299" s="156"/>
      <c r="D299" s="262">
        <f t="shared" si="27"/>
        <v>0</v>
      </c>
      <c r="E299" s="156">
        <v>0</v>
      </c>
      <c r="F299" s="156" t="str">
        <f>IF(B299="","",SUMIFS('Produktion Lot.Nr.'!E$2:E$500,'Produktion Lot.Nr.'!B$2:B$500,B299))</f>
        <v/>
      </c>
      <c r="G299" s="156" t="str">
        <f>IF(B299="","",SUMIFS(Verkauf!H$4:H$496,Verkauf!E$4:E$496,B299))</f>
        <v/>
      </c>
      <c r="H299" s="157" t="str">
        <f t="shared" si="26"/>
        <v/>
      </c>
      <c r="I299" s="23"/>
      <c r="J299" s="45" t="e">
        <f t="shared" si="28"/>
        <v>#VALUE!</v>
      </c>
      <c r="K299" s="242"/>
      <c r="L299" s="242"/>
      <c r="M299" s="242"/>
      <c r="N299" s="242"/>
      <c r="O299" s="242"/>
      <c r="P299" s="160" t="s">
        <v>1022</v>
      </c>
      <c r="Q299" s="160" t="s">
        <v>901</v>
      </c>
      <c r="R299" s="160" t="s">
        <v>686</v>
      </c>
      <c r="S299" s="160" t="s">
        <v>844</v>
      </c>
      <c r="T299" s="160" t="s">
        <v>990</v>
      </c>
    </row>
    <row r="300" spans="2:20" x14ac:dyDescent="0.35">
      <c r="B300" s="156"/>
      <c r="C300" s="156"/>
      <c r="D300" s="262">
        <f t="shared" si="27"/>
        <v>0</v>
      </c>
      <c r="E300" s="156">
        <v>0</v>
      </c>
      <c r="F300" s="156" t="str">
        <f>IF(B300="","",SUMIFS('Produktion Lot.Nr.'!E$2:E$500,'Produktion Lot.Nr.'!B$2:B$500,B300))</f>
        <v/>
      </c>
      <c r="G300" s="156" t="str">
        <f>IF(B300="","",SUMIFS(Verkauf!H$4:H$496,Verkauf!E$4:E$496,B300))</f>
        <v/>
      </c>
      <c r="H300" s="157" t="str">
        <f t="shared" si="26"/>
        <v/>
      </c>
      <c r="I300" s="23"/>
      <c r="J300" s="45" t="e">
        <f t="shared" si="28"/>
        <v>#VALUE!</v>
      </c>
      <c r="K300" s="242"/>
      <c r="L300" s="242"/>
      <c r="M300" s="242"/>
      <c r="N300" s="242"/>
      <c r="O300" s="242"/>
      <c r="P300" s="160" t="s">
        <v>1022</v>
      </c>
      <c r="Q300" s="160" t="s">
        <v>901</v>
      </c>
      <c r="R300" s="160" t="s">
        <v>686</v>
      </c>
      <c r="S300" s="160" t="s">
        <v>844</v>
      </c>
      <c r="T300" s="160" t="s">
        <v>990</v>
      </c>
    </row>
    <row r="301" spans="2:20" x14ac:dyDescent="0.35">
      <c r="B301" s="156"/>
      <c r="C301" s="156"/>
      <c r="D301" s="262">
        <f t="shared" si="27"/>
        <v>0</v>
      </c>
      <c r="E301" s="156">
        <v>0</v>
      </c>
      <c r="F301" s="156" t="str">
        <f>IF(B301="","",SUMIFS('Produktion Lot.Nr.'!E$2:E$500,'Produktion Lot.Nr.'!B$2:B$500,B301))</f>
        <v/>
      </c>
      <c r="G301" s="156" t="str">
        <f>IF(B301="","",SUMIFS(Verkauf!H$4:H$496,Verkauf!E$4:E$496,B301))</f>
        <v/>
      </c>
      <c r="H301" s="157" t="str">
        <f t="shared" si="26"/>
        <v/>
      </c>
      <c r="I301" s="23"/>
      <c r="J301" s="45" t="e">
        <f t="shared" si="28"/>
        <v>#VALUE!</v>
      </c>
      <c r="K301" s="242"/>
      <c r="L301" s="242"/>
      <c r="M301" s="242"/>
      <c r="N301" s="242"/>
      <c r="O301" s="242"/>
      <c r="P301" s="160" t="s">
        <v>1022</v>
      </c>
      <c r="Q301" s="160" t="s">
        <v>901</v>
      </c>
      <c r="R301" s="160" t="s">
        <v>686</v>
      </c>
      <c r="S301" s="160" t="s">
        <v>844</v>
      </c>
      <c r="T301" s="160" t="s">
        <v>990</v>
      </c>
    </row>
    <row r="302" spans="2:20" x14ac:dyDescent="0.35">
      <c r="B302" s="156"/>
      <c r="C302" s="156"/>
      <c r="D302" s="262">
        <f t="shared" si="27"/>
        <v>0</v>
      </c>
      <c r="E302" s="156">
        <v>0</v>
      </c>
      <c r="F302" s="156" t="str">
        <f>IF(B302="","",SUMIFS('Produktion Lot.Nr.'!E$2:E$500,'Produktion Lot.Nr.'!B$2:B$500,B302))</f>
        <v/>
      </c>
      <c r="G302" s="156" t="str">
        <f>IF(B302="","",SUMIFS(Verkauf!H$4:H$496,Verkauf!E$4:E$496,B302))</f>
        <v/>
      </c>
      <c r="H302" s="157" t="str">
        <f t="shared" si="26"/>
        <v/>
      </c>
      <c r="I302" s="23"/>
      <c r="J302" s="45" t="e">
        <f t="shared" si="28"/>
        <v>#VALUE!</v>
      </c>
      <c r="K302" s="242"/>
      <c r="L302" s="242"/>
      <c r="M302" s="242"/>
      <c r="N302" s="242"/>
      <c r="O302" s="242"/>
      <c r="P302" s="160" t="s">
        <v>1022</v>
      </c>
      <c r="Q302" s="160" t="s">
        <v>901</v>
      </c>
      <c r="R302" s="160" t="s">
        <v>686</v>
      </c>
      <c r="S302" s="160" t="s">
        <v>844</v>
      </c>
      <c r="T302" s="160" t="s">
        <v>990</v>
      </c>
    </row>
    <row r="303" spans="2:20" x14ac:dyDescent="0.35">
      <c r="B303" s="156"/>
      <c r="C303" s="156"/>
      <c r="D303" s="262">
        <f t="shared" si="27"/>
        <v>0</v>
      </c>
      <c r="E303" s="156">
        <v>0</v>
      </c>
      <c r="F303" s="156" t="str">
        <f>IF(B303="","",SUMIFS('Produktion Lot.Nr.'!E$2:E$500,'Produktion Lot.Nr.'!B$2:B$500,B303))</f>
        <v/>
      </c>
      <c r="G303" s="156" t="str">
        <f>IF(B303="","",SUMIFS(Verkauf!H$4:H$496,Verkauf!E$4:E$496,B303))</f>
        <v/>
      </c>
      <c r="H303" s="157" t="str">
        <f t="shared" si="26"/>
        <v/>
      </c>
      <c r="I303" s="23"/>
      <c r="J303" s="45" t="e">
        <f t="shared" si="28"/>
        <v>#VALUE!</v>
      </c>
      <c r="K303" s="242"/>
      <c r="L303" s="242"/>
      <c r="M303" s="242"/>
      <c r="N303" s="242"/>
      <c r="O303" s="242"/>
      <c r="P303" s="160" t="s">
        <v>1022</v>
      </c>
      <c r="Q303" s="160" t="s">
        <v>901</v>
      </c>
      <c r="R303" s="160" t="s">
        <v>686</v>
      </c>
      <c r="S303" s="160" t="s">
        <v>844</v>
      </c>
      <c r="T303" s="160" t="s">
        <v>990</v>
      </c>
    </row>
    <row r="304" spans="2:20" x14ac:dyDescent="0.35">
      <c r="B304" s="156"/>
      <c r="C304" s="156"/>
      <c r="D304" s="262">
        <f t="shared" si="27"/>
        <v>0</v>
      </c>
      <c r="E304" s="156">
        <v>0</v>
      </c>
      <c r="F304" s="156" t="str">
        <f>IF(B304="","",SUMIFS('Produktion Lot.Nr.'!E$2:E$500,'Produktion Lot.Nr.'!B$2:B$500,B304))</f>
        <v/>
      </c>
      <c r="G304" s="156" t="str">
        <f>IF(B304="","",SUMIFS(Verkauf!H$4:H$496,Verkauf!E$4:E$496,B304))</f>
        <v/>
      </c>
      <c r="H304" s="157" t="str">
        <f t="shared" si="26"/>
        <v/>
      </c>
      <c r="I304" s="23"/>
      <c r="J304" s="45" t="e">
        <f t="shared" si="28"/>
        <v>#VALUE!</v>
      </c>
      <c r="K304" s="242"/>
      <c r="L304" s="242"/>
      <c r="M304" s="242"/>
      <c r="N304" s="242"/>
      <c r="O304" s="242"/>
      <c r="P304" s="160" t="s">
        <v>1022</v>
      </c>
      <c r="Q304" s="160" t="s">
        <v>901</v>
      </c>
      <c r="R304" s="160" t="s">
        <v>686</v>
      </c>
      <c r="S304" s="160" t="s">
        <v>844</v>
      </c>
      <c r="T304" s="160" t="s">
        <v>990</v>
      </c>
    </row>
    <row r="305" spans="2:20" x14ac:dyDescent="0.35">
      <c r="B305" s="156"/>
      <c r="C305" s="156"/>
      <c r="D305" s="262">
        <f t="shared" si="27"/>
        <v>0</v>
      </c>
      <c r="E305" s="156">
        <v>0</v>
      </c>
      <c r="F305" s="156" t="str">
        <f>IF(B305="","",SUMIFS('Produktion Lot.Nr.'!E$2:E$500,'Produktion Lot.Nr.'!B$2:B$500,B305))</f>
        <v/>
      </c>
      <c r="G305" s="156" t="str">
        <f>IF(B305="","",SUMIFS(Verkauf!H$4:H$496,Verkauf!E$4:E$496,B305))</f>
        <v/>
      </c>
      <c r="H305" s="157" t="str">
        <f t="shared" si="26"/>
        <v/>
      </c>
      <c r="I305" s="23"/>
      <c r="J305" s="45" t="e">
        <f t="shared" si="28"/>
        <v>#VALUE!</v>
      </c>
      <c r="K305" s="242"/>
      <c r="L305" s="242"/>
      <c r="M305" s="242"/>
      <c r="N305" s="242"/>
      <c r="O305" s="242"/>
      <c r="P305" s="160" t="s">
        <v>1022</v>
      </c>
      <c r="Q305" s="160" t="s">
        <v>901</v>
      </c>
      <c r="R305" s="160" t="s">
        <v>686</v>
      </c>
      <c r="S305" s="160" t="s">
        <v>844</v>
      </c>
      <c r="T305" s="160" t="s">
        <v>990</v>
      </c>
    </row>
    <row r="306" spans="2:20" x14ac:dyDescent="0.35">
      <c r="B306" s="156"/>
      <c r="C306" s="156"/>
      <c r="D306" s="262">
        <f t="shared" si="27"/>
        <v>0</v>
      </c>
      <c r="E306" s="156">
        <v>0</v>
      </c>
      <c r="F306" s="156" t="str">
        <f>IF(B306="","",SUMIFS('Produktion Lot.Nr.'!E$2:E$500,'Produktion Lot.Nr.'!B$2:B$500,B306))</f>
        <v/>
      </c>
      <c r="G306" s="156" t="str">
        <f>IF(B306="","",SUMIFS(Verkauf!H$4:H$496,Verkauf!E$4:E$496,B306))</f>
        <v/>
      </c>
      <c r="H306" s="157" t="str">
        <f t="shared" si="26"/>
        <v/>
      </c>
      <c r="I306" s="23"/>
      <c r="J306" s="45" t="e">
        <f t="shared" si="28"/>
        <v>#VALUE!</v>
      </c>
      <c r="K306" s="242"/>
      <c r="L306" s="242"/>
      <c r="M306" s="242"/>
      <c r="N306" s="242"/>
      <c r="O306" s="242"/>
      <c r="P306" s="160" t="s">
        <v>1022</v>
      </c>
      <c r="Q306" s="160" t="s">
        <v>901</v>
      </c>
      <c r="R306" s="160" t="s">
        <v>686</v>
      </c>
      <c r="S306" s="160" t="s">
        <v>844</v>
      </c>
      <c r="T306" s="160" t="s">
        <v>990</v>
      </c>
    </row>
    <row r="307" spans="2:20" x14ac:dyDescent="0.35">
      <c r="B307" s="156"/>
      <c r="C307" s="156"/>
      <c r="D307" s="262">
        <f t="shared" si="27"/>
        <v>0</v>
      </c>
      <c r="E307" s="156">
        <v>0</v>
      </c>
      <c r="F307" s="156" t="str">
        <f>IF(B307="","",SUMIFS('Produktion Lot.Nr.'!E$2:E$500,'Produktion Lot.Nr.'!B$2:B$500,B307))</f>
        <v/>
      </c>
      <c r="G307" s="156" t="str">
        <f>IF(B307="","",SUMIFS(Verkauf!H$4:H$496,Verkauf!E$4:E$496,B307))</f>
        <v/>
      </c>
      <c r="H307" s="157" t="str">
        <f t="shared" si="26"/>
        <v/>
      </c>
      <c r="I307" s="23"/>
      <c r="J307" s="45" t="e">
        <f t="shared" si="28"/>
        <v>#VALUE!</v>
      </c>
      <c r="K307" s="242"/>
      <c r="L307" s="242"/>
      <c r="M307" s="242"/>
      <c r="N307" s="242"/>
      <c r="O307" s="242"/>
      <c r="P307" s="160" t="s">
        <v>1022</v>
      </c>
      <c r="Q307" s="160" t="s">
        <v>901</v>
      </c>
      <c r="R307" s="160" t="s">
        <v>686</v>
      </c>
      <c r="S307" s="160" t="s">
        <v>844</v>
      </c>
      <c r="T307" s="160" t="s">
        <v>990</v>
      </c>
    </row>
    <row r="308" spans="2:20" x14ac:dyDescent="0.35">
      <c r="B308" s="156"/>
      <c r="C308" s="156"/>
      <c r="D308" s="262">
        <f t="shared" si="27"/>
        <v>0</v>
      </c>
      <c r="E308" s="156">
        <v>0</v>
      </c>
      <c r="F308" s="156" t="str">
        <f>IF(B308="","",SUMIFS('Produktion Lot.Nr.'!E$2:E$500,'Produktion Lot.Nr.'!B$2:B$500,B308))</f>
        <v/>
      </c>
      <c r="G308" s="156" t="str">
        <f>IF(B308="","",SUMIFS(Verkauf!H$4:H$496,Verkauf!E$4:E$496,B308))</f>
        <v/>
      </c>
      <c r="H308" s="157" t="str">
        <f t="shared" si="26"/>
        <v/>
      </c>
      <c r="I308" s="23"/>
      <c r="J308" s="45" t="e">
        <f t="shared" si="28"/>
        <v>#VALUE!</v>
      </c>
      <c r="K308" s="242"/>
      <c r="L308" s="242"/>
      <c r="M308" s="242"/>
      <c r="N308" s="242"/>
      <c r="O308" s="242"/>
      <c r="P308" s="160" t="s">
        <v>1022</v>
      </c>
      <c r="Q308" s="160" t="s">
        <v>901</v>
      </c>
      <c r="R308" s="160" t="s">
        <v>686</v>
      </c>
      <c r="S308" s="160" t="s">
        <v>844</v>
      </c>
      <c r="T308" s="160" t="s">
        <v>990</v>
      </c>
    </row>
    <row r="309" spans="2:20" x14ac:dyDescent="0.35">
      <c r="B309" s="156"/>
      <c r="C309" s="156"/>
      <c r="D309" s="262">
        <f t="shared" si="27"/>
        <v>0</v>
      </c>
      <c r="E309" s="156">
        <v>0</v>
      </c>
      <c r="F309" s="156" t="str">
        <f>IF(B309="","",SUMIFS('Produktion Lot.Nr.'!E$2:E$500,'Produktion Lot.Nr.'!B$2:B$500,B309))</f>
        <v/>
      </c>
      <c r="G309" s="156" t="str">
        <f>IF(B309="","",SUMIFS(Verkauf!H$4:H$496,Verkauf!E$4:E$496,B309))</f>
        <v/>
      </c>
      <c r="H309" s="157" t="str">
        <f t="shared" si="26"/>
        <v/>
      </c>
      <c r="I309" s="23"/>
      <c r="J309" s="45" t="e">
        <f t="shared" si="28"/>
        <v>#VALUE!</v>
      </c>
      <c r="K309" s="242"/>
      <c r="L309" s="242"/>
      <c r="M309" s="242"/>
      <c r="N309" s="242"/>
      <c r="O309" s="242"/>
      <c r="P309" s="160" t="s">
        <v>1022</v>
      </c>
      <c r="Q309" s="160" t="s">
        <v>901</v>
      </c>
      <c r="R309" s="160" t="s">
        <v>686</v>
      </c>
      <c r="S309" s="160" t="s">
        <v>844</v>
      </c>
      <c r="T309" s="160" t="s">
        <v>990</v>
      </c>
    </row>
    <row r="310" spans="2:20" x14ac:dyDescent="0.35">
      <c r="B310" s="156"/>
      <c r="C310" s="156"/>
      <c r="D310" s="262">
        <f t="shared" si="27"/>
        <v>0</v>
      </c>
      <c r="E310" s="156">
        <v>0</v>
      </c>
      <c r="F310" s="156" t="str">
        <f>IF(B310="","",SUMIFS('Produktion Lot.Nr.'!E$2:E$500,'Produktion Lot.Nr.'!B$2:B$500,B310))</f>
        <v/>
      </c>
      <c r="G310" s="156" t="str">
        <f>IF(B310="","",SUMIFS(Verkauf!H$4:H$496,Verkauf!E$4:E$496,B310))</f>
        <v/>
      </c>
      <c r="H310" s="157" t="str">
        <f t="shared" si="26"/>
        <v/>
      </c>
      <c r="I310" s="23"/>
      <c r="J310" s="45" t="e">
        <f t="shared" si="28"/>
        <v>#VALUE!</v>
      </c>
      <c r="K310" s="242"/>
      <c r="L310" s="242"/>
      <c r="M310" s="242"/>
      <c r="N310" s="242"/>
      <c r="O310" s="242"/>
      <c r="P310" s="160" t="s">
        <v>1022</v>
      </c>
      <c r="Q310" s="160" t="s">
        <v>901</v>
      </c>
      <c r="R310" s="160" t="s">
        <v>686</v>
      </c>
      <c r="S310" s="160" t="s">
        <v>844</v>
      </c>
      <c r="T310" s="160" t="s">
        <v>990</v>
      </c>
    </row>
    <row r="311" spans="2:20" x14ac:dyDescent="0.35">
      <c r="B311" s="156"/>
      <c r="C311" s="156"/>
      <c r="D311" s="262">
        <f t="shared" si="27"/>
        <v>0</v>
      </c>
      <c r="E311" s="156">
        <v>0</v>
      </c>
      <c r="F311" s="156" t="str">
        <f>IF(B311="","",SUMIFS('Produktion Lot.Nr.'!E$2:E$500,'Produktion Lot.Nr.'!B$2:B$500,B311))</f>
        <v/>
      </c>
      <c r="G311" s="156" t="str">
        <f>IF(B311="","",SUMIFS(Verkauf!H$4:H$496,Verkauf!E$4:E$496,B311))</f>
        <v/>
      </c>
      <c r="H311" s="157" t="str">
        <f t="shared" si="26"/>
        <v/>
      </c>
      <c r="I311" s="23"/>
      <c r="J311" s="45" t="e">
        <f t="shared" si="28"/>
        <v>#VALUE!</v>
      </c>
      <c r="K311" s="242"/>
      <c r="L311" s="242"/>
      <c r="M311" s="242"/>
      <c r="N311" s="242"/>
      <c r="O311" s="242"/>
      <c r="P311" s="160" t="s">
        <v>1022</v>
      </c>
      <c r="Q311" s="160" t="s">
        <v>901</v>
      </c>
      <c r="R311" s="160" t="s">
        <v>686</v>
      </c>
      <c r="S311" s="160" t="s">
        <v>844</v>
      </c>
      <c r="T311" s="160" t="s">
        <v>990</v>
      </c>
    </row>
    <row r="312" spans="2:20" x14ac:dyDescent="0.35">
      <c r="B312" s="156"/>
      <c r="C312" s="156"/>
      <c r="D312" s="262">
        <f t="shared" si="27"/>
        <v>0</v>
      </c>
      <c r="E312" s="156">
        <v>0</v>
      </c>
      <c r="F312" s="156" t="str">
        <f>IF(B312="","",SUMIFS('Produktion Lot.Nr.'!E$2:E$500,'Produktion Lot.Nr.'!B$2:B$500,B312))</f>
        <v/>
      </c>
      <c r="G312" s="156" t="str">
        <f>IF(B312="","",SUMIFS(Verkauf!H$4:H$496,Verkauf!E$4:E$496,B312))</f>
        <v/>
      </c>
      <c r="H312" s="157" t="str">
        <f t="shared" si="26"/>
        <v/>
      </c>
      <c r="I312" s="23"/>
      <c r="J312" s="45" t="e">
        <f t="shared" si="28"/>
        <v>#VALUE!</v>
      </c>
      <c r="K312" s="242"/>
      <c r="L312" s="242"/>
      <c r="M312" s="242"/>
      <c r="N312" s="242"/>
      <c r="O312" s="242"/>
      <c r="P312" s="160" t="s">
        <v>1022</v>
      </c>
      <c r="Q312" s="160" t="s">
        <v>901</v>
      </c>
      <c r="R312" s="160" t="s">
        <v>686</v>
      </c>
      <c r="S312" s="160" t="s">
        <v>844</v>
      </c>
      <c r="T312" s="160" t="s">
        <v>990</v>
      </c>
    </row>
    <row r="313" spans="2:20" x14ac:dyDescent="0.35">
      <c r="B313" s="156"/>
      <c r="C313" s="156"/>
      <c r="D313" s="262">
        <f t="shared" si="27"/>
        <v>0</v>
      </c>
      <c r="E313" s="156">
        <v>0</v>
      </c>
      <c r="F313" s="156" t="str">
        <f>IF(B313="","",SUMIFS('Produktion Lot.Nr.'!E$2:E$500,'Produktion Lot.Nr.'!B$2:B$500,B313))</f>
        <v/>
      </c>
      <c r="G313" s="156" t="str">
        <f>IF(B313="","",SUMIFS(Verkauf!H$4:H$496,Verkauf!E$4:E$496,B313))</f>
        <v/>
      </c>
      <c r="H313" s="157" t="str">
        <f t="shared" si="26"/>
        <v/>
      </c>
      <c r="I313" s="23"/>
      <c r="J313" s="45" t="e">
        <f t="shared" si="28"/>
        <v>#VALUE!</v>
      </c>
      <c r="K313" s="242"/>
      <c r="L313" s="242"/>
      <c r="M313" s="242"/>
      <c r="N313" s="242"/>
      <c r="O313" s="242"/>
      <c r="P313" s="160" t="s">
        <v>1022</v>
      </c>
      <c r="Q313" s="160" t="s">
        <v>901</v>
      </c>
      <c r="R313" s="160" t="s">
        <v>686</v>
      </c>
      <c r="S313" s="160" t="s">
        <v>844</v>
      </c>
      <c r="T313" s="160" t="s">
        <v>990</v>
      </c>
    </row>
    <row r="314" spans="2:20" x14ac:dyDescent="0.35">
      <c r="B314" s="156"/>
      <c r="C314" s="156"/>
      <c r="D314" s="262">
        <f t="shared" si="27"/>
        <v>0</v>
      </c>
      <c r="E314" s="156">
        <v>0</v>
      </c>
      <c r="F314" s="156" t="str">
        <f>IF(B314="","",SUMIFS('Produktion Lot.Nr.'!E$2:E$500,'Produktion Lot.Nr.'!B$2:B$500,B314))</f>
        <v/>
      </c>
      <c r="G314" s="156" t="str">
        <f>IF(B314="","",SUMIFS(Verkauf!H$4:H$496,Verkauf!E$4:E$496,B314))</f>
        <v/>
      </c>
      <c r="H314" s="157" t="str">
        <f t="shared" si="26"/>
        <v/>
      </c>
      <c r="I314" s="23"/>
      <c r="J314" s="45" t="e">
        <f t="shared" si="28"/>
        <v>#VALUE!</v>
      </c>
      <c r="K314" s="242"/>
      <c r="L314" s="242"/>
      <c r="M314" s="242"/>
      <c r="N314" s="242"/>
      <c r="O314" s="242"/>
      <c r="P314" s="160" t="s">
        <v>1022</v>
      </c>
      <c r="Q314" s="160" t="s">
        <v>901</v>
      </c>
      <c r="R314" s="160" t="s">
        <v>686</v>
      </c>
      <c r="S314" s="160" t="s">
        <v>844</v>
      </c>
      <c r="T314" s="160" t="s">
        <v>990</v>
      </c>
    </row>
    <row r="315" spans="2:20" x14ac:dyDescent="0.35">
      <c r="B315" s="156"/>
      <c r="C315" s="156"/>
      <c r="D315" s="262">
        <f t="shared" si="27"/>
        <v>0</v>
      </c>
      <c r="E315" s="156">
        <v>0</v>
      </c>
      <c r="F315" s="156" t="str">
        <f>IF(B315="","",SUMIFS('Produktion Lot.Nr.'!E$2:E$500,'Produktion Lot.Nr.'!B$2:B$500,B315))</f>
        <v/>
      </c>
      <c r="G315" s="156" t="str">
        <f>IF(B315="","",SUMIFS(Verkauf!H$4:H$496,Verkauf!E$4:E$496,B315))</f>
        <v/>
      </c>
      <c r="H315" s="157" t="str">
        <f t="shared" si="26"/>
        <v/>
      </c>
      <c r="I315" s="23"/>
      <c r="J315" s="45" t="e">
        <f t="shared" si="28"/>
        <v>#VALUE!</v>
      </c>
      <c r="K315" s="242"/>
      <c r="L315" s="242"/>
      <c r="M315" s="242"/>
      <c r="N315" s="242"/>
      <c r="O315" s="242"/>
      <c r="P315" s="160" t="s">
        <v>1022</v>
      </c>
      <c r="Q315" s="160" t="s">
        <v>901</v>
      </c>
      <c r="R315" s="160" t="s">
        <v>686</v>
      </c>
      <c r="S315" s="160" t="s">
        <v>844</v>
      </c>
      <c r="T315" s="160" t="s">
        <v>990</v>
      </c>
    </row>
    <row r="316" spans="2:20" x14ac:dyDescent="0.35">
      <c r="B316" s="156"/>
      <c r="C316" s="156"/>
      <c r="D316" s="262">
        <f t="shared" si="27"/>
        <v>0</v>
      </c>
      <c r="E316" s="156">
        <v>0</v>
      </c>
      <c r="F316" s="156" t="str">
        <f>IF(B316="","",SUMIFS('Produktion Lot.Nr.'!E$2:E$500,'Produktion Lot.Nr.'!B$2:B$500,B316))</f>
        <v/>
      </c>
      <c r="G316" s="156" t="str">
        <f>IF(B316="","",SUMIFS(Verkauf!H$4:H$496,Verkauf!E$4:E$496,B316))</f>
        <v/>
      </c>
      <c r="H316" s="157" t="str">
        <f t="shared" si="26"/>
        <v/>
      </c>
      <c r="I316" s="23"/>
      <c r="J316" s="45" t="e">
        <f t="shared" si="28"/>
        <v>#VALUE!</v>
      </c>
      <c r="K316" s="242"/>
      <c r="L316" s="242"/>
      <c r="M316" s="242"/>
      <c r="N316" s="242"/>
      <c r="O316" s="242"/>
      <c r="P316" s="160" t="s">
        <v>1022</v>
      </c>
      <c r="Q316" s="160" t="s">
        <v>901</v>
      </c>
      <c r="R316" s="160" t="s">
        <v>686</v>
      </c>
      <c r="S316" s="160" t="s">
        <v>844</v>
      </c>
      <c r="T316" s="160" t="s">
        <v>990</v>
      </c>
    </row>
    <row r="317" spans="2:20" x14ac:dyDescent="0.35">
      <c r="B317" s="156"/>
      <c r="C317" s="156"/>
      <c r="D317" s="262">
        <f t="shared" si="27"/>
        <v>0</v>
      </c>
      <c r="E317" s="156">
        <v>0</v>
      </c>
      <c r="F317" s="156" t="str">
        <f>IF(B317="","",SUMIFS('Produktion Lot.Nr.'!E$2:E$500,'Produktion Lot.Nr.'!B$2:B$500,B317))</f>
        <v/>
      </c>
      <c r="G317" s="156" t="str">
        <f>IF(B317="","",SUMIFS(Verkauf!H$4:H$496,Verkauf!E$4:E$496,B317))</f>
        <v/>
      </c>
      <c r="H317" s="157" t="str">
        <f t="shared" si="26"/>
        <v/>
      </c>
      <c r="I317" s="23"/>
      <c r="J317" s="45" t="e">
        <f t="shared" si="28"/>
        <v>#VALUE!</v>
      </c>
      <c r="K317" s="242"/>
      <c r="L317" s="242"/>
      <c r="M317" s="242"/>
      <c r="N317" s="242"/>
      <c r="O317" s="242"/>
      <c r="P317" s="160" t="s">
        <v>1022</v>
      </c>
      <c r="Q317" s="160" t="s">
        <v>901</v>
      </c>
      <c r="R317" s="160" t="s">
        <v>686</v>
      </c>
      <c r="S317" s="160" t="s">
        <v>844</v>
      </c>
      <c r="T317" s="160" t="s">
        <v>990</v>
      </c>
    </row>
    <row r="318" spans="2:20" x14ac:dyDescent="0.35">
      <c r="B318" s="156"/>
      <c r="C318" s="156"/>
      <c r="D318" s="262">
        <f t="shared" si="27"/>
        <v>0</v>
      </c>
      <c r="E318" s="156">
        <v>0</v>
      </c>
      <c r="F318" s="156" t="str">
        <f>IF(B318="","",SUMIFS('Produktion Lot.Nr.'!E$2:E$500,'Produktion Lot.Nr.'!B$2:B$500,B318))</f>
        <v/>
      </c>
      <c r="G318" s="156" t="str">
        <f>IF(B318="","",SUMIFS(Verkauf!H$4:H$496,Verkauf!E$4:E$496,B318))</f>
        <v/>
      </c>
      <c r="H318" s="157" t="str">
        <f t="shared" si="26"/>
        <v/>
      </c>
      <c r="I318" s="23"/>
      <c r="J318" s="45" t="e">
        <f t="shared" si="28"/>
        <v>#VALUE!</v>
      </c>
      <c r="K318" s="242"/>
      <c r="L318" s="242"/>
      <c r="M318" s="242"/>
      <c r="N318" s="242"/>
      <c r="O318" s="242"/>
      <c r="P318" s="160" t="s">
        <v>1022</v>
      </c>
      <c r="Q318" s="160" t="s">
        <v>901</v>
      </c>
      <c r="R318" s="160" t="s">
        <v>686</v>
      </c>
      <c r="S318" s="160" t="s">
        <v>844</v>
      </c>
      <c r="T318" s="160" t="s">
        <v>990</v>
      </c>
    </row>
    <row r="319" spans="2:20" x14ac:dyDescent="0.35">
      <c r="B319" s="156"/>
      <c r="C319" s="156"/>
      <c r="D319" s="262">
        <f t="shared" si="27"/>
        <v>0</v>
      </c>
      <c r="E319" s="156">
        <v>0</v>
      </c>
      <c r="F319" s="156" t="str">
        <f>IF(B319="","",SUMIFS('Produktion Lot.Nr.'!E$2:E$500,'Produktion Lot.Nr.'!B$2:B$500,B319))</f>
        <v/>
      </c>
      <c r="G319" s="156" t="str">
        <f>IF(B319="","",SUMIFS(Verkauf!H$4:H$496,Verkauf!E$4:E$496,B319))</f>
        <v/>
      </c>
      <c r="H319" s="157" t="str">
        <f t="shared" si="26"/>
        <v/>
      </c>
      <c r="I319" s="23"/>
      <c r="J319" s="45" t="e">
        <f t="shared" si="28"/>
        <v>#VALUE!</v>
      </c>
      <c r="K319" s="242"/>
      <c r="L319" s="242"/>
      <c r="M319" s="242"/>
      <c r="N319" s="242"/>
      <c r="O319" s="242"/>
      <c r="P319" s="160" t="s">
        <v>1022</v>
      </c>
      <c r="Q319" s="160" t="s">
        <v>901</v>
      </c>
      <c r="R319" s="160" t="s">
        <v>686</v>
      </c>
      <c r="S319" s="160" t="s">
        <v>844</v>
      </c>
      <c r="T319" s="160" t="s">
        <v>990</v>
      </c>
    </row>
    <row r="320" spans="2:20" x14ac:dyDescent="0.35">
      <c r="B320" s="156"/>
      <c r="C320" s="156"/>
      <c r="D320" s="262">
        <f t="shared" si="27"/>
        <v>0</v>
      </c>
      <c r="E320" s="156">
        <v>0</v>
      </c>
      <c r="F320" s="156" t="str">
        <f>IF(B320="","",SUMIFS('Produktion Lot.Nr.'!E$2:E$500,'Produktion Lot.Nr.'!B$2:B$500,B320))</f>
        <v/>
      </c>
      <c r="G320" s="156" t="str">
        <f>IF(B320="","",SUMIFS(Verkauf!H$4:H$496,Verkauf!E$4:E$496,B320))</f>
        <v/>
      </c>
      <c r="H320" s="157" t="str">
        <f t="shared" si="26"/>
        <v/>
      </c>
      <c r="I320" s="23"/>
      <c r="J320" s="45" t="e">
        <f t="shared" si="28"/>
        <v>#VALUE!</v>
      </c>
      <c r="K320" s="242"/>
      <c r="L320" s="242"/>
      <c r="M320" s="242"/>
      <c r="N320" s="242"/>
      <c r="O320" s="242"/>
      <c r="P320" s="160" t="s">
        <v>1022</v>
      </c>
      <c r="Q320" s="160" t="s">
        <v>901</v>
      </c>
      <c r="R320" s="160" t="s">
        <v>686</v>
      </c>
      <c r="S320" s="160" t="s">
        <v>844</v>
      </c>
      <c r="T320" s="160" t="s">
        <v>990</v>
      </c>
    </row>
    <row r="321" spans="2:20" x14ac:dyDescent="0.35">
      <c r="B321" s="156"/>
      <c r="C321" s="156"/>
      <c r="D321" s="262">
        <f t="shared" si="27"/>
        <v>0</v>
      </c>
      <c r="E321" s="156">
        <v>0</v>
      </c>
      <c r="F321" s="156" t="str">
        <f>IF(B321="","",SUMIFS('Produktion Lot.Nr.'!E$2:E$500,'Produktion Lot.Nr.'!B$2:B$500,B321))</f>
        <v/>
      </c>
      <c r="G321" s="156" t="str">
        <f>IF(B321="","",SUMIFS(Verkauf!H$4:H$496,Verkauf!E$4:E$496,B321))</f>
        <v/>
      </c>
      <c r="H321" s="157" t="str">
        <f t="shared" si="26"/>
        <v/>
      </c>
      <c r="I321" s="23"/>
      <c r="J321" s="45" t="e">
        <f t="shared" si="28"/>
        <v>#VALUE!</v>
      </c>
      <c r="K321" s="242"/>
      <c r="L321" s="242"/>
      <c r="M321" s="242"/>
      <c r="N321" s="242"/>
      <c r="O321" s="242"/>
      <c r="P321" s="160" t="s">
        <v>1022</v>
      </c>
      <c r="Q321" s="160" t="s">
        <v>901</v>
      </c>
      <c r="R321" s="160" t="s">
        <v>686</v>
      </c>
      <c r="S321" s="160" t="s">
        <v>844</v>
      </c>
      <c r="T321" s="160" t="s">
        <v>990</v>
      </c>
    </row>
    <row r="322" spans="2:20" x14ac:dyDescent="0.35">
      <c r="B322" s="156"/>
      <c r="C322" s="156"/>
      <c r="D322" s="262">
        <f t="shared" si="27"/>
        <v>0</v>
      </c>
      <c r="E322" s="156">
        <v>0</v>
      </c>
      <c r="F322" s="156" t="str">
        <f>IF(B322="","",SUMIFS('Produktion Lot.Nr.'!E$2:E$500,'Produktion Lot.Nr.'!B$2:B$500,B322))</f>
        <v/>
      </c>
      <c r="G322" s="156" t="str">
        <f>IF(B322="","",SUMIFS(Verkauf!H$4:H$496,Verkauf!E$4:E$496,B322))</f>
        <v/>
      </c>
      <c r="H322" s="157" t="str">
        <f t="shared" si="26"/>
        <v/>
      </c>
      <c r="I322" s="23"/>
      <c r="J322" s="45" t="e">
        <f t="shared" si="28"/>
        <v>#VALUE!</v>
      </c>
      <c r="K322" s="242"/>
      <c r="L322" s="242"/>
      <c r="M322" s="242"/>
      <c r="N322" s="242"/>
      <c r="O322" s="242"/>
      <c r="P322" s="160" t="s">
        <v>1022</v>
      </c>
      <c r="Q322" s="160" t="s">
        <v>901</v>
      </c>
      <c r="R322" s="160" t="s">
        <v>686</v>
      </c>
      <c r="S322" s="160" t="s">
        <v>844</v>
      </c>
      <c r="T322" s="160" t="s">
        <v>990</v>
      </c>
    </row>
    <row r="323" spans="2:20" x14ac:dyDescent="0.35">
      <c r="B323" s="156"/>
      <c r="C323" s="156"/>
      <c r="D323" s="262">
        <f t="shared" si="27"/>
        <v>0</v>
      </c>
      <c r="E323" s="156">
        <v>0</v>
      </c>
      <c r="F323" s="156" t="str">
        <f>IF(B323="","",SUMIFS('Produktion Lot.Nr.'!E$2:E$500,'Produktion Lot.Nr.'!B$2:B$500,B323))</f>
        <v/>
      </c>
      <c r="G323" s="156" t="str">
        <f>IF(B323="","",SUMIFS(Verkauf!H$4:H$496,Verkauf!E$4:E$496,B323))</f>
        <v/>
      </c>
      <c r="H323" s="157" t="str">
        <f t="shared" si="26"/>
        <v/>
      </c>
      <c r="I323" s="23"/>
      <c r="J323" s="45" t="e">
        <f t="shared" si="28"/>
        <v>#VALUE!</v>
      </c>
      <c r="K323" s="242"/>
      <c r="L323" s="242"/>
      <c r="M323" s="242"/>
      <c r="N323" s="242"/>
      <c r="O323" s="242"/>
      <c r="P323" s="160" t="s">
        <v>1022</v>
      </c>
      <c r="Q323" s="160" t="s">
        <v>901</v>
      </c>
      <c r="R323" s="160" t="s">
        <v>686</v>
      </c>
      <c r="S323" s="160" t="s">
        <v>844</v>
      </c>
      <c r="T323" s="160" t="s">
        <v>990</v>
      </c>
    </row>
    <row r="324" spans="2:20" x14ac:dyDescent="0.35">
      <c r="B324" s="156"/>
      <c r="C324" s="156"/>
      <c r="D324" s="262">
        <f t="shared" si="27"/>
        <v>0</v>
      </c>
      <c r="E324" s="156">
        <v>0</v>
      </c>
      <c r="F324" s="156" t="str">
        <f>IF(B324="","",SUMIFS('Produktion Lot.Nr.'!E$2:E$500,'Produktion Lot.Nr.'!B$2:B$500,B324))</f>
        <v/>
      </c>
      <c r="G324" s="156" t="str">
        <f>IF(B324="","",SUMIFS(Verkauf!H$4:H$496,Verkauf!E$4:E$496,B324))</f>
        <v/>
      </c>
      <c r="H324" s="157" t="str">
        <f t="shared" si="26"/>
        <v/>
      </c>
      <c r="I324" s="23"/>
      <c r="J324" s="45" t="e">
        <f t="shared" si="28"/>
        <v>#VALUE!</v>
      </c>
      <c r="K324" s="242"/>
      <c r="L324" s="242"/>
      <c r="M324" s="242"/>
      <c r="N324" s="242"/>
      <c r="O324" s="242"/>
      <c r="P324" s="160" t="s">
        <v>1022</v>
      </c>
      <c r="Q324" s="160" t="s">
        <v>901</v>
      </c>
      <c r="R324" s="160" t="s">
        <v>686</v>
      </c>
      <c r="S324" s="160" t="s">
        <v>844</v>
      </c>
      <c r="T324" s="160" t="s">
        <v>990</v>
      </c>
    </row>
    <row r="325" spans="2:20" x14ac:dyDescent="0.35">
      <c r="B325" s="156"/>
      <c r="C325" s="156"/>
      <c r="D325" s="262">
        <f t="shared" si="27"/>
        <v>0</v>
      </c>
      <c r="E325" s="156">
        <v>0</v>
      </c>
      <c r="F325" s="156" t="str">
        <f>IF(B325="","",SUMIFS('Produktion Lot.Nr.'!E$2:E$500,'Produktion Lot.Nr.'!B$2:B$500,B325))</f>
        <v/>
      </c>
      <c r="G325" s="156" t="str">
        <f>IF(B325="","",SUMIFS(Verkauf!H$4:H$496,Verkauf!E$4:E$496,B325))</f>
        <v/>
      </c>
      <c r="H325" s="157" t="str">
        <f t="shared" si="26"/>
        <v/>
      </c>
      <c r="I325" s="23"/>
      <c r="J325" s="45" t="e">
        <f t="shared" si="28"/>
        <v>#VALUE!</v>
      </c>
      <c r="K325" s="242"/>
      <c r="L325" s="242"/>
      <c r="M325" s="242"/>
      <c r="N325" s="242"/>
      <c r="O325" s="242"/>
      <c r="P325" s="160" t="s">
        <v>1022</v>
      </c>
      <c r="Q325" s="160" t="s">
        <v>901</v>
      </c>
      <c r="R325" s="160" t="s">
        <v>686</v>
      </c>
      <c r="S325" s="160" t="s">
        <v>844</v>
      </c>
      <c r="T325" s="160" t="s">
        <v>990</v>
      </c>
    </row>
    <row r="326" spans="2:20" x14ac:dyDescent="0.35">
      <c r="B326" s="156"/>
      <c r="C326" s="156"/>
      <c r="D326" s="262">
        <f t="shared" si="27"/>
        <v>0</v>
      </c>
      <c r="E326" s="156">
        <v>0</v>
      </c>
      <c r="F326" s="156" t="str">
        <f>IF(B326="","",SUMIFS('Produktion Lot.Nr.'!E$2:E$500,'Produktion Lot.Nr.'!B$2:B$500,B326))</f>
        <v/>
      </c>
      <c r="G326" s="156" t="str">
        <f>IF(B326="","",SUMIFS(Verkauf!H$4:H$496,Verkauf!E$4:E$496,B326))</f>
        <v/>
      </c>
      <c r="H326" s="157" t="str">
        <f t="shared" ref="H326:H389" si="29">IF(B326="","",E326+F326-G326)</f>
        <v/>
      </c>
      <c r="I326" s="23"/>
      <c r="J326" s="45" t="e">
        <f t="shared" si="28"/>
        <v>#VALUE!</v>
      </c>
      <c r="K326" s="242"/>
      <c r="L326" s="242"/>
      <c r="M326" s="242"/>
      <c r="N326" s="242"/>
      <c r="O326" s="242"/>
      <c r="P326" s="160" t="s">
        <v>1022</v>
      </c>
      <c r="Q326" s="160" t="s">
        <v>901</v>
      </c>
      <c r="R326" s="160" t="s">
        <v>686</v>
      </c>
      <c r="S326" s="160" t="s">
        <v>844</v>
      </c>
      <c r="T326" s="160" t="s">
        <v>990</v>
      </c>
    </row>
    <row r="327" spans="2:20" x14ac:dyDescent="0.35">
      <c r="B327" s="156"/>
      <c r="C327" s="156"/>
      <c r="D327" s="262">
        <f t="shared" si="27"/>
        <v>0</v>
      </c>
      <c r="E327" s="156">
        <v>0</v>
      </c>
      <c r="F327" s="156" t="str">
        <f>IF(B327="","",SUMIFS('Produktion Lot.Nr.'!E$2:E$500,'Produktion Lot.Nr.'!B$2:B$500,B327))</f>
        <v/>
      </c>
      <c r="G327" s="156" t="str">
        <f>IF(B327="","",SUMIFS(Verkauf!H$4:H$496,Verkauf!E$4:E$496,B327))</f>
        <v/>
      </c>
      <c r="H327" s="157" t="str">
        <f t="shared" si="29"/>
        <v/>
      </c>
      <c r="I327" s="23"/>
      <c r="J327" s="45" t="e">
        <f t="shared" si="28"/>
        <v>#VALUE!</v>
      </c>
      <c r="K327" s="242"/>
      <c r="L327" s="242"/>
      <c r="M327" s="242"/>
      <c r="N327" s="242"/>
      <c r="O327" s="242"/>
      <c r="P327" s="160" t="s">
        <v>1022</v>
      </c>
      <c r="Q327" s="160" t="s">
        <v>901</v>
      </c>
      <c r="R327" s="160" t="s">
        <v>686</v>
      </c>
      <c r="S327" s="160" t="s">
        <v>844</v>
      </c>
      <c r="T327" s="160" t="s">
        <v>990</v>
      </c>
    </row>
    <row r="328" spans="2:20" x14ac:dyDescent="0.35">
      <c r="B328" s="156"/>
      <c r="C328" s="156"/>
      <c r="D328" s="262">
        <f t="shared" si="27"/>
        <v>0</v>
      </c>
      <c r="E328" s="156">
        <v>0</v>
      </c>
      <c r="F328" s="156" t="str">
        <f>IF(B328="","",SUMIFS('Produktion Lot.Nr.'!E$2:E$500,'Produktion Lot.Nr.'!B$2:B$500,B328))</f>
        <v/>
      </c>
      <c r="G328" s="156" t="str">
        <f>IF(B328="","",SUMIFS(Verkauf!H$4:H$496,Verkauf!E$4:E$496,B328))</f>
        <v/>
      </c>
      <c r="H328" s="157" t="str">
        <f t="shared" si="29"/>
        <v/>
      </c>
      <c r="I328" s="23"/>
      <c r="J328" s="45" t="e">
        <f t="shared" si="28"/>
        <v>#VALUE!</v>
      </c>
      <c r="K328" s="242"/>
      <c r="L328" s="242"/>
      <c r="M328" s="242"/>
      <c r="N328" s="242"/>
      <c r="O328" s="242"/>
      <c r="P328" s="160" t="s">
        <v>1022</v>
      </c>
      <c r="Q328" s="160" t="s">
        <v>901</v>
      </c>
      <c r="R328" s="160" t="s">
        <v>686</v>
      </c>
      <c r="S328" s="160" t="s">
        <v>844</v>
      </c>
      <c r="T328" s="160" t="s">
        <v>990</v>
      </c>
    </row>
    <row r="329" spans="2:20" x14ac:dyDescent="0.35">
      <c r="B329" s="156"/>
      <c r="C329" s="156"/>
      <c r="D329" s="262">
        <f t="shared" si="27"/>
        <v>0</v>
      </c>
      <c r="E329" s="156">
        <v>0</v>
      </c>
      <c r="F329" s="156" t="str">
        <f>IF(B329="","",SUMIFS('Produktion Lot.Nr.'!E$2:E$500,'Produktion Lot.Nr.'!B$2:B$500,B329))</f>
        <v/>
      </c>
      <c r="G329" s="156" t="str">
        <f>IF(B329="","",SUMIFS(Verkauf!H$4:H$496,Verkauf!E$4:E$496,B329))</f>
        <v/>
      </c>
      <c r="H329" s="157" t="str">
        <f t="shared" si="29"/>
        <v/>
      </c>
      <c r="I329" s="23"/>
      <c r="J329" s="45" t="e">
        <f t="shared" si="28"/>
        <v>#VALUE!</v>
      </c>
      <c r="K329" s="242"/>
      <c r="L329" s="242"/>
      <c r="M329" s="242"/>
      <c r="N329" s="242"/>
      <c r="O329" s="242"/>
      <c r="P329" s="160" t="s">
        <v>1022</v>
      </c>
      <c r="Q329" s="160" t="s">
        <v>901</v>
      </c>
      <c r="R329" s="160" t="s">
        <v>686</v>
      </c>
      <c r="S329" s="160" t="s">
        <v>844</v>
      </c>
      <c r="T329" s="160" t="s">
        <v>990</v>
      </c>
    </row>
    <row r="330" spans="2:20" x14ac:dyDescent="0.35">
      <c r="B330" s="156"/>
      <c r="C330" s="156"/>
      <c r="D330" s="262">
        <f t="shared" si="27"/>
        <v>0</v>
      </c>
      <c r="E330" s="156">
        <v>0</v>
      </c>
      <c r="F330" s="156" t="str">
        <f>IF(B330="","",SUMIFS('Produktion Lot.Nr.'!E$2:E$500,'Produktion Lot.Nr.'!B$2:B$500,B330))</f>
        <v/>
      </c>
      <c r="G330" s="156" t="str">
        <f>IF(B330="","",SUMIFS(Verkauf!H$4:H$496,Verkauf!E$4:E$496,B330))</f>
        <v/>
      </c>
      <c r="H330" s="157" t="str">
        <f t="shared" si="29"/>
        <v/>
      </c>
      <c r="I330" s="23"/>
      <c r="J330" s="45" t="e">
        <f t="shared" si="28"/>
        <v>#VALUE!</v>
      </c>
      <c r="K330" s="242"/>
      <c r="L330" s="242"/>
      <c r="M330" s="242"/>
      <c r="N330" s="242"/>
      <c r="O330" s="242"/>
      <c r="P330" s="160" t="s">
        <v>1022</v>
      </c>
      <c r="Q330" s="160" t="s">
        <v>901</v>
      </c>
      <c r="R330" s="160" t="s">
        <v>686</v>
      </c>
      <c r="S330" s="160" t="s">
        <v>844</v>
      </c>
      <c r="T330" s="160" t="s">
        <v>990</v>
      </c>
    </row>
    <row r="331" spans="2:20" x14ac:dyDescent="0.35">
      <c r="B331" s="156"/>
      <c r="C331" s="156"/>
      <c r="D331" s="262">
        <f t="shared" si="27"/>
        <v>0</v>
      </c>
      <c r="E331" s="156">
        <v>0</v>
      </c>
      <c r="F331" s="156" t="str">
        <f>IF(B331="","",SUMIFS('Produktion Lot.Nr.'!E$2:E$500,'Produktion Lot.Nr.'!B$2:B$500,B331))</f>
        <v/>
      </c>
      <c r="G331" s="156" t="str">
        <f>IF(B331="","",SUMIFS(Verkauf!H$4:H$496,Verkauf!E$4:E$496,B331))</f>
        <v/>
      </c>
      <c r="H331" s="157" t="str">
        <f t="shared" si="29"/>
        <v/>
      </c>
      <c r="I331" s="23"/>
      <c r="J331" s="45" t="e">
        <f t="shared" si="28"/>
        <v>#VALUE!</v>
      </c>
      <c r="K331" s="242"/>
      <c r="L331" s="242"/>
      <c r="M331" s="242"/>
      <c r="N331" s="242"/>
      <c r="O331" s="242"/>
      <c r="P331" s="160" t="s">
        <v>1022</v>
      </c>
      <c r="Q331" s="160" t="s">
        <v>901</v>
      </c>
      <c r="R331" s="160" t="s">
        <v>686</v>
      </c>
      <c r="S331" s="160" t="s">
        <v>844</v>
      </c>
      <c r="T331" s="160" t="s">
        <v>990</v>
      </c>
    </row>
    <row r="332" spans="2:20" x14ac:dyDescent="0.35">
      <c r="B332" s="156"/>
      <c r="C332" s="156"/>
      <c r="D332" s="262">
        <f t="shared" si="27"/>
        <v>0</v>
      </c>
      <c r="E332" s="156">
        <v>0</v>
      </c>
      <c r="F332" s="156" t="str">
        <f>IF(B332="","",SUMIFS('Produktion Lot.Nr.'!E$2:E$500,'Produktion Lot.Nr.'!B$2:B$500,B332))</f>
        <v/>
      </c>
      <c r="G332" s="156" t="str">
        <f>IF(B332="","",SUMIFS(Verkauf!H$4:H$496,Verkauf!E$4:E$496,B332))</f>
        <v/>
      </c>
      <c r="H332" s="157" t="str">
        <f t="shared" si="29"/>
        <v/>
      </c>
      <c r="I332" s="23"/>
      <c r="J332" s="45" t="e">
        <f t="shared" si="28"/>
        <v>#VALUE!</v>
      </c>
      <c r="K332" s="242"/>
      <c r="L332" s="242"/>
      <c r="M332" s="242"/>
      <c r="N332" s="242"/>
      <c r="O332" s="242"/>
      <c r="P332" s="160" t="s">
        <v>1022</v>
      </c>
      <c r="Q332" s="160" t="s">
        <v>901</v>
      </c>
      <c r="R332" s="160" t="s">
        <v>686</v>
      </c>
      <c r="S332" s="160" t="s">
        <v>844</v>
      </c>
      <c r="T332" s="160" t="s">
        <v>990</v>
      </c>
    </row>
    <row r="333" spans="2:20" x14ac:dyDescent="0.35">
      <c r="B333" s="156"/>
      <c r="C333" s="156"/>
      <c r="D333" s="262">
        <f t="shared" si="27"/>
        <v>0</v>
      </c>
      <c r="E333" s="156">
        <v>0</v>
      </c>
      <c r="F333" s="156" t="str">
        <f>IF(B333="","",SUMIFS('Produktion Lot.Nr.'!E$2:E$500,'Produktion Lot.Nr.'!B$2:B$500,B333))</f>
        <v/>
      </c>
      <c r="G333" s="156" t="str">
        <f>IF(B333="","",SUMIFS(Verkauf!H$4:H$496,Verkauf!E$4:E$496,B333))</f>
        <v/>
      </c>
      <c r="H333" s="157" t="str">
        <f t="shared" si="29"/>
        <v/>
      </c>
      <c r="I333" s="23"/>
      <c r="J333" s="45" t="e">
        <f t="shared" si="28"/>
        <v>#VALUE!</v>
      </c>
      <c r="K333" s="242"/>
      <c r="L333" s="242"/>
      <c r="M333" s="242"/>
      <c r="N333" s="242"/>
      <c r="O333" s="242"/>
      <c r="P333" s="160" t="s">
        <v>1022</v>
      </c>
      <c r="Q333" s="160" t="s">
        <v>901</v>
      </c>
      <c r="R333" s="160" t="s">
        <v>686</v>
      </c>
      <c r="S333" s="160" t="s">
        <v>844</v>
      </c>
      <c r="T333" s="160" t="s">
        <v>990</v>
      </c>
    </row>
    <row r="334" spans="2:20" x14ac:dyDescent="0.35">
      <c r="B334" s="156"/>
      <c r="C334" s="156"/>
      <c r="D334" s="262">
        <f t="shared" si="27"/>
        <v>0</v>
      </c>
      <c r="E334" s="156">
        <v>0</v>
      </c>
      <c r="F334" s="156" t="str">
        <f>IF(B334="","",SUMIFS('Produktion Lot.Nr.'!E$2:E$500,'Produktion Lot.Nr.'!B$2:B$500,B334))</f>
        <v/>
      </c>
      <c r="G334" s="156" t="str">
        <f>IF(B334="","",SUMIFS(Verkauf!H$4:H$496,Verkauf!E$4:E$496,B334))</f>
        <v/>
      </c>
      <c r="H334" s="157" t="str">
        <f t="shared" si="29"/>
        <v/>
      </c>
      <c r="I334" s="23"/>
      <c r="J334" s="45" t="e">
        <f t="shared" si="28"/>
        <v>#VALUE!</v>
      </c>
      <c r="K334" s="242"/>
      <c r="L334" s="242"/>
      <c r="M334" s="242"/>
      <c r="N334" s="242"/>
      <c r="O334" s="242"/>
      <c r="P334" s="160" t="s">
        <v>1022</v>
      </c>
      <c r="Q334" s="160" t="s">
        <v>901</v>
      </c>
      <c r="R334" s="160" t="s">
        <v>686</v>
      </c>
      <c r="S334" s="160" t="s">
        <v>844</v>
      </c>
      <c r="T334" s="160" t="s">
        <v>990</v>
      </c>
    </row>
    <row r="335" spans="2:20" x14ac:dyDescent="0.35">
      <c r="B335" s="156"/>
      <c r="C335" s="156"/>
      <c r="D335" s="262">
        <f t="shared" si="27"/>
        <v>0</v>
      </c>
      <c r="E335" s="156">
        <v>0</v>
      </c>
      <c r="F335" s="156" t="str">
        <f>IF(B335="","",SUMIFS('Produktion Lot.Nr.'!E$2:E$500,'Produktion Lot.Nr.'!B$2:B$500,B335))</f>
        <v/>
      </c>
      <c r="G335" s="156" t="str">
        <f>IF(B335="","",SUMIFS(Verkauf!H$4:H$496,Verkauf!E$4:E$496,B335))</f>
        <v/>
      </c>
      <c r="H335" s="157" t="str">
        <f t="shared" si="29"/>
        <v/>
      </c>
      <c r="I335" s="23"/>
      <c r="J335" s="45" t="e">
        <f t="shared" si="28"/>
        <v>#VALUE!</v>
      </c>
      <c r="K335" s="242"/>
      <c r="L335" s="242"/>
      <c r="M335" s="242"/>
      <c r="N335" s="242"/>
      <c r="O335" s="242"/>
      <c r="P335" s="160" t="s">
        <v>1022</v>
      </c>
      <c r="Q335" s="160" t="s">
        <v>901</v>
      </c>
      <c r="R335" s="160" t="s">
        <v>686</v>
      </c>
      <c r="S335" s="160" t="s">
        <v>844</v>
      </c>
      <c r="T335" s="160" t="s">
        <v>990</v>
      </c>
    </row>
    <row r="336" spans="2:20" x14ac:dyDescent="0.35">
      <c r="B336" s="156"/>
      <c r="C336" s="156"/>
      <c r="D336" s="262">
        <f t="shared" si="27"/>
        <v>0</v>
      </c>
      <c r="E336" s="156">
        <v>0</v>
      </c>
      <c r="F336" s="156" t="str">
        <f>IF(B336="","",SUMIFS('Produktion Lot.Nr.'!E$2:E$500,'Produktion Lot.Nr.'!B$2:B$500,B336))</f>
        <v/>
      </c>
      <c r="G336" s="156" t="str">
        <f>IF(B336="","",SUMIFS(Verkauf!H$4:H$496,Verkauf!E$4:E$496,B336))</f>
        <v/>
      </c>
      <c r="H336" s="157" t="str">
        <f t="shared" si="29"/>
        <v/>
      </c>
      <c r="I336" s="23"/>
      <c r="J336" s="45" t="e">
        <f t="shared" si="28"/>
        <v>#VALUE!</v>
      </c>
      <c r="K336" s="242"/>
      <c r="L336" s="242"/>
      <c r="M336" s="242"/>
      <c r="N336" s="242"/>
      <c r="O336" s="242"/>
      <c r="P336" s="160" t="s">
        <v>1022</v>
      </c>
      <c r="Q336" s="160" t="s">
        <v>901</v>
      </c>
      <c r="R336" s="160" t="s">
        <v>686</v>
      </c>
      <c r="S336" s="160" t="s">
        <v>844</v>
      </c>
      <c r="T336" s="160" t="s">
        <v>990</v>
      </c>
    </row>
    <row r="337" spans="2:20" x14ac:dyDescent="0.35">
      <c r="B337" s="156"/>
      <c r="C337" s="156"/>
      <c r="D337" s="262">
        <f t="shared" si="27"/>
        <v>0</v>
      </c>
      <c r="E337" s="156">
        <v>0</v>
      </c>
      <c r="F337" s="156" t="str">
        <f>IF(B337="","",SUMIFS('Produktion Lot.Nr.'!E$2:E$500,'Produktion Lot.Nr.'!B$2:B$500,B337))</f>
        <v/>
      </c>
      <c r="G337" s="156" t="str">
        <f>IF(B337="","",SUMIFS(Verkauf!H$4:H$496,Verkauf!E$4:E$496,B337))</f>
        <v/>
      </c>
      <c r="H337" s="157" t="str">
        <f t="shared" si="29"/>
        <v/>
      </c>
      <c r="I337" s="23"/>
      <c r="J337" s="45" t="e">
        <f t="shared" si="28"/>
        <v>#VALUE!</v>
      </c>
      <c r="K337" s="242"/>
      <c r="L337" s="242"/>
      <c r="M337" s="242"/>
      <c r="N337" s="242"/>
      <c r="O337" s="242"/>
      <c r="P337" s="160" t="s">
        <v>1022</v>
      </c>
      <c r="Q337" s="160" t="s">
        <v>901</v>
      </c>
      <c r="R337" s="160" t="s">
        <v>686</v>
      </c>
      <c r="S337" s="160" t="s">
        <v>844</v>
      </c>
      <c r="T337" s="160" t="s">
        <v>990</v>
      </c>
    </row>
    <row r="338" spans="2:20" x14ac:dyDescent="0.35">
      <c r="B338" s="156"/>
      <c r="C338" s="156"/>
      <c r="D338" s="262">
        <f t="shared" si="27"/>
        <v>0</v>
      </c>
      <c r="E338" s="156">
        <v>0</v>
      </c>
      <c r="F338" s="156" t="str">
        <f>IF(B338="","",SUMIFS('Produktion Lot.Nr.'!E$2:E$500,'Produktion Lot.Nr.'!B$2:B$500,B338))</f>
        <v/>
      </c>
      <c r="G338" s="156" t="str">
        <f>IF(B338="","",SUMIFS(Verkauf!H$4:H$496,Verkauf!E$4:E$496,B338))</f>
        <v/>
      </c>
      <c r="H338" s="157" t="str">
        <f t="shared" si="29"/>
        <v/>
      </c>
      <c r="I338" s="23"/>
      <c r="J338" s="45" t="e">
        <f t="shared" si="28"/>
        <v>#VALUE!</v>
      </c>
      <c r="K338" s="242"/>
      <c r="L338" s="242"/>
      <c r="M338" s="242"/>
      <c r="N338" s="242"/>
      <c r="O338" s="242"/>
      <c r="P338" s="160" t="s">
        <v>1022</v>
      </c>
      <c r="Q338" s="160" t="s">
        <v>901</v>
      </c>
      <c r="R338" s="160" t="s">
        <v>686</v>
      </c>
      <c r="S338" s="160" t="s">
        <v>844</v>
      </c>
      <c r="T338" s="160" t="s">
        <v>990</v>
      </c>
    </row>
    <row r="339" spans="2:20" x14ac:dyDescent="0.35">
      <c r="B339" s="156"/>
      <c r="C339" s="156"/>
      <c r="D339" s="262">
        <f t="shared" ref="D339:D402" si="30">B339</f>
        <v>0</v>
      </c>
      <c r="E339" s="156">
        <v>0</v>
      </c>
      <c r="F339" s="156" t="str">
        <f>IF(B339="","",SUMIFS('Produktion Lot.Nr.'!E$2:E$500,'Produktion Lot.Nr.'!B$2:B$500,B339))</f>
        <v/>
      </c>
      <c r="G339" s="156" t="str">
        <f>IF(B339="","",SUMIFS(Verkauf!H$4:H$496,Verkauf!E$4:E$496,B339))</f>
        <v/>
      </c>
      <c r="H339" s="157" t="str">
        <f t="shared" si="29"/>
        <v/>
      </c>
      <c r="I339" s="23"/>
      <c r="J339" s="45" t="e">
        <f t="shared" si="28"/>
        <v>#VALUE!</v>
      </c>
      <c r="K339" s="242"/>
      <c r="L339" s="242"/>
      <c r="M339" s="242"/>
      <c r="N339" s="242"/>
      <c r="O339" s="242"/>
      <c r="P339" s="160" t="s">
        <v>1022</v>
      </c>
      <c r="Q339" s="160" t="s">
        <v>901</v>
      </c>
      <c r="R339" s="160" t="s">
        <v>686</v>
      </c>
      <c r="S339" s="160" t="s">
        <v>844</v>
      </c>
      <c r="T339" s="160" t="s">
        <v>990</v>
      </c>
    </row>
    <row r="340" spans="2:20" x14ac:dyDescent="0.35">
      <c r="B340" s="156"/>
      <c r="C340" s="156"/>
      <c r="D340" s="262">
        <f t="shared" si="30"/>
        <v>0</v>
      </c>
      <c r="E340" s="156">
        <v>0</v>
      </c>
      <c r="F340" s="156" t="str">
        <f>IF(B340="","",SUMIFS('Produktion Lot.Nr.'!E$2:E$500,'Produktion Lot.Nr.'!B$2:B$500,B340))</f>
        <v/>
      </c>
      <c r="G340" s="156" t="str">
        <f>IF(B340="","",SUMIFS(Verkauf!H$4:H$496,Verkauf!E$4:E$496,B340))</f>
        <v/>
      </c>
      <c r="H340" s="157" t="str">
        <f t="shared" si="29"/>
        <v/>
      </c>
      <c r="I340" s="23"/>
      <c r="J340" s="45" t="e">
        <f t="shared" ref="J340:J403" si="31">IF((H340*I340)&lt;0,0,H340*I340)</f>
        <v>#VALUE!</v>
      </c>
      <c r="K340" s="242"/>
      <c r="L340" s="242"/>
      <c r="M340" s="242"/>
      <c r="N340" s="242"/>
      <c r="O340" s="242"/>
      <c r="P340" s="160" t="s">
        <v>1022</v>
      </c>
      <c r="Q340" s="160" t="s">
        <v>901</v>
      </c>
      <c r="R340" s="160" t="s">
        <v>686</v>
      </c>
      <c r="S340" s="160" t="s">
        <v>844</v>
      </c>
      <c r="T340" s="160" t="s">
        <v>990</v>
      </c>
    </row>
    <row r="341" spans="2:20" x14ac:dyDescent="0.35">
      <c r="B341" s="156"/>
      <c r="C341" s="156"/>
      <c r="D341" s="262">
        <f t="shared" si="30"/>
        <v>0</v>
      </c>
      <c r="E341" s="156">
        <v>0</v>
      </c>
      <c r="F341" s="156" t="str">
        <f>IF(B341="","",SUMIFS('Produktion Lot.Nr.'!E$2:E$500,'Produktion Lot.Nr.'!B$2:B$500,B341))</f>
        <v/>
      </c>
      <c r="G341" s="156" t="str">
        <f>IF(B341="","",SUMIFS(Verkauf!H$4:H$496,Verkauf!E$4:E$496,B341))</f>
        <v/>
      </c>
      <c r="H341" s="157" t="str">
        <f t="shared" si="29"/>
        <v/>
      </c>
      <c r="I341" s="23"/>
      <c r="J341" s="45" t="e">
        <f t="shared" si="31"/>
        <v>#VALUE!</v>
      </c>
      <c r="K341" s="242"/>
      <c r="L341" s="242"/>
      <c r="M341" s="242"/>
      <c r="N341" s="242"/>
      <c r="O341" s="242"/>
      <c r="P341" s="160" t="s">
        <v>1022</v>
      </c>
      <c r="Q341" s="160" t="s">
        <v>901</v>
      </c>
      <c r="R341" s="160" t="s">
        <v>686</v>
      </c>
      <c r="S341" s="160" t="s">
        <v>844</v>
      </c>
      <c r="T341" s="160" t="s">
        <v>990</v>
      </c>
    </row>
    <row r="342" spans="2:20" x14ac:dyDescent="0.35">
      <c r="B342" s="156"/>
      <c r="C342" s="156"/>
      <c r="D342" s="262">
        <f t="shared" si="30"/>
        <v>0</v>
      </c>
      <c r="E342" s="156">
        <v>0</v>
      </c>
      <c r="F342" s="156" t="str">
        <f>IF(B342="","",SUMIFS('Produktion Lot.Nr.'!E$2:E$500,'Produktion Lot.Nr.'!B$2:B$500,B342))</f>
        <v/>
      </c>
      <c r="G342" s="156" t="str">
        <f>IF(B342="","",SUMIFS(Verkauf!H$4:H$496,Verkauf!E$4:E$496,B342))</f>
        <v/>
      </c>
      <c r="H342" s="157" t="str">
        <f t="shared" si="29"/>
        <v/>
      </c>
      <c r="I342" s="23"/>
      <c r="J342" s="45" t="e">
        <f t="shared" si="31"/>
        <v>#VALUE!</v>
      </c>
      <c r="K342" s="242"/>
      <c r="L342" s="242"/>
      <c r="M342" s="242"/>
      <c r="N342" s="242"/>
      <c r="O342" s="242"/>
      <c r="P342" s="160" t="s">
        <v>1022</v>
      </c>
      <c r="Q342" s="160" t="s">
        <v>901</v>
      </c>
      <c r="R342" s="160" t="s">
        <v>686</v>
      </c>
      <c r="S342" s="160" t="s">
        <v>844</v>
      </c>
      <c r="T342" s="160" t="s">
        <v>990</v>
      </c>
    </row>
    <row r="343" spans="2:20" x14ac:dyDescent="0.35">
      <c r="B343" s="156"/>
      <c r="C343" s="156"/>
      <c r="D343" s="262">
        <f t="shared" si="30"/>
        <v>0</v>
      </c>
      <c r="E343" s="156">
        <v>0</v>
      </c>
      <c r="F343" s="156" t="str">
        <f>IF(B343="","",SUMIFS('Produktion Lot.Nr.'!E$2:E$500,'Produktion Lot.Nr.'!B$2:B$500,B343))</f>
        <v/>
      </c>
      <c r="G343" s="156" t="str">
        <f>IF(B343="","",SUMIFS(Verkauf!H$4:H$496,Verkauf!E$4:E$496,B343))</f>
        <v/>
      </c>
      <c r="H343" s="157" t="str">
        <f t="shared" si="29"/>
        <v/>
      </c>
      <c r="I343" s="23"/>
      <c r="J343" s="45" t="e">
        <f t="shared" si="31"/>
        <v>#VALUE!</v>
      </c>
      <c r="K343" s="242"/>
      <c r="L343" s="242"/>
      <c r="M343" s="242"/>
      <c r="N343" s="242"/>
      <c r="O343" s="242"/>
      <c r="P343" s="160" t="s">
        <v>1022</v>
      </c>
      <c r="Q343" s="160" t="s">
        <v>901</v>
      </c>
      <c r="R343" s="160" t="s">
        <v>686</v>
      </c>
      <c r="S343" s="160" t="s">
        <v>844</v>
      </c>
      <c r="T343" s="160" t="s">
        <v>990</v>
      </c>
    </row>
    <row r="344" spans="2:20" x14ac:dyDescent="0.35">
      <c r="B344" s="156"/>
      <c r="C344" s="156"/>
      <c r="D344" s="262">
        <f t="shared" si="30"/>
        <v>0</v>
      </c>
      <c r="E344" s="156">
        <v>0</v>
      </c>
      <c r="F344" s="156" t="str">
        <f>IF(B344="","",SUMIFS('Produktion Lot.Nr.'!E$2:E$500,'Produktion Lot.Nr.'!B$2:B$500,B344))</f>
        <v/>
      </c>
      <c r="G344" s="156" t="str">
        <f>IF(B344="","",SUMIFS(Verkauf!H$4:H$496,Verkauf!E$4:E$496,B344))</f>
        <v/>
      </c>
      <c r="H344" s="157" t="str">
        <f t="shared" si="29"/>
        <v/>
      </c>
      <c r="I344" s="23"/>
      <c r="J344" s="45" t="e">
        <f t="shared" si="31"/>
        <v>#VALUE!</v>
      </c>
      <c r="K344" s="242"/>
      <c r="L344" s="242"/>
      <c r="M344" s="242"/>
      <c r="N344" s="242"/>
      <c r="O344" s="242"/>
      <c r="P344" s="160" t="s">
        <v>1022</v>
      </c>
      <c r="Q344" s="160" t="s">
        <v>901</v>
      </c>
      <c r="R344" s="160" t="s">
        <v>686</v>
      </c>
      <c r="S344" s="160" t="s">
        <v>844</v>
      </c>
      <c r="T344" s="160" t="s">
        <v>990</v>
      </c>
    </row>
    <row r="345" spans="2:20" x14ac:dyDescent="0.35">
      <c r="B345" s="156"/>
      <c r="C345" s="156"/>
      <c r="D345" s="262">
        <f t="shared" si="30"/>
        <v>0</v>
      </c>
      <c r="E345" s="156">
        <v>0</v>
      </c>
      <c r="F345" s="156" t="str">
        <f>IF(B345="","",SUMIFS('Produktion Lot.Nr.'!E$2:E$500,'Produktion Lot.Nr.'!B$2:B$500,B345))</f>
        <v/>
      </c>
      <c r="G345" s="156" t="str">
        <f>IF(B345="","",SUMIFS(Verkauf!H$4:H$496,Verkauf!E$4:E$496,B345))</f>
        <v/>
      </c>
      <c r="H345" s="157" t="str">
        <f t="shared" si="29"/>
        <v/>
      </c>
      <c r="I345" s="23"/>
      <c r="J345" s="45" t="e">
        <f t="shared" si="31"/>
        <v>#VALUE!</v>
      </c>
      <c r="K345" s="242"/>
      <c r="L345" s="242"/>
      <c r="M345" s="242"/>
      <c r="N345" s="242"/>
      <c r="O345" s="242"/>
      <c r="P345" s="160" t="s">
        <v>1022</v>
      </c>
      <c r="Q345" s="160" t="s">
        <v>901</v>
      </c>
      <c r="R345" s="160" t="s">
        <v>686</v>
      </c>
      <c r="S345" s="160" t="s">
        <v>844</v>
      </c>
      <c r="T345" s="160" t="s">
        <v>990</v>
      </c>
    </row>
    <row r="346" spans="2:20" x14ac:dyDescent="0.35">
      <c r="B346" s="156"/>
      <c r="C346" s="156"/>
      <c r="D346" s="262">
        <f t="shared" si="30"/>
        <v>0</v>
      </c>
      <c r="E346" s="156">
        <v>0</v>
      </c>
      <c r="F346" s="156" t="str">
        <f>IF(B346="","",SUMIFS('Produktion Lot.Nr.'!E$2:E$500,'Produktion Lot.Nr.'!B$2:B$500,B346))</f>
        <v/>
      </c>
      <c r="G346" s="156" t="str">
        <f>IF(B346="","",SUMIFS(Verkauf!H$4:H$496,Verkauf!E$4:E$496,B346))</f>
        <v/>
      </c>
      <c r="H346" s="157" t="str">
        <f t="shared" si="29"/>
        <v/>
      </c>
      <c r="I346" s="23"/>
      <c r="J346" s="45" t="e">
        <f t="shared" si="31"/>
        <v>#VALUE!</v>
      </c>
      <c r="K346" s="242"/>
      <c r="L346" s="242"/>
      <c r="M346" s="242"/>
      <c r="N346" s="242"/>
      <c r="O346" s="242"/>
      <c r="P346" s="160" t="s">
        <v>1022</v>
      </c>
      <c r="Q346" s="160" t="s">
        <v>901</v>
      </c>
      <c r="R346" s="160" t="s">
        <v>686</v>
      </c>
      <c r="S346" s="160" t="s">
        <v>844</v>
      </c>
      <c r="T346" s="160" t="s">
        <v>990</v>
      </c>
    </row>
    <row r="347" spans="2:20" x14ac:dyDescent="0.35">
      <c r="B347" s="156"/>
      <c r="C347" s="156"/>
      <c r="D347" s="262">
        <f t="shared" si="30"/>
        <v>0</v>
      </c>
      <c r="E347" s="156">
        <v>0</v>
      </c>
      <c r="F347" s="156" t="str">
        <f>IF(B347="","",SUMIFS('Produktion Lot.Nr.'!E$2:E$500,'Produktion Lot.Nr.'!B$2:B$500,B347))</f>
        <v/>
      </c>
      <c r="G347" s="156" t="str">
        <f>IF(B347="","",SUMIFS(Verkauf!H$4:H$496,Verkauf!E$4:E$496,B347))</f>
        <v/>
      </c>
      <c r="H347" s="157" t="str">
        <f t="shared" si="29"/>
        <v/>
      </c>
      <c r="I347" s="23"/>
      <c r="J347" s="45" t="e">
        <f t="shared" si="31"/>
        <v>#VALUE!</v>
      </c>
      <c r="K347" s="242"/>
      <c r="L347" s="242"/>
      <c r="M347" s="242"/>
      <c r="N347" s="242"/>
      <c r="O347" s="242"/>
      <c r="P347" s="160" t="s">
        <v>1022</v>
      </c>
      <c r="Q347" s="160" t="s">
        <v>901</v>
      </c>
      <c r="R347" s="160" t="s">
        <v>686</v>
      </c>
      <c r="S347" s="160" t="s">
        <v>844</v>
      </c>
      <c r="T347" s="160" t="s">
        <v>990</v>
      </c>
    </row>
    <row r="348" spans="2:20" x14ac:dyDescent="0.35">
      <c r="B348" s="156"/>
      <c r="C348" s="156"/>
      <c r="D348" s="262">
        <f t="shared" si="30"/>
        <v>0</v>
      </c>
      <c r="E348" s="156">
        <v>0</v>
      </c>
      <c r="F348" s="156" t="str">
        <f>IF(B348="","",SUMIFS('Produktion Lot.Nr.'!E$2:E$500,'Produktion Lot.Nr.'!B$2:B$500,B348))</f>
        <v/>
      </c>
      <c r="G348" s="156" t="str">
        <f>IF(B348="","",SUMIFS(Verkauf!H$4:H$496,Verkauf!E$4:E$496,B348))</f>
        <v/>
      </c>
      <c r="H348" s="157" t="str">
        <f t="shared" si="29"/>
        <v/>
      </c>
      <c r="I348" s="23"/>
      <c r="J348" s="45" t="e">
        <f t="shared" si="31"/>
        <v>#VALUE!</v>
      </c>
      <c r="K348" s="242"/>
      <c r="L348" s="242"/>
      <c r="M348" s="242"/>
      <c r="N348" s="242"/>
      <c r="O348" s="242"/>
      <c r="P348" s="160" t="s">
        <v>1022</v>
      </c>
      <c r="Q348" s="160" t="s">
        <v>901</v>
      </c>
      <c r="R348" s="160" t="s">
        <v>686</v>
      </c>
      <c r="S348" s="160" t="s">
        <v>844</v>
      </c>
      <c r="T348" s="160" t="s">
        <v>990</v>
      </c>
    </row>
    <row r="349" spans="2:20" x14ac:dyDescent="0.35">
      <c r="B349" s="156"/>
      <c r="C349" s="156"/>
      <c r="D349" s="262">
        <f t="shared" si="30"/>
        <v>0</v>
      </c>
      <c r="E349" s="156">
        <v>0</v>
      </c>
      <c r="F349" s="156" t="str">
        <f>IF(B349="","",SUMIFS('Produktion Lot.Nr.'!E$2:E$500,'Produktion Lot.Nr.'!B$2:B$500,B349))</f>
        <v/>
      </c>
      <c r="G349" s="156" t="str">
        <f>IF(B349="","",SUMIFS(Verkauf!H$4:H$496,Verkauf!E$4:E$496,B349))</f>
        <v/>
      </c>
      <c r="H349" s="157" t="str">
        <f t="shared" si="29"/>
        <v/>
      </c>
      <c r="I349" s="23"/>
      <c r="J349" s="45" t="e">
        <f t="shared" si="31"/>
        <v>#VALUE!</v>
      </c>
      <c r="K349" s="242"/>
      <c r="L349" s="242"/>
      <c r="M349" s="242"/>
      <c r="N349" s="242"/>
      <c r="O349" s="242"/>
      <c r="P349" s="160" t="s">
        <v>1022</v>
      </c>
      <c r="Q349" s="160" t="s">
        <v>901</v>
      </c>
      <c r="R349" s="160" t="s">
        <v>686</v>
      </c>
      <c r="S349" s="160" t="s">
        <v>844</v>
      </c>
      <c r="T349" s="160" t="s">
        <v>990</v>
      </c>
    </row>
    <row r="350" spans="2:20" x14ac:dyDescent="0.35">
      <c r="B350" s="156"/>
      <c r="C350" s="156"/>
      <c r="D350" s="262">
        <f t="shared" si="30"/>
        <v>0</v>
      </c>
      <c r="E350" s="156">
        <v>0</v>
      </c>
      <c r="F350" s="156" t="str">
        <f>IF(B350="","",SUMIFS('Produktion Lot.Nr.'!E$2:E$500,'Produktion Lot.Nr.'!B$2:B$500,B350))</f>
        <v/>
      </c>
      <c r="G350" s="156" t="str">
        <f>IF(B350="","",SUMIFS(Verkauf!H$4:H$496,Verkauf!E$4:E$496,B350))</f>
        <v/>
      </c>
      <c r="H350" s="157" t="str">
        <f t="shared" si="29"/>
        <v/>
      </c>
      <c r="I350" s="23"/>
      <c r="J350" s="45" t="e">
        <f t="shared" si="31"/>
        <v>#VALUE!</v>
      </c>
      <c r="K350" s="242"/>
      <c r="L350" s="242"/>
      <c r="M350" s="242"/>
      <c r="N350" s="242"/>
      <c r="O350" s="242"/>
      <c r="P350" s="160" t="s">
        <v>1022</v>
      </c>
      <c r="Q350" s="160" t="s">
        <v>901</v>
      </c>
      <c r="R350" s="160" t="s">
        <v>686</v>
      </c>
      <c r="S350" s="160" t="s">
        <v>844</v>
      </c>
      <c r="T350" s="160" t="s">
        <v>990</v>
      </c>
    </row>
    <row r="351" spans="2:20" x14ac:dyDescent="0.35">
      <c r="B351" s="156"/>
      <c r="C351" s="156"/>
      <c r="D351" s="262">
        <f t="shared" si="30"/>
        <v>0</v>
      </c>
      <c r="E351" s="156">
        <v>0</v>
      </c>
      <c r="F351" s="156" t="str">
        <f>IF(B351="","",SUMIFS('Produktion Lot.Nr.'!E$2:E$500,'Produktion Lot.Nr.'!B$2:B$500,B351))</f>
        <v/>
      </c>
      <c r="G351" s="156" t="str">
        <f>IF(B351="","",SUMIFS(Verkauf!H$4:H$496,Verkauf!E$4:E$496,B351))</f>
        <v/>
      </c>
      <c r="H351" s="157" t="str">
        <f t="shared" si="29"/>
        <v/>
      </c>
      <c r="I351" s="23"/>
      <c r="J351" s="45" t="e">
        <f t="shared" si="31"/>
        <v>#VALUE!</v>
      </c>
      <c r="K351" s="242"/>
      <c r="L351" s="242"/>
      <c r="M351" s="242"/>
      <c r="N351" s="242"/>
      <c r="O351" s="242"/>
      <c r="P351" s="160" t="s">
        <v>1022</v>
      </c>
      <c r="Q351" s="160" t="s">
        <v>901</v>
      </c>
      <c r="R351" s="160" t="s">
        <v>686</v>
      </c>
      <c r="S351" s="160" t="s">
        <v>844</v>
      </c>
      <c r="T351" s="160" t="s">
        <v>990</v>
      </c>
    </row>
    <row r="352" spans="2:20" x14ac:dyDescent="0.35">
      <c r="B352" s="156"/>
      <c r="C352" s="156"/>
      <c r="D352" s="262">
        <f t="shared" si="30"/>
        <v>0</v>
      </c>
      <c r="E352" s="156">
        <v>0</v>
      </c>
      <c r="F352" s="156" t="str">
        <f>IF(B352="","",SUMIFS('Produktion Lot.Nr.'!E$2:E$500,'Produktion Lot.Nr.'!B$2:B$500,B352))</f>
        <v/>
      </c>
      <c r="G352" s="156" t="str">
        <f>IF(B352="","",SUMIFS(Verkauf!H$4:H$496,Verkauf!E$4:E$496,B352))</f>
        <v/>
      </c>
      <c r="H352" s="157" t="str">
        <f t="shared" si="29"/>
        <v/>
      </c>
      <c r="I352" s="23"/>
      <c r="J352" s="45" t="e">
        <f t="shared" si="31"/>
        <v>#VALUE!</v>
      </c>
      <c r="K352" s="242"/>
      <c r="L352" s="242"/>
      <c r="M352" s="242"/>
      <c r="N352" s="242"/>
      <c r="O352" s="242"/>
      <c r="P352" s="160" t="s">
        <v>1022</v>
      </c>
      <c r="Q352" s="160" t="s">
        <v>901</v>
      </c>
      <c r="R352" s="160" t="s">
        <v>686</v>
      </c>
      <c r="S352" s="160" t="s">
        <v>844</v>
      </c>
      <c r="T352" s="160" t="s">
        <v>990</v>
      </c>
    </row>
    <row r="353" spans="2:20" x14ac:dyDescent="0.35">
      <c r="B353" s="156"/>
      <c r="C353" s="156"/>
      <c r="D353" s="262">
        <f t="shared" si="30"/>
        <v>0</v>
      </c>
      <c r="E353" s="156">
        <v>0</v>
      </c>
      <c r="F353" s="156" t="str">
        <f>IF(B353="","",SUMIFS('Produktion Lot.Nr.'!E$2:E$500,'Produktion Lot.Nr.'!B$2:B$500,B353))</f>
        <v/>
      </c>
      <c r="G353" s="156" t="str">
        <f>IF(B353="","",SUMIFS(Verkauf!H$4:H$496,Verkauf!E$4:E$496,B353))</f>
        <v/>
      </c>
      <c r="H353" s="157" t="str">
        <f t="shared" si="29"/>
        <v/>
      </c>
      <c r="I353" s="23"/>
      <c r="J353" s="45" t="e">
        <f t="shared" si="31"/>
        <v>#VALUE!</v>
      </c>
      <c r="K353" s="242"/>
      <c r="L353" s="242"/>
      <c r="M353" s="242"/>
      <c r="N353" s="242"/>
      <c r="O353" s="242"/>
      <c r="P353" s="160" t="s">
        <v>1022</v>
      </c>
      <c r="Q353" s="160" t="s">
        <v>901</v>
      </c>
      <c r="R353" s="160" t="s">
        <v>686</v>
      </c>
      <c r="S353" s="160" t="s">
        <v>844</v>
      </c>
      <c r="T353" s="160" t="s">
        <v>990</v>
      </c>
    </row>
    <row r="354" spans="2:20" x14ac:dyDescent="0.35">
      <c r="B354" s="156"/>
      <c r="C354" s="156"/>
      <c r="D354" s="262">
        <f t="shared" si="30"/>
        <v>0</v>
      </c>
      <c r="E354" s="156">
        <v>0</v>
      </c>
      <c r="F354" s="156" t="str">
        <f>IF(B354="","",SUMIFS('Produktion Lot.Nr.'!E$2:E$500,'Produktion Lot.Nr.'!B$2:B$500,B354))</f>
        <v/>
      </c>
      <c r="G354" s="156" t="str">
        <f>IF(B354="","",SUMIFS(Verkauf!H$4:H$496,Verkauf!E$4:E$496,B354))</f>
        <v/>
      </c>
      <c r="H354" s="157" t="str">
        <f t="shared" si="29"/>
        <v/>
      </c>
      <c r="I354" s="23"/>
      <c r="J354" s="45" t="e">
        <f t="shared" si="31"/>
        <v>#VALUE!</v>
      </c>
      <c r="K354" s="242"/>
      <c r="L354" s="242"/>
      <c r="M354" s="242"/>
      <c r="N354" s="242"/>
      <c r="O354" s="242"/>
      <c r="P354" s="160" t="s">
        <v>1022</v>
      </c>
      <c r="Q354" s="160" t="s">
        <v>901</v>
      </c>
      <c r="R354" s="160" t="s">
        <v>686</v>
      </c>
      <c r="S354" s="160" t="s">
        <v>844</v>
      </c>
      <c r="T354" s="160" t="s">
        <v>990</v>
      </c>
    </row>
    <row r="355" spans="2:20" x14ac:dyDescent="0.35">
      <c r="B355" s="156"/>
      <c r="C355" s="156"/>
      <c r="D355" s="262">
        <f t="shared" si="30"/>
        <v>0</v>
      </c>
      <c r="E355" s="156">
        <v>0</v>
      </c>
      <c r="F355" s="156" t="str">
        <f>IF(B355="","",SUMIFS('Produktion Lot.Nr.'!E$2:E$500,'Produktion Lot.Nr.'!B$2:B$500,B355))</f>
        <v/>
      </c>
      <c r="G355" s="156" t="str">
        <f>IF(B355="","",SUMIFS(Verkauf!H$4:H$496,Verkauf!E$4:E$496,B355))</f>
        <v/>
      </c>
      <c r="H355" s="157" t="str">
        <f t="shared" si="29"/>
        <v/>
      </c>
      <c r="I355" s="23"/>
      <c r="J355" s="45" t="e">
        <f t="shared" si="31"/>
        <v>#VALUE!</v>
      </c>
      <c r="K355" s="242"/>
      <c r="L355" s="242"/>
      <c r="M355" s="242"/>
      <c r="N355" s="242"/>
      <c r="O355" s="242"/>
      <c r="P355" s="160" t="s">
        <v>1022</v>
      </c>
      <c r="Q355" s="160" t="s">
        <v>901</v>
      </c>
      <c r="R355" s="160" t="s">
        <v>686</v>
      </c>
      <c r="S355" s="160" t="s">
        <v>844</v>
      </c>
      <c r="T355" s="160" t="s">
        <v>990</v>
      </c>
    </row>
    <row r="356" spans="2:20" x14ac:dyDescent="0.35">
      <c r="B356" s="156"/>
      <c r="C356" s="156"/>
      <c r="D356" s="262">
        <f t="shared" si="30"/>
        <v>0</v>
      </c>
      <c r="E356" s="156">
        <v>0</v>
      </c>
      <c r="F356" s="156" t="str">
        <f>IF(B356="","",SUMIFS('Produktion Lot.Nr.'!E$2:E$500,'Produktion Lot.Nr.'!B$2:B$500,B356))</f>
        <v/>
      </c>
      <c r="G356" s="156" t="str">
        <f>IF(B356="","",SUMIFS(Verkauf!H$4:H$496,Verkauf!E$4:E$496,B356))</f>
        <v/>
      </c>
      <c r="H356" s="157" t="str">
        <f t="shared" si="29"/>
        <v/>
      </c>
      <c r="I356" s="23"/>
      <c r="J356" s="45" t="e">
        <f t="shared" si="31"/>
        <v>#VALUE!</v>
      </c>
      <c r="K356" s="242"/>
      <c r="L356" s="242"/>
      <c r="M356" s="242"/>
      <c r="N356" s="242"/>
      <c r="O356" s="242"/>
      <c r="P356" s="160" t="s">
        <v>1022</v>
      </c>
      <c r="Q356" s="160" t="s">
        <v>901</v>
      </c>
      <c r="R356" s="160" t="s">
        <v>686</v>
      </c>
      <c r="S356" s="160" t="s">
        <v>844</v>
      </c>
      <c r="T356" s="160" t="s">
        <v>990</v>
      </c>
    </row>
    <row r="357" spans="2:20" x14ac:dyDescent="0.35">
      <c r="B357" s="156"/>
      <c r="C357" s="156"/>
      <c r="D357" s="262">
        <f t="shared" si="30"/>
        <v>0</v>
      </c>
      <c r="E357" s="156">
        <v>0</v>
      </c>
      <c r="F357" s="156" t="str">
        <f>IF(B357="","",SUMIFS('Produktion Lot.Nr.'!E$2:E$500,'Produktion Lot.Nr.'!B$2:B$500,B357))</f>
        <v/>
      </c>
      <c r="G357" s="156" t="str">
        <f>IF(B357="","",SUMIFS(Verkauf!H$4:H$496,Verkauf!E$4:E$496,B357))</f>
        <v/>
      </c>
      <c r="H357" s="157" t="str">
        <f t="shared" si="29"/>
        <v/>
      </c>
      <c r="I357" s="23"/>
      <c r="J357" s="45" t="e">
        <f t="shared" si="31"/>
        <v>#VALUE!</v>
      </c>
      <c r="K357" s="242"/>
      <c r="L357" s="242"/>
      <c r="M357" s="242"/>
      <c r="N357" s="242"/>
      <c r="O357" s="242"/>
      <c r="P357" s="160" t="s">
        <v>1022</v>
      </c>
      <c r="Q357" s="160" t="s">
        <v>901</v>
      </c>
      <c r="R357" s="160" t="s">
        <v>686</v>
      </c>
      <c r="S357" s="160" t="s">
        <v>844</v>
      </c>
      <c r="T357" s="160" t="s">
        <v>990</v>
      </c>
    </row>
    <row r="358" spans="2:20" x14ac:dyDescent="0.35">
      <c r="B358" s="156"/>
      <c r="C358" s="156"/>
      <c r="D358" s="262">
        <f t="shared" si="30"/>
        <v>0</v>
      </c>
      <c r="E358" s="156">
        <v>0</v>
      </c>
      <c r="F358" s="156" t="str">
        <f>IF(B358="","",SUMIFS('Produktion Lot.Nr.'!E$2:E$500,'Produktion Lot.Nr.'!B$2:B$500,B358))</f>
        <v/>
      </c>
      <c r="G358" s="156" t="str">
        <f>IF(B358="","",SUMIFS(Verkauf!H$4:H$496,Verkauf!E$4:E$496,B358))</f>
        <v/>
      </c>
      <c r="H358" s="157" t="str">
        <f t="shared" si="29"/>
        <v/>
      </c>
      <c r="I358" s="23"/>
      <c r="J358" s="45" t="e">
        <f t="shared" si="31"/>
        <v>#VALUE!</v>
      </c>
      <c r="K358" s="242"/>
      <c r="L358" s="242"/>
      <c r="M358" s="242"/>
      <c r="N358" s="242"/>
      <c r="O358" s="242"/>
      <c r="P358" s="160" t="s">
        <v>1022</v>
      </c>
      <c r="Q358" s="160" t="s">
        <v>901</v>
      </c>
      <c r="R358" s="160" t="s">
        <v>686</v>
      </c>
      <c r="S358" s="160" t="s">
        <v>844</v>
      </c>
      <c r="T358" s="160" t="s">
        <v>990</v>
      </c>
    </row>
    <row r="359" spans="2:20" x14ac:dyDescent="0.35">
      <c r="B359" s="156"/>
      <c r="C359" s="156"/>
      <c r="D359" s="262">
        <f t="shared" si="30"/>
        <v>0</v>
      </c>
      <c r="E359" s="156">
        <v>0</v>
      </c>
      <c r="F359" s="156" t="str">
        <f>IF(B359="","",SUMIFS('Produktion Lot.Nr.'!E$2:E$500,'Produktion Lot.Nr.'!B$2:B$500,B359))</f>
        <v/>
      </c>
      <c r="G359" s="156" t="str">
        <f>IF(B359="","",SUMIFS(Verkauf!H$4:H$496,Verkauf!E$4:E$496,B359))</f>
        <v/>
      </c>
      <c r="H359" s="157" t="str">
        <f t="shared" si="29"/>
        <v/>
      </c>
      <c r="I359" s="23"/>
      <c r="J359" s="45" t="e">
        <f t="shared" si="31"/>
        <v>#VALUE!</v>
      </c>
      <c r="K359" s="242"/>
      <c r="L359" s="242"/>
      <c r="M359" s="242"/>
      <c r="N359" s="242"/>
      <c r="O359" s="242"/>
      <c r="P359" s="160" t="s">
        <v>1022</v>
      </c>
      <c r="Q359" s="160" t="s">
        <v>901</v>
      </c>
      <c r="R359" s="160" t="s">
        <v>686</v>
      </c>
      <c r="S359" s="160" t="s">
        <v>844</v>
      </c>
      <c r="T359" s="160" t="s">
        <v>990</v>
      </c>
    </row>
    <row r="360" spans="2:20" x14ac:dyDescent="0.35">
      <c r="B360" s="156"/>
      <c r="C360" s="156"/>
      <c r="D360" s="262">
        <f t="shared" si="30"/>
        <v>0</v>
      </c>
      <c r="E360" s="156">
        <v>0</v>
      </c>
      <c r="F360" s="156" t="str">
        <f>IF(B360="","",SUMIFS('Produktion Lot.Nr.'!E$2:E$500,'Produktion Lot.Nr.'!B$2:B$500,B360))</f>
        <v/>
      </c>
      <c r="G360" s="156" t="str">
        <f>IF(B360="","",SUMIFS(Verkauf!H$4:H$496,Verkauf!E$4:E$496,B360))</f>
        <v/>
      </c>
      <c r="H360" s="157" t="str">
        <f t="shared" si="29"/>
        <v/>
      </c>
      <c r="I360" s="23"/>
      <c r="J360" s="45" t="e">
        <f t="shared" si="31"/>
        <v>#VALUE!</v>
      </c>
      <c r="K360" s="242"/>
      <c r="L360" s="242"/>
      <c r="M360" s="242"/>
      <c r="N360" s="242"/>
      <c r="O360" s="242"/>
      <c r="P360" s="160" t="s">
        <v>1022</v>
      </c>
      <c r="Q360" s="160" t="s">
        <v>901</v>
      </c>
      <c r="R360" s="160" t="s">
        <v>686</v>
      </c>
      <c r="S360" s="160" t="s">
        <v>844</v>
      </c>
      <c r="T360" s="160" t="s">
        <v>990</v>
      </c>
    </row>
    <row r="361" spans="2:20" x14ac:dyDescent="0.35">
      <c r="B361" s="156"/>
      <c r="C361" s="156"/>
      <c r="D361" s="262">
        <f t="shared" si="30"/>
        <v>0</v>
      </c>
      <c r="E361" s="156">
        <v>0</v>
      </c>
      <c r="F361" s="156" t="str">
        <f>IF(B361="","",SUMIFS('Produktion Lot.Nr.'!E$2:E$500,'Produktion Lot.Nr.'!B$2:B$500,B361))</f>
        <v/>
      </c>
      <c r="G361" s="156" t="str">
        <f>IF(B361="","",SUMIFS(Verkauf!H$4:H$496,Verkauf!E$4:E$496,B361))</f>
        <v/>
      </c>
      <c r="H361" s="157" t="str">
        <f t="shared" si="29"/>
        <v/>
      </c>
      <c r="I361" s="23"/>
      <c r="J361" s="45" t="e">
        <f t="shared" si="31"/>
        <v>#VALUE!</v>
      </c>
      <c r="K361" s="242"/>
      <c r="L361" s="242"/>
      <c r="M361" s="242"/>
      <c r="N361" s="242"/>
      <c r="O361" s="242"/>
      <c r="P361" s="160" t="s">
        <v>1022</v>
      </c>
      <c r="Q361" s="160" t="s">
        <v>901</v>
      </c>
      <c r="R361" s="160" t="s">
        <v>686</v>
      </c>
      <c r="S361" s="160" t="s">
        <v>844</v>
      </c>
      <c r="T361" s="160" t="s">
        <v>990</v>
      </c>
    </row>
    <row r="362" spans="2:20" x14ac:dyDescent="0.35">
      <c r="B362" s="156"/>
      <c r="C362" s="156"/>
      <c r="D362" s="262">
        <f t="shared" si="30"/>
        <v>0</v>
      </c>
      <c r="E362" s="156">
        <v>0</v>
      </c>
      <c r="F362" s="156" t="str">
        <f>IF(B362="","",SUMIFS('Produktion Lot.Nr.'!E$2:E$500,'Produktion Lot.Nr.'!B$2:B$500,B362))</f>
        <v/>
      </c>
      <c r="G362" s="156" t="str">
        <f>IF(B362="","",SUMIFS(Verkauf!H$4:H$496,Verkauf!E$4:E$496,B362))</f>
        <v/>
      </c>
      <c r="H362" s="157" t="str">
        <f t="shared" si="29"/>
        <v/>
      </c>
      <c r="I362" s="23"/>
      <c r="J362" s="45" t="e">
        <f t="shared" si="31"/>
        <v>#VALUE!</v>
      </c>
      <c r="K362" s="242"/>
      <c r="L362" s="242"/>
      <c r="M362" s="242"/>
      <c r="N362" s="242"/>
      <c r="O362" s="242"/>
      <c r="P362" s="160" t="s">
        <v>1022</v>
      </c>
      <c r="Q362" s="160" t="s">
        <v>901</v>
      </c>
      <c r="R362" s="160" t="s">
        <v>686</v>
      </c>
      <c r="S362" s="160" t="s">
        <v>844</v>
      </c>
      <c r="T362" s="160" t="s">
        <v>990</v>
      </c>
    </row>
    <row r="363" spans="2:20" x14ac:dyDescent="0.35">
      <c r="B363" s="156"/>
      <c r="C363" s="156"/>
      <c r="D363" s="262">
        <f t="shared" si="30"/>
        <v>0</v>
      </c>
      <c r="E363" s="156">
        <v>0</v>
      </c>
      <c r="F363" s="156" t="str">
        <f>IF(B363="","",SUMIFS('Produktion Lot.Nr.'!E$2:E$500,'Produktion Lot.Nr.'!B$2:B$500,B363))</f>
        <v/>
      </c>
      <c r="G363" s="156" t="str">
        <f>IF(B363="","",SUMIFS(Verkauf!H$4:H$496,Verkauf!E$4:E$496,B363))</f>
        <v/>
      </c>
      <c r="H363" s="157" t="str">
        <f t="shared" si="29"/>
        <v/>
      </c>
      <c r="I363" s="23"/>
      <c r="J363" s="45" t="e">
        <f t="shared" si="31"/>
        <v>#VALUE!</v>
      </c>
      <c r="K363" s="242"/>
      <c r="L363" s="242"/>
      <c r="M363" s="242"/>
      <c r="N363" s="242"/>
      <c r="O363" s="242"/>
      <c r="P363" s="160" t="s">
        <v>1022</v>
      </c>
      <c r="Q363" s="160" t="s">
        <v>901</v>
      </c>
      <c r="R363" s="160" t="s">
        <v>686</v>
      </c>
      <c r="S363" s="160" t="s">
        <v>844</v>
      </c>
      <c r="T363" s="160" t="s">
        <v>990</v>
      </c>
    </row>
    <row r="364" spans="2:20" x14ac:dyDescent="0.35">
      <c r="B364" s="156"/>
      <c r="C364" s="156"/>
      <c r="D364" s="262">
        <f t="shared" si="30"/>
        <v>0</v>
      </c>
      <c r="E364" s="156">
        <v>0</v>
      </c>
      <c r="F364" s="156" t="str">
        <f>IF(B364="","",SUMIFS('Produktion Lot.Nr.'!E$2:E$500,'Produktion Lot.Nr.'!B$2:B$500,B364))</f>
        <v/>
      </c>
      <c r="G364" s="156" t="str">
        <f>IF(B364="","",SUMIFS(Verkauf!H$4:H$496,Verkauf!E$4:E$496,B364))</f>
        <v/>
      </c>
      <c r="H364" s="157" t="str">
        <f t="shared" si="29"/>
        <v/>
      </c>
      <c r="I364" s="23"/>
      <c r="J364" s="45" t="e">
        <f t="shared" si="31"/>
        <v>#VALUE!</v>
      </c>
      <c r="K364" s="242"/>
      <c r="L364" s="242"/>
      <c r="M364" s="242"/>
      <c r="N364" s="242"/>
      <c r="O364" s="242"/>
      <c r="P364" s="160" t="s">
        <v>1022</v>
      </c>
      <c r="Q364" s="160" t="s">
        <v>901</v>
      </c>
      <c r="R364" s="160" t="s">
        <v>686</v>
      </c>
      <c r="S364" s="160" t="s">
        <v>844</v>
      </c>
      <c r="T364" s="160" t="s">
        <v>990</v>
      </c>
    </row>
    <row r="365" spans="2:20" x14ac:dyDescent="0.35">
      <c r="B365" s="156"/>
      <c r="C365" s="156"/>
      <c r="D365" s="262">
        <f t="shared" si="30"/>
        <v>0</v>
      </c>
      <c r="E365" s="156">
        <v>0</v>
      </c>
      <c r="F365" s="156" t="str">
        <f>IF(B365="","",SUMIFS('Produktion Lot.Nr.'!E$2:E$500,'Produktion Lot.Nr.'!B$2:B$500,B365))</f>
        <v/>
      </c>
      <c r="G365" s="156" t="str">
        <f>IF(B365="","",SUMIFS(Verkauf!H$4:H$496,Verkauf!E$4:E$496,B365))</f>
        <v/>
      </c>
      <c r="H365" s="157" t="str">
        <f t="shared" si="29"/>
        <v/>
      </c>
      <c r="I365" s="23"/>
      <c r="J365" s="45" t="e">
        <f t="shared" si="31"/>
        <v>#VALUE!</v>
      </c>
      <c r="K365" s="242"/>
      <c r="L365" s="242"/>
      <c r="M365" s="242"/>
      <c r="N365" s="242"/>
      <c r="O365" s="242"/>
      <c r="P365" s="160" t="s">
        <v>1022</v>
      </c>
      <c r="Q365" s="160" t="s">
        <v>901</v>
      </c>
      <c r="R365" s="160" t="s">
        <v>686</v>
      </c>
      <c r="S365" s="160" t="s">
        <v>844</v>
      </c>
      <c r="T365" s="160" t="s">
        <v>990</v>
      </c>
    </row>
    <row r="366" spans="2:20" x14ac:dyDescent="0.35">
      <c r="B366" s="156"/>
      <c r="C366" s="156"/>
      <c r="D366" s="262">
        <f t="shared" si="30"/>
        <v>0</v>
      </c>
      <c r="E366" s="156">
        <v>0</v>
      </c>
      <c r="F366" s="156" t="str">
        <f>IF(B366="","",SUMIFS('Produktion Lot.Nr.'!E$2:E$500,'Produktion Lot.Nr.'!B$2:B$500,B366))</f>
        <v/>
      </c>
      <c r="G366" s="156" t="str">
        <f>IF(B366="","",SUMIFS(Verkauf!H$4:H$496,Verkauf!E$4:E$496,B366))</f>
        <v/>
      </c>
      <c r="H366" s="157" t="str">
        <f t="shared" si="29"/>
        <v/>
      </c>
      <c r="I366" s="23"/>
      <c r="J366" s="45" t="e">
        <f t="shared" si="31"/>
        <v>#VALUE!</v>
      </c>
      <c r="K366" s="242"/>
      <c r="L366" s="242"/>
      <c r="M366" s="242"/>
      <c r="N366" s="242"/>
      <c r="O366" s="242"/>
      <c r="P366" s="160" t="s">
        <v>1022</v>
      </c>
      <c r="Q366" s="160" t="s">
        <v>901</v>
      </c>
      <c r="R366" s="160" t="s">
        <v>686</v>
      </c>
      <c r="S366" s="160" t="s">
        <v>844</v>
      </c>
      <c r="T366" s="160" t="s">
        <v>990</v>
      </c>
    </row>
    <row r="367" spans="2:20" x14ac:dyDescent="0.35">
      <c r="B367" s="156"/>
      <c r="C367" s="156"/>
      <c r="D367" s="262">
        <f t="shared" si="30"/>
        <v>0</v>
      </c>
      <c r="E367" s="156">
        <v>0</v>
      </c>
      <c r="F367" s="156" t="str">
        <f>IF(B367="","",SUMIFS('Produktion Lot.Nr.'!E$2:E$500,'Produktion Lot.Nr.'!B$2:B$500,B367))</f>
        <v/>
      </c>
      <c r="G367" s="156" t="str">
        <f>IF(B367="","",SUMIFS(Verkauf!H$4:H$496,Verkauf!E$4:E$496,B367))</f>
        <v/>
      </c>
      <c r="H367" s="157" t="str">
        <f t="shared" si="29"/>
        <v/>
      </c>
      <c r="I367" s="23"/>
      <c r="J367" s="45" t="e">
        <f t="shared" si="31"/>
        <v>#VALUE!</v>
      </c>
      <c r="K367" s="242"/>
      <c r="L367" s="242"/>
      <c r="M367" s="242"/>
      <c r="N367" s="242"/>
      <c r="O367" s="242"/>
      <c r="P367" s="160" t="s">
        <v>1022</v>
      </c>
      <c r="Q367" s="160" t="s">
        <v>901</v>
      </c>
      <c r="R367" s="160" t="s">
        <v>686</v>
      </c>
      <c r="S367" s="160" t="s">
        <v>844</v>
      </c>
      <c r="T367" s="160" t="s">
        <v>990</v>
      </c>
    </row>
    <row r="368" spans="2:20" x14ac:dyDescent="0.35">
      <c r="B368" s="156"/>
      <c r="C368" s="156"/>
      <c r="D368" s="262">
        <f t="shared" si="30"/>
        <v>0</v>
      </c>
      <c r="E368" s="156">
        <v>0</v>
      </c>
      <c r="F368" s="156" t="str">
        <f>IF(B368="","",SUMIFS('Produktion Lot.Nr.'!E$2:E$500,'Produktion Lot.Nr.'!B$2:B$500,B368))</f>
        <v/>
      </c>
      <c r="G368" s="156" t="str">
        <f>IF(B368="","",SUMIFS(Verkauf!H$4:H$496,Verkauf!E$4:E$496,B368))</f>
        <v/>
      </c>
      <c r="H368" s="157" t="str">
        <f t="shared" si="29"/>
        <v/>
      </c>
      <c r="I368" s="23"/>
      <c r="J368" s="45" t="e">
        <f t="shared" si="31"/>
        <v>#VALUE!</v>
      </c>
      <c r="K368" s="242"/>
      <c r="L368" s="242"/>
      <c r="M368" s="242"/>
      <c r="N368" s="242"/>
      <c r="O368" s="242"/>
      <c r="P368" s="160" t="s">
        <v>1022</v>
      </c>
      <c r="Q368" s="160" t="s">
        <v>901</v>
      </c>
      <c r="R368" s="160" t="s">
        <v>686</v>
      </c>
      <c r="S368" s="160" t="s">
        <v>844</v>
      </c>
      <c r="T368" s="160" t="s">
        <v>990</v>
      </c>
    </row>
    <row r="369" spans="2:20" x14ac:dyDescent="0.35">
      <c r="B369" s="156"/>
      <c r="C369" s="156"/>
      <c r="D369" s="262">
        <f t="shared" si="30"/>
        <v>0</v>
      </c>
      <c r="E369" s="156">
        <v>0</v>
      </c>
      <c r="F369" s="156" t="str">
        <f>IF(B369="","",SUMIFS('Produktion Lot.Nr.'!E$2:E$500,'Produktion Lot.Nr.'!B$2:B$500,B369))</f>
        <v/>
      </c>
      <c r="G369" s="156" t="str">
        <f>IF(B369="","",SUMIFS(Verkauf!H$4:H$496,Verkauf!E$4:E$496,B369))</f>
        <v/>
      </c>
      <c r="H369" s="157" t="str">
        <f t="shared" si="29"/>
        <v/>
      </c>
      <c r="I369" s="23"/>
      <c r="J369" s="45" t="e">
        <f t="shared" si="31"/>
        <v>#VALUE!</v>
      </c>
      <c r="K369" s="242"/>
      <c r="L369" s="242"/>
      <c r="M369" s="242"/>
      <c r="N369" s="242"/>
      <c r="O369" s="242"/>
      <c r="P369" s="160" t="s">
        <v>1022</v>
      </c>
      <c r="Q369" s="160" t="s">
        <v>901</v>
      </c>
      <c r="R369" s="160" t="s">
        <v>686</v>
      </c>
      <c r="S369" s="160" t="s">
        <v>844</v>
      </c>
      <c r="T369" s="160" t="s">
        <v>990</v>
      </c>
    </row>
    <row r="370" spans="2:20" x14ac:dyDescent="0.35">
      <c r="B370" s="156"/>
      <c r="C370" s="156"/>
      <c r="D370" s="262">
        <f t="shared" si="30"/>
        <v>0</v>
      </c>
      <c r="E370" s="156">
        <v>0</v>
      </c>
      <c r="F370" s="156" t="str">
        <f>IF(B370="","",SUMIFS('Produktion Lot.Nr.'!E$2:E$500,'Produktion Lot.Nr.'!B$2:B$500,B370))</f>
        <v/>
      </c>
      <c r="G370" s="156" t="str">
        <f>IF(B370="","",SUMIFS(Verkauf!H$4:H$496,Verkauf!E$4:E$496,B370))</f>
        <v/>
      </c>
      <c r="H370" s="157" t="str">
        <f t="shared" si="29"/>
        <v/>
      </c>
      <c r="I370" s="23"/>
      <c r="J370" s="45" t="e">
        <f t="shared" si="31"/>
        <v>#VALUE!</v>
      </c>
      <c r="K370" s="242"/>
      <c r="L370" s="242"/>
      <c r="M370" s="242"/>
      <c r="N370" s="242"/>
      <c r="O370" s="242"/>
      <c r="P370" s="160" t="s">
        <v>1022</v>
      </c>
      <c r="Q370" s="160" t="s">
        <v>901</v>
      </c>
      <c r="R370" s="160" t="s">
        <v>686</v>
      </c>
      <c r="S370" s="160" t="s">
        <v>844</v>
      </c>
      <c r="T370" s="160" t="s">
        <v>990</v>
      </c>
    </row>
    <row r="371" spans="2:20" x14ac:dyDescent="0.35">
      <c r="B371" s="156"/>
      <c r="C371" s="156"/>
      <c r="D371" s="262">
        <f t="shared" si="30"/>
        <v>0</v>
      </c>
      <c r="E371" s="156">
        <v>0</v>
      </c>
      <c r="F371" s="156" t="str">
        <f>IF(B371="","",SUMIFS('Produktion Lot.Nr.'!E$2:E$500,'Produktion Lot.Nr.'!B$2:B$500,B371))</f>
        <v/>
      </c>
      <c r="G371" s="156" t="str">
        <f>IF(B371="","",SUMIFS(Verkauf!H$4:H$496,Verkauf!E$4:E$496,B371))</f>
        <v/>
      </c>
      <c r="H371" s="157" t="str">
        <f t="shared" si="29"/>
        <v/>
      </c>
      <c r="I371" s="23"/>
      <c r="J371" s="45" t="e">
        <f t="shared" si="31"/>
        <v>#VALUE!</v>
      </c>
      <c r="K371" s="242"/>
      <c r="L371" s="242"/>
      <c r="M371" s="242"/>
      <c r="N371" s="242"/>
      <c r="O371" s="242"/>
      <c r="P371" s="160" t="s">
        <v>1022</v>
      </c>
      <c r="Q371" s="160" t="s">
        <v>901</v>
      </c>
      <c r="R371" s="160" t="s">
        <v>686</v>
      </c>
      <c r="S371" s="160" t="s">
        <v>844</v>
      </c>
      <c r="T371" s="160" t="s">
        <v>990</v>
      </c>
    </row>
    <row r="372" spans="2:20" x14ac:dyDescent="0.35">
      <c r="B372" s="156"/>
      <c r="C372" s="156"/>
      <c r="D372" s="262">
        <f t="shared" si="30"/>
        <v>0</v>
      </c>
      <c r="E372" s="156">
        <v>0</v>
      </c>
      <c r="F372" s="156" t="str">
        <f>IF(B372="","",SUMIFS('Produktion Lot.Nr.'!E$2:E$500,'Produktion Lot.Nr.'!B$2:B$500,B372))</f>
        <v/>
      </c>
      <c r="G372" s="156" t="str">
        <f>IF(B372="","",SUMIFS(Verkauf!H$4:H$496,Verkauf!E$4:E$496,B372))</f>
        <v/>
      </c>
      <c r="H372" s="157" t="str">
        <f t="shared" si="29"/>
        <v/>
      </c>
      <c r="I372" s="23"/>
      <c r="J372" s="45" t="e">
        <f t="shared" si="31"/>
        <v>#VALUE!</v>
      </c>
      <c r="K372" s="242"/>
      <c r="L372" s="242"/>
      <c r="M372" s="242"/>
      <c r="N372" s="242"/>
      <c r="O372" s="242"/>
      <c r="P372" s="160" t="s">
        <v>1022</v>
      </c>
      <c r="Q372" s="160" t="s">
        <v>901</v>
      </c>
      <c r="R372" s="160" t="s">
        <v>686</v>
      </c>
      <c r="S372" s="160" t="s">
        <v>844</v>
      </c>
      <c r="T372" s="160" t="s">
        <v>990</v>
      </c>
    </row>
    <row r="373" spans="2:20" x14ac:dyDescent="0.35">
      <c r="B373" s="156"/>
      <c r="C373" s="156"/>
      <c r="D373" s="262">
        <f t="shared" si="30"/>
        <v>0</v>
      </c>
      <c r="E373" s="156">
        <v>0</v>
      </c>
      <c r="F373" s="156" t="str">
        <f>IF(B373="","",SUMIFS('Produktion Lot.Nr.'!E$2:E$500,'Produktion Lot.Nr.'!B$2:B$500,B373))</f>
        <v/>
      </c>
      <c r="G373" s="156" t="str">
        <f>IF(B373="","",SUMIFS(Verkauf!H$4:H$496,Verkauf!E$4:E$496,B373))</f>
        <v/>
      </c>
      <c r="H373" s="157" t="str">
        <f t="shared" si="29"/>
        <v/>
      </c>
      <c r="I373" s="23"/>
      <c r="J373" s="45" t="e">
        <f t="shared" si="31"/>
        <v>#VALUE!</v>
      </c>
      <c r="K373" s="242"/>
      <c r="L373" s="242"/>
      <c r="M373" s="242"/>
      <c r="N373" s="242"/>
      <c r="O373" s="242"/>
      <c r="P373" s="160" t="s">
        <v>1022</v>
      </c>
      <c r="Q373" s="160" t="s">
        <v>901</v>
      </c>
      <c r="R373" s="160" t="s">
        <v>686</v>
      </c>
      <c r="S373" s="160" t="s">
        <v>844</v>
      </c>
      <c r="T373" s="160" t="s">
        <v>990</v>
      </c>
    </row>
    <row r="374" spans="2:20" x14ac:dyDescent="0.35">
      <c r="B374" s="156"/>
      <c r="C374" s="156"/>
      <c r="D374" s="262">
        <f t="shared" si="30"/>
        <v>0</v>
      </c>
      <c r="E374" s="156">
        <v>0</v>
      </c>
      <c r="F374" s="156" t="str">
        <f>IF(B374="","",SUMIFS('Produktion Lot.Nr.'!E$2:E$500,'Produktion Lot.Nr.'!B$2:B$500,B374))</f>
        <v/>
      </c>
      <c r="G374" s="156" t="str">
        <f>IF(B374="","",SUMIFS(Verkauf!H$4:H$496,Verkauf!E$4:E$496,B374))</f>
        <v/>
      </c>
      <c r="H374" s="157" t="str">
        <f t="shared" si="29"/>
        <v/>
      </c>
      <c r="I374" s="23"/>
      <c r="J374" s="45" t="e">
        <f t="shared" si="31"/>
        <v>#VALUE!</v>
      </c>
      <c r="K374" s="242"/>
      <c r="L374" s="242"/>
      <c r="M374" s="242"/>
      <c r="N374" s="242"/>
      <c r="O374" s="242"/>
      <c r="P374" s="160" t="s">
        <v>1022</v>
      </c>
      <c r="Q374" s="160" t="s">
        <v>901</v>
      </c>
      <c r="R374" s="160" t="s">
        <v>686</v>
      </c>
      <c r="S374" s="160" t="s">
        <v>844</v>
      </c>
      <c r="T374" s="160" t="s">
        <v>990</v>
      </c>
    </row>
    <row r="375" spans="2:20" x14ac:dyDescent="0.35">
      <c r="B375" s="156"/>
      <c r="C375" s="156"/>
      <c r="D375" s="262">
        <f t="shared" si="30"/>
        <v>0</v>
      </c>
      <c r="E375" s="156">
        <v>0</v>
      </c>
      <c r="F375" s="156" t="str">
        <f>IF(B375="","",SUMIFS('Produktion Lot.Nr.'!E$2:E$500,'Produktion Lot.Nr.'!B$2:B$500,B375))</f>
        <v/>
      </c>
      <c r="G375" s="156" t="str">
        <f>IF(B375="","",SUMIFS(Verkauf!H$4:H$496,Verkauf!E$4:E$496,B375))</f>
        <v/>
      </c>
      <c r="H375" s="157" t="str">
        <f t="shared" si="29"/>
        <v/>
      </c>
      <c r="I375" s="23"/>
      <c r="J375" s="45" t="e">
        <f t="shared" si="31"/>
        <v>#VALUE!</v>
      </c>
      <c r="K375" s="242"/>
      <c r="L375" s="242"/>
      <c r="M375" s="242"/>
      <c r="N375" s="242"/>
      <c r="O375" s="242"/>
      <c r="P375" s="160" t="s">
        <v>1022</v>
      </c>
      <c r="Q375" s="160" t="s">
        <v>901</v>
      </c>
      <c r="R375" s="160" t="s">
        <v>686</v>
      </c>
      <c r="S375" s="160" t="s">
        <v>844</v>
      </c>
      <c r="T375" s="160" t="s">
        <v>990</v>
      </c>
    </row>
    <row r="376" spans="2:20" x14ac:dyDescent="0.35">
      <c r="B376" s="156"/>
      <c r="C376" s="156"/>
      <c r="D376" s="262">
        <f t="shared" si="30"/>
        <v>0</v>
      </c>
      <c r="E376" s="156">
        <v>0</v>
      </c>
      <c r="F376" s="156" t="str">
        <f>IF(B376="","",SUMIFS('Produktion Lot.Nr.'!E$2:E$500,'Produktion Lot.Nr.'!B$2:B$500,B376))</f>
        <v/>
      </c>
      <c r="G376" s="156" t="str">
        <f>IF(B376="","",SUMIFS(Verkauf!H$4:H$496,Verkauf!E$4:E$496,B376))</f>
        <v/>
      </c>
      <c r="H376" s="157" t="str">
        <f t="shared" si="29"/>
        <v/>
      </c>
      <c r="I376" s="23"/>
      <c r="J376" s="45" t="e">
        <f t="shared" si="31"/>
        <v>#VALUE!</v>
      </c>
      <c r="K376" s="242"/>
      <c r="L376" s="242"/>
      <c r="M376" s="242"/>
      <c r="N376" s="242"/>
      <c r="O376" s="242"/>
      <c r="P376" s="160" t="s">
        <v>1022</v>
      </c>
      <c r="Q376" s="160" t="s">
        <v>901</v>
      </c>
      <c r="R376" s="160" t="s">
        <v>686</v>
      </c>
      <c r="S376" s="160" t="s">
        <v>844</v>
      </c>
      <c r="T376" s="160" t="s">
        <v>990</v>
      </c>
    </row>
    <row r="377" spans="2:20" x14ac:dyDescent="0.35">
      <c r="B377" s="156"/>
      <c r="C377" s="156"/>
      <c r="D377" s="262">
        <f t="shared" si="30"/>
        <v>0</v>
      </c>
      <c r="E377" s="156">
        <v>0</v>
      </c>
      <c r="F377" s="156" t="str">
        <f>IF(B377="","",SUMIFS('Produktion Lot.Nr.'!E$2:E$500,'Produktion Lot.Nr.'!B$2:B$500,B377))</f>
        <v/>
      </c>
      <c r="G377" s="156" t="str">
        <f>IF(B377="","",SUMIFS(Verkauf!H$4:H$496,Verkauf!E$4:E$496,B377))</f>
        <v/>
      </c>
      <c r="H377" s="157" t="str">
        <f t="shared" si="29"/>
        <v/>
      </c>
      <c r="I377" s="23"/>
      <c r="J377" s="45" t="e">
        <f t="shared" si="31"/>
        <v>#VALUE!</v>
      </c>
      <c r="K377" s="242"/>
      <c r="L377" s="242"/>
      <c r="M377" s="242"/>
      <c r="N377" s="242"/>
      <c r="O377" s="242"/>
      <c r="P377" s="160" t="s">
        <v>1022</v>
      </c>
      <c r="Q377" s="160" t="s">
        <v>901</v>
      </c>
      <c r="R377" s="160" t="s">
        <v>686</v>
      </c>
      <c r="S377" s="160" t="s">
        <v>844</v>
      </c>
      <c r="T377" s="160" t="s">
        <v>990</v>
      </c>
    </row>
    <row r="378" spans="2:20" x14ac:dyDescent="0.35">
      <c r="B378" s="156"/>
      <c r="C378" s="156"/>
      <c r="D378" s="262">
        <f t="shared" si="30"/>
        <v>0</v>
      </c>
      <c r="E378" s="156">
        <v>0</v>
      </c>
      <c r="F378" s="156" t="str">
        <f>IF(B378="","",SUMIFS('Produktion Lot.Nr.'!E$2:E$500,'Produktion Lot.Nr.'!B$2:B$500,B378))</f>
        <v/>
      </c>
      <c r="G378" s="156" t="str">
        <f>IF(B378="","",SUMIFS(Verkauf!H$4:H$496,Verkauf!E$4:E$496,B378))</f>
        <v/>
      </c>
      <c r="H378" s="157" t="str">
        <f t="shared" si="29"/>
        <v/>
      </c>
      <c r="I378" s="23"/>
      <c r="J378" s="45" t="e">
        <f t="shared" si="31"/>
        <v>#VALUE!</v>
      </c>
      <c r="K378" s="242"/>
      <c r="L378" s="242"/>
      <c r="M378" s="242"/>
      <c r="N378" s="242"/>
      <c r="O378" s="242"/>
      <c r="P378" s="160" t="s">
        <v>1022</v>
      </c>
      <c r="Q378" s="160" t="s">
        <v>901</v>
      </c>
      <c r="R378" s="160" t="s">
        <v>686</v>
      </c>
      <c r="S378" s="160" t="s">
        <v>844</v>
      </c>
      <c r="T378" s="160" t="s">
        <v>990</v>
      </c>
    </row>
    <row r="379" spans="2:20" x14ac:dyDescent="0.35">
      <c r="B379" s="156"/>
      <c r="C379" s="156"/>
      <c r="D379" s="262">
        <f t="shared" si="30"/>
        <v>0</v>
      </c>
      <c r="E379" s="156">
        <v>0</v>
      </c>
      <c r="F379" s="156" t="str">
        <f>IF(B379="","",SUMIFS('Produktion Lot.Nr.'!E$2:E$500,'Produktion Lot.Nr.'!B$2:B$500,B379))</f>
        <v/>
      </c>
      <c r="G379" s="156" t="str">
        <f>IF(B379="","",SUMIFS(Verkauf!H$4:H$496,Verkauf!E$4:E$496,B379))</f>
        <v/>
      </c>
      <c r="H379" s="157" t="str">
        <f t="shared" si="29"/>
        <v/>
      </c>
      <c r="I379" s="23"/>
      <c r="J379" s="45" t="e">
        <f t="shared" si="31"/>
        <v>#VALUE!</v>
      </c>
      <c r="K379" s="242"/>
      <c r="L379" s="242"/>
      <c r="M379" s="242"/>
      <c r="N379" s="242"/>
      <c r="O379" s="242"/>
      <c r="P379" s="160" t="s">
        <v>1022</v>
      </c>
      <c r="Q379" s="160" t="s">
        <v>901</v>
      </c>
      <c r="R379" s="160" t="s">
        <v>686</v>
      </c>
      <c r="S379" s="160" t="s">
        <v>844</v>
      </c>
      <c r="T379" s="160" t="s">
        <v>990</v>
      </c>
    </row>
    <row r="380" spans="2:20" x14ac:dyDescent="0.35">
      <c r="B380" s="156"/>
      <c r="C380" s="156"/>
      <c r="D380" s="262">
        <f t="shared" si="30"/>
        <v>0</v>
      </c>
      <c r="E380" s="156">
        <v>0</v>
      </c>
      <c r="F380" s="156" t="str">
        <f>IF(B380="","",SUMIFS('Produktion Lot.Nr.'!E$2:E$500,'Produktion Lot.Nr.'!B$2:B$500,B380))</f>
        <v/>
      </c>
      <c r="G380" s="156" t="str">
        <f>IF(B380="","",SUMIFS(Verkauf!H$4:H$496,Verkauf!E$4:E$496,B380))</f>
        <v/>
      </c>
      <c r="H380" s="157" t="str">
        <f t="shared" si="29"/>
        <v/>
      </c>
      <c r="I380" s="23"/>
      <c r="J380" s="45" t="e">
        <f t="shared" si="31"/>
        <v>#VALUE!</v>
      </c>
      <c r="K380" s="242"/>
      <c r="L380" s="242"/>
      <c r="M380" s="242"/>
      <c r="N380" s="242"/>
      <c r="O380" s="242"/>
      <c r="P380" s="160" t="s">
        <v>1022</v>
      </c>
      <c r="Q380" s="160" t="s">
        <v>901</v>
      </c>
      <c r="R380" s="160" t="s">
        <v>686</v>
      </c>
      <c r="S380" s="160" t="s">
        <v>844</v>
      </c>
      <c r="T380" s="160" t="s">
        <v>990</v>
      </c>
    </row>
    <row r="381" spans="2:20" x14ac:dyDescent="0.35">
      <c r="B381" s="156"/>
      <c r="C381" s="156"/>
      <c r="D381" s="262">
        <f t="shared" si="30"/>
        <v>0</v>
      </c>
      <c r="E381" s="156">
        <v>0</v>
      </c>
      <c r="F381" s="156" t="str">
        <f>IF(B381="","",SUMIFS('Produktion Lot.Nr.'!E$2:E$500,'Produktion Lot.Nr.'!B$2:B$500,B381))</f>
        <v/>
      </c>
      <c r="G381" s="156" t="str">
        <f>IF(B381="","",SUMIFS(Verkauf!H$4:H$496,Verkauf!E$4:E$496,B381))</f>
        <v/>
      </c>
      <c r="H381" s="157" t="str">
        <f t="shared" si="29"/>
        <v/>
      </c>
      <c r="I381" s="23"/>
      <c r="J381" s="45" t="e">
        <f t="shared" si="31"/>
        <v>#VALUE!</v>
      </c>
      <c r="K381" s="242"/>
      <c r="L381" s="242"/>
      <c r="M381" s="242"/>
      <c r="N381" s="242"/>
      <c r="O381" s="242"/>
      <c r="P381" s="160" t="s">
        <v>1022</v>
      </c>
      <c r="Q381" s="160" t="s">
        <v>901</v>
      </c>
      <c r="R381" s="160" t="s">
        <v>686</v>
      </c>
      <c r="S381" s="160" t="s">
        <v>844</v>
      </c>
      <c r="T381" s="160" t="s">
        <v>990</v>
      </c>
    </row>
    <row r="382" spans="2:20" x14ac:dyDescent="0.35">
      <c r="B382" s="156"/>
      <c r="C382" s="156"/>
      <c r="D382" s="262">
        <f t="shared" si="30"/>
        <v>0</v>
      </c>
      <c r="E382" s="156">
        <v>0</v>
      </c>
      <c r="F382" s="156" t="str">
        <f>IF(B382="","",SUMIFS('Produktion Lot.Nr.'!E$2:E$500,'Produktion Lot.Nr.'!B$2:B$500,B382))</f>
        <v/>
      </c>
      <c r="G382" s="156" t="str">
        <f>IF(B382="","",SUMIFS(Verkauf!H$4:H$496,Verkauf!E$4:E$496,B382))</f>
        <v/>
      </c>
      <c r="H382" s="157" t="str">
        <f t="shared" si="29"/>
        <v/>
      </c>
      <c r="I382" s="23"/>
      <c r="J382" s="45" t="e">
        <f t="shared" si="31"/>
        <v>#VALUE!</v>
      </c>
      <c r="K382" s="242"/>
      <c r="L382" s="242"/>
      <c r="M382" s="242"/>
      <c r="N382" s="242"/>
      <c r="O382" s="242"/>
      <c r="P382" s="160" t="s">
        <v>1022</v>
      </c>
      <c r="Q382" s="160" t="s">
        <v>901</v>
      </c>
      <c r="R382" s="160" t="s">
        <v>686</v>
      </c>
      <c r="S382" s="160" t="s">
        <v>844</v>
      </c>
      <c r="T382" s="160" t="s">
        <v>990</v>
      </c>
    </row>
    <row r="383" spans="2:20" x14ac:dyDescent="0.35">
      <c r="B383" s="156"/>
      <c r="C383" s="156"/>
      <c r="D383" s="262">
        <f t="shared" si="30"/>
        <v>0</v>
      </c>
      <c r="E383" s="156">
        <v>0</v>
      </c>
      <c r="F383" s="156" t="str">
        <f>IF(B383="","",SUMIFS('Produktion Lot.Nr.'!E$2:E$500,'Produktion Lot.Nr.'!B$2:B$500,B383))</f>
        <v/>
      </c>
      <c r="G383" s="156" t="str">
        <f>IF(B383="","",SUMIFS(Verkauf!H$4:H$496,Verkauf!E$4:E$496,B383))</f>
        <v/>
      </c>
      <c r="H383" s="157" t="str">
        <f t="shared" si="29"/>
        <v/>
      </c>
      <c r="I383" s="23"/>
      <c r="J383" s="45" t="e">
        <f t="shared" si="31"/>
        <v>#VALUE!</v>
      </c>
      <c r="K383" s="242"/>
      <c r="L383" s="242"/>
      <c r="M383" s="242"/>
      <c r="N383" s="242"/>
      <c r="O383" s="242"/>
      <c r="P383" s="160" t="s">
        <v>1022</v>
      </c>
      <c r="Q383" s="160" t="s">
        <v>901</v>
      </c>
      <c r="R383" s="160" t="s">
        <v>686</v>
      </c>
      <c r="S383" s="160" t="s">
        <v>844</v>
      </c>
      <c r="T383" s="160" t="s">
        <v>990</v>
      </c>
    </row>
    <row r="384" spans="2:20" x14ac:dyDescent="0.35">
      <c r="B384" s="156"/>
      <c r="C384" s="156"/>
      <c r="D384" s="262">
        <f t="shared" si="30"/>
        <v>0</v>
      </c>
      <c r="E384" s="156">
        <v>0</v>
      </c>
      <c r="F384" s="156" t="str">
        <f>IF(B384="","",SUMIFS('Produktion Lot.Nr.'!E$2:E$500,'Produktion Lot.Nr.'!B$2:B$500,B384))</f>
        <v/>
      </c>
      <c r="G384" s="156" t="str">
        <f>IF(B384="","",SUMIFS(Verkauf!H$4:H$496,Verkauf!E$4:E$496,B384))</f>
        <v/>
      </c>
      <c r="H384" s="157" t="str">
        <f t="shared" si="29"/>
        <v/>
      </c>
      <c r="I384" s="23"/>
      <c r="J384" s="45" t="e">
        <f t="shared" si="31"/>
        <v>#VALUE!</v>
      </c>
      <c r="K384" s="242"/>
      <c r="L384" s="242"/>
      <c r="M384" s="242"/>
      <c r="N384" s="242"/>
      <c r="O384" s="242"/>
      <c r="P384" s="160" t="s">
        <v>1022</v>
      </c>
      <c r="Q384" s="160" t="s">
        <v>901</v>
      </c>
      <c r="R384" s="160" t="s">
        <v>686</v>
      </c>
      <c r="S384" s="160" t="s">
        <v>844</v>
      </c>
      <c r="T384" s="160" t="s">
        <v>990</v>
      </c>
    </row>
    <row r="385" spans="2:20" x14ac:dyDescent="0.35">
      <c r="B385" s="156"/>
      <c r="C385" s="156"/>
      <c r="D385" s="262">
        <f t="shared" si="30"/>
        <v>0</v>
      </c>
      <c r="E385" s="156">
        <v>0</v>
      </c>
      <c r="F385" s="156" t="str">
        <f>IF(B385="","",SUMIFS('Produktion Lot.Nr.'!E$2:E$500,'Produktion Lot.Nr.'!B$2:B$500,B385))</f>
        <v/>
      </c>
      <c r="G385" s="156" t="str">
        <f>IF(B385="","",SUMIFS(Verkauf!H$4:H$496,Verkauf!E$4:E$496,B385))</f>
        <v/>
      </c>
      <c r="H385" s="157" t="str">
        <f t="shared" si="29"/>
        <v/>
      </c>
      <c r="I385" s="23"/>
      <c r="J385" s="45" t="e">
        <f t="shared" si="31"/>
        <v>#VALUE!</v>
      </c>
      <c r="K385" s="242"/>
      <c r="L385" s="242"/>
      <c r="M385" s="242"/>
      <c r="N385" s="242"/>
      <c r="O385" s="242"/>
      <c r="P385" s="160" t="s">
        <v>1022</v>
      </c>
      <c r="Q385" s="160" t="s">
        <v>901</v>
      </c>
      <c r="R385" s="160" t="s">
        <v>686</v>
      </c>
      <c r="S385" s="160" t="s">
        <v>844</v>
      </c>
      <c r="T385" s="160" t="s">
        <v>990</v>
      </c>
    </row>
    <row r="386" spans="2:20" x14ac:dyDescent="0.35">
      <c r="B386" s="156"/>
      <c r="C386" s="156"/>
      <c r="D386" s="262">
        <f t="shared" si="30"/>
        <v>0</v>
      </c>
      <c r="E386" s="156">
        <v>0</v>
      </c>
      <c r="F386" s="156" t="str">
        <f>IF(B386="","",SUMIFS('Produktion Lot.Nr.'!E$2:E$500,'Produktion Lot.Nr.'!B$2:B$500,B386))</f>
        <v/>
      </c>
      <c r="G386" s="156" t="str">
        <f>IF(B386="","",SUMIFS(Verkauf!H$4:H$496,Verkauf!E$4:E$496,B386))</f>
        <v/>
      </c>
      <c r="H386" s="157" t="str">
        <f t="shared" si="29"/>
        <v/>
      </c>
      <c r="I386" s="23"/>
      <c r="J386" s="45" t="e">
        <f t="shared" si="31"/>
        <v>#VALUE!</v>
      </c>
      <c r="K386" s="242"/>
      <c r="L386" s="242"/>
      <c r="M386" s="242"/>
      <c r="N386" s="242"/>
      <c r="O386" s="242"/>
      <c r="P386" s="160" t="s">
        <v>1022</v>
      </c>
      <c r="Q386" s="160" t="s">
        <v>901</v>
      </c>
      <c r="R386" s="160" t="s">
        <v>686</v>
      </c>
      <c r="S386" s="160" t="s">
        <v>844</v>
      </c>
      <c r="T386" s="160" t="s">
        <v>990</v>
      </c>
    </row>
    <row r="387" spans="2:20" x14ac:dyDescent="0.35">
      <c r="B387" s="156"/>
      <c r="C387" s="156"/>
      <c r="D387" s="262">
        <f t="shared" si="30"/>
        <v>0</v>
      </c>
      <c r="E387" s="156">
        <v>0</v>
      </c>
      <c r="F387" s="156" t="str">
        <f>IF(B387="","",SUMIFS('Produktion Lot.Nr.'!E$2:E$500,'Produktion Lot.Nr.'!B$2:B$500,B387))</f>
        <v/>
      </c>
      <c r="G387" s="156" t="str">
        <f>IF(B387="","",SUMIFS(Verkauf!H$4:H$496,Verkauf!E$4:E$496,B387))</f>
        <v/>
      </c>
      <c r="H387" s="157" t="str">
        <f t="shared" si="29"/>
        <v/>
      </c>
      <c r="I387" s="23"/>
      <c r="J387" s="45" t="e">
        <f t="shared" si="31"/>
        <v>#VALUE!</v>
      </c>
      <c r="K387" s="242"/>
      <c r="L387" s="242"/>
      <c r="M387" s="242"/>
      <c r="N387" s="242"/>
      <c r="O387" s="242"/>
      <c r="P387" s="160" t="s">
        <v>1022</v>
      </c>
      <c r="Q387" s="160" t="s">
        <v>901</v>
      </c>
      <c r="R387" s="160" t="s">
        <v>686</v>
      </c>
      <c r="S387" s="160" t="s">
        <v>844</v>
      </c>
      <c r="T387" s="160" t="s">
        <v>990</v>
      </c>
    </row>
    <row r="388" spans="2:20" x14ac:dyDescent="0.35">
      <c r="B388" s="156"/>
      <c r="C388" s="156"/>
      <c r="D388" s="262">
        <f t="shared" si="30"/>
        <v>0</v>
      </c>
      <c r="E388" s="156">
        <v>0</v>
      </c>
      <c r="F388" s="156" t="str">
        <f>IF(B388="","",SUMIFS('Produktion Lot.Nr.'!E$2:E$500,'Produktion Lot.Nr.'!B$2:B$500,B388))</f>
        <v/>
      </c>
      <c r="G388" s="156" t="str">
        <f>IF(B388="","",SUMIFS(Verkauf!H$4:H$496,Verkauf!E$4:E$496,B388))</f>
        <v/>
      </c>
      <c r="H388" s="157" t="str">
        <f t="shared" si="29"/>
        <v/>
      </c>
      <c r="I388" s="23"/>
      <c r="J388" s="45" t="e">
        <f t="shared" si="31"/>
        <v>#VALUE!</v>
      </c>
      <c r="K388" s="242"/>
      <c r="L388" s="242"/>
      <c r="M388" s="242"/>
      <c r="N388" s="242"/>
      <c r="O388" s="242"/>
      <c r="P388" s="160" t="s">
        <v>1022</v>
      </c>
      <c r="Q388" s="160" t="s">
        <v>901</v>
      </c>
      <c r="R388" s="160" t="s">
        <v>686</v>
      </c>
      <c r="S388" s="160" t="s">
        <v>844</v>
      </c>
      <c r="T388" s="160" t="s">
        <v>990</v>
      </c>
    </row>
    <row r="389" spans="2:20" x14ac:dyDescent="0.35">
      <c r="B389" s="156"/>
      <c r="C389" s="156"/>
      <c r="D389" s="262">
        <f t="shared" si="30"/>
        <v>0</v>
      </c>
      <c r="E389" s="156">
        <v>0</v>
      </c>
      <c r="F389" s="156" t="str">
        <f>IF(B389="","",SUMIFS('Produktion Lot.Nr.'!E$2:E$500,'Produktion Lot.Nr.'!B$2:B$500,B389))</f>
        <v/>
      </c>
      <c r="G389" s="156" t="str">
        <f>IF(B389="","",SUMIFS(Verkauf!H$4:H$496,Verkauf!E$4:E$496,B389))</f>
        <v/>
      </c>
      <c r="H389" s="157" t="str">
        <f t="shared" si="29"/>
        <v/>
      </c>
      <c r="I389" s="23"/>
      <c r="J389" s="45" t="e">
        <f t="shared" si="31"/>
        <v>#VALUE!</v>
      </c>
      <c r="K389" s="242"/>
      <c r="L389" s="242"/>
      <c r="M389" s="242"/>
      <c r="N389" s="242"/>
      <c r="O389" s="242"/>
      <c r="P389" s="160" t="s">
        <v>1022</v>
      </c>
      <c r="Q389" s="160" t="s">
        <v>901</v>
      </c>
      <c r="R389" s="160" t="s">
        <v>686</v>
      </c>
      <c r="S389" s="160" t="s">
        <v>844</v>
      </c>
      <c r="T389" s="160" t="s">
        <v>990</v>
      </c>
    </row>
    <row r="390" spans="2:20" x14ac:dyDescent="0.35">
      <c r="B390" s="156"/>
      <c r="C390" s="156"/>
      <c r="D390" s="262">
        <f t="shared" si="30"/>
        <v>0</v>
      </c>
      <c r="E390" s="156">
        <v>0</v>
      </c>
      <c r="F390" s="156" t="str">
        <f>IF(B390="","",SUMIFS('Produktion Lot.Nr.'!E$2:E$500,'Produktion Lot.Nr.'!B$2:B$500,B390))</f>
        <v/>
      </c>
      <c r="G390" s="156" t="str">
        <f>IF(B390="","",SUMIFS(Verkauf!H$4:H$496,Verkauf!E$4:E$496,B390))</f>
        <v/>
      </c>
      <c r="H390" s="157" t="str">
        <f t="shared" ref="H390:H453" si="32">IF(B390="","",E390+F390-G390)</f>
        <v/>
      </c>
      <c r="I390" s="23"/>
      <c r="J390" s="45" t="e">
        <f t="shared" si="31"/>
        <v>#VALUE!</v>
      </c>
      <c r="K390" s="242"/>
      <c r="L390" s="242"/>
      <c r="M390" s="242"/>
      <c r="N390" s="242"/>
      <c r="O390" s="242"/>
      <c r="P390" s="160" t="s">
        <v>1022</v>
      </c>
      <c r="Q390" s="160" t="s">
        <v>901</v>
      </c>
      <c r="R390" s="160" t="s">
        <v>686</v>
      </c>
      <c r="S390" s="160" t="s">
        <v>844</v>
      </c>
      <c r="T390" s="160" t="s">
        <v>990</v>
      </c>
    </row>
    <row r="391" spans="2:20" x14ac:dyDescent="0.35">
      <c r="B391" s="156"/>
      <c r="C391" s="156"/>
      <c r="D391" s="262">
        <f t="shared" si="30"/>
        <v>0</v>
      </c>
      <c r="E391" s="156">
        <v>0</v>
      </c>
      <c r="F391" s="156" t="str">
        <f>IF(B391="","",SUMIFS('Produktion Lot.Nr.'!E$2:E$500,'Produktion Lot.Nr.'!B$2:B$500,B391))</f>
        <v/>
      </c>
      <c r="G391" s="156" t="str">
        <f>IF(B391="","",SUMIFS(Verkauf!H$4:H$496,Verkauf!E$4:E$496,B391))</f>
        <v/>
      </c>
      <c r="H391" s="157" t="str">
        <f t="shared" si="32"/>
        <v/>
      </c>
      <c r="I391" s="23"/>
      <c r="J391" s="45" t="e">
        <f t="shared" si="31"/>
        <v>#VALUE!</v>
      </c>
      <c r="K391" s="242"/>
      <c r="L391" s="242"/>
      <c r="M391" s="242"/>
      <c r="N391" s="242"/>
      <c r="O391" s="242"/>
      <c r="P391" s="160" t="s">
        <v>1022</v>
      </c>
      <c r="Q391" s="160" t="s">
        <v>901</v>
      </c>
      <c r="R391" s="160" t="s">
        <v>686</v>
      </c>
      <c r="S391" s="160" t="s">
        <v>844</v>
      </c>
      <c r="T391" s="160" t="s">
        <v>990</v>
      </c>
    </row>
    <row r="392" spans="2:20" x14ac:dyDescent="0.35">
      <c r="B392" s="156"/>
      <c r="C392" s="156"/>
      <c r="D392" s="262">
        <f t="shared" si="30"/>
        <v>0</v>
      </c>
      <c r="E392" s="156">
        <v>0</v>
      </c>
      <c r="F392" s="156" t="str">
        <f>IF(B392="","",SUMIFS('Produktion Lot.Nr.'!E$2:E$500,'Produktion Lot.Nr.'!B$2:B$500,B392))</f>
        <v/>
      </c>
      <c r="G392" s="156" t="str">
        <f>IF(B392="","",SUMIFS(Verkauf!H$4:H$496,Verkauf!E$4:E$496,B392))</f>
        <v/>
      </c>
      <c r="H392" s="157" t="str">
        <f t="shared" si="32"/>
        <v/>
      </c>
      <c r="I392" s="23"/>
      <c r="J392" s="45" t="e">
        <f t="shared" si="31"/>
        <v>#VALUE!</v>
      </c>
      <c r="K392" s="242"/>
      <c r="L392" s="242"/>
      <c r="M392" s="242"/>
      <c r="N392" s="242"/>
      <c r="O392" s="242"/>
      <c r="P392" s="160" t="s">
        <v>1022</v>
      </c>
      <c r="Q392" s="160" t="s">
        <v>901</v>
      </c>
      <c r="R392" s="160" t="s">
        <v>686</v>
      </c>
      <c r="S392" s="160" t="s">
        <v>844</v>
      </c>
      <c r="T392" s="160" t="s">
        <v>990</v>
      </c>
    </row>
    <row r="393" spans="2:20" x14ac:dyDescent="0.35">
      <c r="B393" s="156"/>
      <c r="C393" s="156"/>
      <c r="D393" s="262">
        <f t="shared" si="30"/>
        <v>0</v>
      </c>
      <c r="E393" s="156">
        <v>0</v>
      </c>
      <c r="F393" s="156" t="str">
        <f>IF(B393="","",SUMIFS('Produktion Lot.Nr.'!E$2:E$500,'Produktion Lot.Nr.'!B$2:B$500,B393))</f>
        <v/>
      </c>
      <c r="G393" s="156" t="str">
        <f>IF(B393="","",SUMIFS(Verkauf!H$4:H$496,Verkauf!E$4:E$496,B393))</f>
        <v/>
      </c>
      <c r="H393" s="157" t="str">
        <f t="shared" si="32"/>
        <v/>
      </c>
      <c r="I393" s="23"/>
      <c r="J393" s="45" t="e">
        <f t="shared" si="31"/>
        <v>#VALUE!</v>
      </c>
      <c r="K393" s="242"/>
      <c r="L393" s="242"/>
      <c r="M393" s="242"/>
      <c r="N393" s="242"/>
      <c r="O393" s="242"/>
      <c r="P393" s="160" t="s">
        <v>1022</v>
      </c>
      <c r="Q393" s="160" t="s">
        <v>901</v>
      </c>
      <c r="R393" s="160" t="s">
        <v>686</v>
      </c>
      <c r="S393" s="160" t="s">
        <v>844</v>
      </c>
      <c r="T393" s="160" t="s">
        <v>990</v>
      </c>
    </row>
    <row r="394" spans="2:20" x14ac:dyDescent="0.35">
      <c r="B394" s="156"/>
      <c r="C394" s="156"/>
      <c r="D394" s="262">
        <f t="shared" si="30"/>
        <v>0</v>
      </c>
      <c r="E394" s="156">
        <v>0</v>
      </c>
      <c r="F394" s="156" t="str">
        <f>IF(B394="","",SUMIFS('Produktion Lot.Nr.'!E$2:E$500,'Produktion Lot.Nr.'!B$2:B$500,B394))</f>
        <v/>
      </c>
      <c r="G394" s="156" t="str">
        <f>IF(B394="","",SUMIFS(Verkauf!H$4:H$496,Verkauf!E$4:E$496,B394))</f>
        <v/>
      </c>
      <c r="H394" s="157" t="str">
        <f t="shared" si="32"/>
        <v/>
      </c>
      <c r="I394" s="23"/>
      <c r="J394" s="45" t="e">
        <f t="shared" si="31"/>
        <v>#VALUE!</v>
      </c>
      <c r="K394" s="242"/>
      <c r="L394" s="242"/>
      <c r="M394" s="242"/>
      <c r="N394" s="242"/>
      <c r="O394" s="242"/>
      <c r="P394" s="160" t="s">
        <v>1022</v>
      </c>
      <c r="Q394" s="160" t="s">
        <v>901</v>
      </c>
      <c r="R394" s="160" t="s">
        <v>686</v>
      </c>
      <c r="S394" s="160" t="s">
        <v>844</v>
      </c>
      <c r="T394" s="160" t="s">
        <v>990</v>
      </c>
    </row>
    <row r="395" spans="2:20" x14ac:dyDescent="0.35">
      <c r="B395" s="156"/>
      <c r="C395" s="156"/>
      <c r="D395" s="262">
        <f t="shared" si="30"/>
        <v>0</v>
      </c>
      <c r="E395" s="156">
        <v>0</v>
      </c>
      <c r="F395" s="156" t="str">
        <f>IF(B395="","",SUMIFS('Produktion Lot.Nr.'!E$2:E$500,'Produktion Lot.Nr.'!B$2:B$500,B395))</f>
        <v/>
      </c>
      <c r="G395" s="156" t="str">
        <f>IF(B395="","",SUMIFS(Verkauf!H$4:H$496,Verkauf!E$4:E$496,B395))</f>
        <v/>
      </c>
      <c r="H395" s="157" t="str">
        <f t="shared" si="32"/>
        <v/>
      </c>
      <c r="I395" s="23"/>
      <c r="J395" s="45" t="e">
        <f t="shared" si="31"/>
        <v>#VALUE!</v>
      </c>
      <c r="K395" s="242"/>
      <c r="L395" s="242"/>
      <c r="M395" s="242"/>
      <c r="N395" s="242"/>
      <c r="O395" s="242"/>
      <c r="P395" s="160" t="s">
        <v>1022</v>
      </c>
      <c r="Q395" s="160" t="s">
        <v>901</v>
      </c>
      <c r="R395" s="160" t="s">
        <v>686</v>
      </c>
      <c r="S395" s="160" t="s">
        <v>844</v>
      </c>
      <c r="T395" s="160" t="s">
        <v>990</v>
      </c>
    </row>
    <row r="396" spans="2:20" x14ac:dyDescent="0.35">
      <c r="B396" s="156"/>
      <c r="C396" s="156"/>
      <c r="D396" s="262">
        <f t="shared" si="30"/>
        <v>0</v>
      </c>
      <c r="E396" s="156">
        <v>0</v>
      </c>
      <c r="F396" s="156" t="str">
        <f>IF(B396="","",SUMIFS('Produktion Lot.Nr.'!E$2:E$500,'Produktion Lot.Nr.'!B$2:B$500,B396))</f>
        <v/>
      </c>
      <c r="G396" s="156" t="str">
        <f>IF(B396="","",SUMIFS(Verkauf!H$4:H$496,Verkauf!E$4:E$496,B396))</f>
        <v/>
      </c>
      <c r="H396" s="157" t="str">
        <f t="shared" si="32"/>
        <v/>
      </c>
      <c r="I396" s="23"/>
      <c r="J396" s="45" t="e">
        <f t="shared" si="31"/>
        <v>#VALUE!</v>
      </c>
      <c r="K396" s="242"/>
      <c r="L396" s="242"/>
      <c r="M396" s="242"/>
      <c r="N396" s="242"/>
      <c r="O396" s="242"/>
      <c r="P396" s="160" t="s">
        <v>1022</v>
      </c>
      <c r="Q396" s="160" t="s">
        <v>901</v>
      </c>
      <c r="R396" s="160" t="s">
        <v>686</v>
      </c>
      <c r="S396" s="160" t="s">
        <v>844</v>
      </c>
      <c r="T396" s="160" t="s">
        <v>990</v>
      </c>
    </row>
    <row r="397" spans="2:20" x14ac:dyDescent="0.35">
      <c r="B397" s="156"/>
      <c r="C397" s="156"/>
      <c r="D397" s="262">
        <f t="shared" si="30"/>
        <v>0</v>
      </c>
      <c r="E397" s="156">
        <v>0</v>
      </c>
      <c r="F397" s="156" t="str">
        <f>IF(B397="","",SUMIFS('Produktion Lot.Nr.'!E$2:E$500,'Produktion Lot.Nr.'!B$2:B$500,B397))</f>
        <v/>
      </c>
      <c r="G397" s="156" t="str">
        <f>IF(B397="","",SUMIFS(Verkauf!H$4:H$496,Verkauf!E$4:E$496,B397))</f>
        <v/>
      </c>
      <c r="H397" s="157" t="str">
        <f t="shared" si="32"/>
        <v/>
      </c>
      <c r="I397" s="23"/>
      <c r="J397" s="45" t="e">
        <f t="shared" si="31"/>
        <v>#VALUE!</v>
      </c>
      <c r="K397" s="242"/>
      <c r="L397" s="242"/>
      <c r="M397" s="242"/>
      <c r="N397" s="242"/>
      <c r="O397" s="242"/>
      <c r="P397" s="160" t="s">
        <v>1022</v>
      </c>
      <c r="Q397" s="160" t="s">
        <v>901</v>
      </c>
      <c r="R397" s="160" t="s">
        <v>686</v>
      </c>
      <c r="S397" s="160" t="s">
        <v>844</v>
      </c>
      <c r="T397" s="160" t="s">
        <v>990</v>
      </c>
    </row>
    <row r="398" spans="2:20" x14ac:dyDescent="0.35">
      <c r="B398" s="156"/>
      <c r="C398" s="156"/>
      <c r="D398" s="262">
        <f t="shared" si="30"/>
        <v>0</v>
      </c>
      <c r="E398" s="156">
        <v>0</v>
      </c>
      <c r="F398" s="156" t="str">
        <f>IF(B398="","",SUMIFS('Produktion Lot.Nr.'!E$2:E$500,'Produktion Lot.Nr.'!B$2:B$500,B398))</f>
        <v/>
      </c>
      <c r="G398" s="156" t="str">
        <f>IF(B398="","",SUMIFS(Verkauf!H$4:H$496,Verkauf!E$4:E$496,B398))</f>
        <v/>
      </c>
      <c r="H398" s="157" t="str">
        <f t="shared" si="32"/>
        <v/>
      </c>
      <c r="I398" s="23"/>
      <c r="J398" s="45" t="e">
        <f t="shared" si="31"/>
        <v>#VALUE!</v>
      </c>
      <c r="K398" s="242"/>
      <c r="L398" s="242"/>
      <c r="M398" s="242"/>
      <c r="N398" s="242"/>
      <c r="O398" s="242"/>
      <c r="P398" s="160" t="s">
        <v>1022</v>
      </c>
      <c r="Q398" s="160" t="s">
        <v>901</v>
      </c>
      <c r="R398" s="160" t="s">
        <v>686</v>
      </c>
      <c r="S398" s="160" t="s">
        <v>844</v>
      </c>
      <c r="T398" s="160" t="s">
        <v>990</v>
      </c>
    </row>
    <row r="399" spans="2:20" x14ac:dyDescent="0.35">
      <c r="B399" s="156"/>
      <c r="C399" s="156"/>
      <c r="D399" s="262">
        <f t="shared" si="30"/>
        <v>0</v>
      </c>
      <c r="E399" s="156">
        <v>0</v>
      </c>
      <c r="F399" s="156" t="str">
        <f>IF(B399="","",SUMIFS('Produktion Lot.Nr.'!E$2:E$500,'Produktion Lot.Nr.'!B$2:B$500,B399))</f>
        <v/>
      </c>
      <c r="G399" s="156" t="str">
        <f>IF(B399="","",SUMIFS(Verkauf!H$4:H$496,Verkauf!E$4:E$496,B399))</f>
        <v/>
      </c>
      <c r="H399" s="157" t="str">
        <f t="shared" si="32"/>
        <v/>
      </c>
      <c r="I399" s="23"/>
      <c r="J399" s="45" t="e">
        <f t="shared" si="31"/>
        <v>#VALUE!</v>
      </c>
      <c r="K399" s="242"/>
      <c r="L399" s="242"/>
      <c r="M399" s="242"/>
      <c r="N399" s="242"/>
      <c r="O399" s="242"/>
      <c r="P399" s="160" t="s">
        <v>1022</v>
      </c>
      <c r="Q399" s="160" t="s">
        <v>901</v>
      </c>
      <c r="R399" s="160" t="s">
        <v>686</v>
      </c>
      <c r="S399" s="160" t="s">
        <v>844</v>
      </c>
      <c r="T399" s="160" t="s">
        <v>990</v>
      </c>
    </row>
    <row r="400" spans="2:20" x14ac:dyDescent="0.35">
      <c r="B400" s="156"/>
      <c r="C400" s="156"/>
      <c r="D400" s="262">
        <f t="shared" si="30"/>
        <v>0</v>
      </c>
      <c r="E400" s="156">
        <v>0</v>
      </c>
      <c r="F400" s="156" t="str">
        <f>IF(B400="","",SUMIFS('Produktion Lot.Nr.'!E$2:E$500,'Produktion Lot.Nr.'!B$2:B$500,B400))</f>
        <v/>
      </c>
      <c r="G400" s="156" t="str">
        <f>IF(B400="","",SUMIFS(Verkauf!H$4:H$496,Verkauf!E$4:E$496,B400))</f>
        <v/>
      </c>
      <c r="H400" s="157" t="str">
        <f t="shared" si="32"/>
        <v/>
      </c>
      <c r="I400" s="23"/>
      <c r="J400" s="45" t="e">
        <f t="shared" si="31"/>
        <v>#VALUE!</v>
      </c>
      <c r="K400" s="242"/>
      <c r="L400" s="242"/>
      <c r="M400" s="242"/>
      <c r="N400" s="242"/>
      <c r="O400" s="242"/>
      <c r="P400" s="160" t="s">
        <v>1022</v>
      </c>
      <c r="Q400" s="160" t="s">
        <v>901</v>
      </c>
      <c r="R400" s="160" t="s">
        <v>686</v>
      </c>
      <c r="S400" s="160" t="s">
        <v>844</v>
      </c>
      <c r="T400" s="160" t="s">
        <v>990</v>
      </c>
    </row>
    <row r="401" spans="2:20" x14ac:dyDescent="0.35">
      <c r="B401" s="156"/>
      <c r="C401" s="156"/>
      <c r="D401" s="262">
        <f t="shared" si="30"/>
        <v>0</v>
      </c>
      <c r="E401" s="156">
        <v>0</v>
      </c>
      <c r="F401" s="156" t="str">
        <f>IF(B401="","",SUMIFS('Produktion Lot.Nr.'!E$2:E$500,'Produktion Lot.Nr.'!B$2:B$500,B401))</f>
        <v/>
      </c>
      <c r="G401" s="156" t="str">
        <f>IF(B401="","",SUMIFS(Verkauf!H$4:H$496,Verkauf!E$4:E$496,B401))</f>
        <v/>
      </c>
      <c r="H401" s="157" t="str">
        <f t="shared" si="32"/>
        <v/>
      </c>
      <c r="I401" s="23"/>
      <c r="J401" s="45" t="e">
        <f t="shared" si="31"/>
        <v>#VALUE!</v>
      </c>
      <c r="K401" s="242"/>
      <c r="L401" s="242"/>
      <c r="M401" s="242"/>
      <c r="N401" s="242"/>
      <c r="O401" s="242"/>
      <c r="P401" s="160" t="s">
        <v>1022</v>
      </c>
      <c r="Q401" s="160" t="s">
        <v>901</v>
      </c>
      <c r="R401" s="160" t="s">
        <v>686</v>
      </c>
      <c r="S401" s="160" t="s">
        <v>844</v>
      </c>
      <c r="T401" s="160" t="s">
        <v>990</v>
      </c>
    </row>
    <row r="402" spans="2:20" x14ac:dyDescent="0.35">
      <c r="B402" s="156"/>
      <c r="C402" s="156"/>
      <c r="D402" s="262">
        <f t="shared" si="30"/>
        <v>0</v>
      </c>
      <c r="E402" s="156">
        <v>0</v>
      </c>
      <c r="F402" s="156" t="str">
        <f>IF(B402="","",SUMIFS('Produktion Lot.Nr.'!E$2:E$500,'Produktion Lot.Nr.'!B$2:B$500,B402))</f>
        <v/>
      </c>
      <c r="G402" s="156" t="str">
        <f>IF(B402="","",SUMIFS(Verkauf!H$4:H$496,Verkauf!E$4:E$496,B402))</f>
        <v/>
      </c>
      <c r="H402" s="157" t="str">
        <f t="shared" si="32"/>
        <v/>
      </c>
      <c r="I402" s="23"/>
      <c r="J402" s="45" t="e">
        <f t="shared" si="31"/>
        <v>#VALUE!</v>
      </c>
      <c r="K402" s="242"/>
      <c r="L402" s="242"/>
      <c r="M402" s="242"/>
      <c r="N402" s="242"/>
      <c r="O402" s="242"/>
      <c r="P402" s="160" t="s">
        <v>1022</v>
      </c>
      <c r="Q402" s="160" t="s">
        <v>901</v>
      </c>
      <c r="R402" s="160" t="s">
        <v>686</v>
      </c>
      <c r="S402" s="160" t="s">
        <v>844</v>
      </c>
      <c r="T402" s="160" t="s">
        <v>990</v>
      </c>
    </row>
    <row r="403" spans="2:20" x14ac:dyDescent="0.35">
      <c r="B403" s="156"/>
      <c r="C403" s="156"/>
      <c r="D403" s="262">
        <f t="shared" ref="D403:D466" si="33">B403</f>
        <v>0</v>
      </c>
      <c r="E403" s="156">
        <v>0</v>
      </c>
      <c r="F403" s="156" t="str">
        <f>IF(B403="","",SUMIFS('Produktion Lot.Nr.'!E$2:E$500,'Produktion Lot.Nr.'!B$2:B$500,B403))</f>
        <v/>
      </c>
      <c r="G403" s="156" t="str">
        <f>IF(B403="","",SUMIFS(Verkauf!H$4:H$496,Verkauf!E$4:E$496,B403))</f>
        <v/>
      </c>
      <c r="H403" s="157" t="str">
        <f t="shared" si="32"/>
        <v/>
      </c>
      <c r="I403" s="23"/>
      <c r="J403" s="45" t="e">
        <f t="shared" si="31"/>
        <v>#VALUE!</v>
      </c>
      <c r="K403" s="242"/>
      <c r="L403" s="242"/>
      <c r="M403" s="242"/>
      <c r="N403" s="242"/>
      <c r="O403" s="242"/>
      <c r="P403" s="160" t="s">
        <v>1022</v>
      </c>
      <c r="Q403" s="160" t="s">
        <v>901</v>
      </c>
      <c r="R403" s="160" t="s">
        <v>686</v>
      </c>
      <c r="S403" s="160" t="s">
        <v>844</v>
      </c>
      <c r="T403" s="160" t="s">
        <v>990</v>
      </c>
    </row>
    <row r="404" spans="2:20" x14ac:dyDescent="0.35">
      <c r="B404" s="156"/>
      <c r="C404" s="156"/>
      <c r="D404" s="262">
        <f t="shared" si="33"/>
        <v>0</v>
      </c>
      <c r="E404" s="156">
        <v>0</v>
      </c>
      <c r="F404" s="156" t="str">
        <f>IF(B404="","",SUMIFS('Produktion Lot.Nr.'!E$2:E$500,'Produktion Lot.Nr.'!B$2:B$500,B404))</f>
        <v/>
      </c>
      <c r="G404" s="156" t="str">
        <f>IF(B404="","",SUMIFS(Verkauf!H$4:H$496,Verkauf!E$4:E$496,B404))</f>
        <v/>
      </c>
      <c r="H404" s="157" t="str">
        <f t="shared" si="32"/>
        <v/>
      </c>
      <c r="I404" s="23"/>
      <c r="J404" s="45" t="e">
        <f t="shared" ref="J404:J467" si="34">IF((H404*I404)&lt;0,0,H404*I404)</f>
        <v>#VALUE!</v>
      </c>
      <c r="K404" s="242"/>
      <c r="L404" s="242"/>
      <c r="M404" s="242"/>
      <c r="N404" s="242"/>
      <c r="O404" s="242"/>
      <c r="P404" s="160" t="s">
        <v>1022</v>
      </c>
      <c r="Q404" s="160" t="s">
        <v>901</v>
      </c>
      <c r="R404" s="160" t="s">
        <v>686</v>
      </c>
      <c r="S404" s="160" t="s">
        <v>844</v>
      </c>
      <c r="T404" s="160" t="s">
        <v>990</v>
      </c>
    </row>
    <row r="405" spans="2:20" x14ac:dyDescent="0.35">
      <c r="B405" s="156"/>
      <c r="C405" s="156"/>
      <c r="D405" s="262">
        <f t="shared" si="33"/>
        <v>0</v>
      </c>
      <c r="E405" s="156">
        <v>0</v>
      </c>
      <c r="F405" s="156" t="str">
        <f>IF(B405="","",SUMIFS('Produktion Lot.Nr.'!E$2:E$500,'Produktion Lot.Nr.'!B$2:B$500,B405))</f>
        <v/>
      </c>
      <c r="G405" s="156" t="str">
        <f>IF(B405="","",SUMIFS(Verkauf!H$4:H$496,Verkauf!E$4:E$496,B405))</f>
        <v/>
      </c>
      <c r="H405" s="157" t="str">
        <f t="shared" si="32"/>
        <v/>
      </c>
      <c r="I405" s="23"/>
      <c r="J405" s="45" t="e">
        <f t="shared" si="34"/>
        <v>#VALUE!</v>
      </c>
      <c r="K405" s="242"/>
      <c r="L405" s="242"/>
      <c r="M405" s="242"/>
      <c r="N405" s="242"/>
      <c r="O405" s="242"/>
      <c r="P405" s="160" t="s">
        <v>1022</v>
      </c>
      <c r="Q405" s="160" t="s">
        <v>901</v>
      </c>
      <c r="R405" s="160" t="s">
        <v>686</v>
      </c>
      <c r="S405" s="160" t="s">
        <v>844</v>
      </c>
      <c r="T405" s="160" t="s">
        <v>990</v>
      </c>
    </row>
    <row r="406" spans="2:20" x14ac:dyDescent="0.35">
      <c r="B406" s="156"/>
      <c r="C406" s="156"/>
      <c r="D406" s="262">
        <f t="shared" si="33"/>
        <v>0</v>
      </c>
      <c r="E406" s="156">
        <v>0</v>
      </c>
      <c r="F406" s="156" t="str">
        <f>IF(B406="","",SUMIFS('Produktion Lot.Nr.'!E$2:E$500,'Produktion Lot.Nr.'!B$2:B$500,B406))</f>
        <v/>
      </c>
      <c r="G406" s="156" t="str">
        <f>IF(B406="","",SUMIFS(Verkauf!H$4:H$496,Verkauf!E$4:E$496,B406))</f>
        <v/>
      </c>
      <c r="H406" s="157" t="str">
        <f t="shared" si="32"/>
        <v/>
      </c>
      <c r="I406" s="23"/>
      <c r="J406" s="45" t="e">
        <f t="shared" si="34"/>
        <v>#VALUE!</v>
      </c>
      <c r="K406" s="242"/>
      <c r="L406" s="242"/>
      <c r="M406" s="242"/>
      <c r="N406" s="242"/>
      <c r="O406" s="242"/>
      <c r="P406" s="160" t="s">
        <v>1022</v>
      </c>
      <c r="Q406" s="160" t="s">
        <v>901</v>
      </c>
      <c r="R406" s="160" t="s">
        <v>686</v>
      </c>
      <c r="S406" s="160" t="s">
        <v>844</v>
      </c>
      <c r="T406" s="160" t="s">
        <v>990</v>
      </c>
    </row>
    <row r="407" spans="2:20" x14ac:dyDescent="0.35">
      <c r="B407" s="156"/>
      <c r="C407" s="156"/>
      <c r="D407" s="262">
        <f t="shared" si="33"/>
        <v>0</v>
      </c>
      <c r="E407" s="156">
        <v>0</v>
      </c>
      <c r="F407" s="156" t="str">
        <f>IF(B407="","",SUMIFS('Produktion Lot.Nr.'!E$2:E$500,'Produktion Lot.Nr.'!B$2:B$500,B407))</f>
        <v/>
      </c>
      <c r="G407" s="156" t="str">
        <f>IF(B407="","",SUMIFS(Verkauf!H$4:H$496,Verkauf!E$4:E$496,B407))</f>
        <v/>
      </c>
      <c r="H407" s="157" t="str">
        <f t="shared" si="32"/>
        <v/>
      </c>
      <c r="I407" s="23"/>
      <c r="J407" s="45" t="e">
        <f t="shared" si="34"/>
        <v>#VALUE!</v>
      </c>
      <c r="K407" s="242"/>
      <c r="L407" s="242"/>
      <c r="M407" s="242"/>
      <c r="N407" s="242"/>
      <c r="O407" s="242"/>
      <c r="P407" s="160" t="s">
        <v>1022</v>
      </c>
      <c r="Q407" s="160" t="s">
        <v>901</v>
      </c>
      <c r="R407" s="160" t="s">
        <v>686</v>
      </c>
      <c r="S407" s="160" t="s">
        <v>844</v>
      </c>
      <c r="T407" s="160" t="s">
        <v>990</v>
      </c>
    </row>
    <row r="408" spans="2:20" x14ac:dyDescent="0.35">
      <c r="B408" s="156"/>
      <c r="C408" s="156"/>
      <c r="D408" s="262">
        <f t="shared" si="33"/>
        <v>0</v>
      </c>
      <c r="E408" s="156">
        <v>0</v>
      </c>
      <c r="F408" s="156" t="str">
        <f>IF(B408="","",SUMIFS('Produktion Lot.Nr.'!E$2:E$500,'Produktion Lot.Nr.'!B$2:B$500,B408))</f>
        <v/>
      </c>
      <c r="G408" s="156" t="str">
        <f>IF(B408="","",SUMIFS(Verkauf!H$4:H$496,Verkauf!E$4:E$496,B408))</f>
        <v/>
      </c>
      <c r="H408" s="157" t="str">
        <f t="shared" si="32"/>
        <v/>
      </c>
      <c r="I408" s="23"/>
      <c r="J408" s="45" t="e">
        <f t="shared" si="34"/>
        <v>#VALUE!</v>
      </c>
      <c r="K408" s="242"/>
      <c r="L408" s="242"/>
      <c r="M408" s="242"/>
      <c r="N408" s="242"/>
      <c r="O408" s="242"/>
      <c r="P408" s="160" t="s">
        <v>1022</v>
      </c>
      <c r="Q408" s="160" t="s">
        <v>901</v>
      </c>
      <c r="R408" s="160" t="s">
        <v>686</v>
      </c>
      <c r="S408" s="160" t="s">
        <v>844</v>
      </c>
      <c r="T408" s="160" t="s">
        <v>990</v>
      </c>
    </row>
    <row r="409" spans="2:20" x14ac:dyDescent="0.35">
      <c r="B409" s="156"/>
      <c r="C409" s="156"/>
      <c r="D409" s="262">
        <f t="shared" si="33"/>
        <v>0</v>
      </c>
      <c r="E409" s="156">
        <v>0</v>
      </c>
      <c r="F409" s="156" t="str">
        <f>IF(B409="","",SUMIFS('Produktion Lot.Nr.'!E$2:E$500,'Produktion Lot.Nr.'!B$2:B$500,B409))</f>
        <v/>
      </c>
      <c r="G409" s="156" t="str">
        <f>IF(B409="","",SUMIFS(Verkauf!H$4:H$496,Verkauf!E$4:E$496,B409))</f>
        <v/>
      </c>
      <c r="H409" s="157" t="str">
        <f t="shared" si="32"/>
        <v/>
      </c>
      <c r="I409" s="23"/>
      <c r="J409" s="45" t="e">
        <f t="shared" si="34"/>
        <v>#VALUE!</v>
      </c>
      <c r="K409" s="242"/>
      <c r="L409" s="242"/>
      <c r="M409" s="242"/>
      <c r="N409" s="242"/>
      <c r="O409" s="242"/>
      <c r="P409" s="160" t="s">
        <v>1022</v>
      </c>
      <c r="Q409" s="160" t="s">
        <v>901</v>
      </c>
      <c r="R409" s="160" t="s">
        <v>686</v>
      </c>
      <c r="S409" s="160" t="s">
        <v>844</v>
      </c>
      <c r="T409" s="160" t="s">
        <v>990</v>
      </c>
    </row>
    <row r="410" spans="2:20" x14ac:dyDescent="0.35">
      <c r="B410" s="156"/>
      <c r="C410" s="156"/>
      <c r="D410" s="262">
        <f t="shared" si="33"/>
        <v>0</v>
      </c>
      <c r="E410" s="156">
        <v>0</v>
      </c>
      <c r="F410" s="156" t="str">
        <f>IF(B410="","",SUMIFS('Produktion Lot.Nr.'!E$2:E$500,'Produktion Lot.Nr.'!B$2:B$500,B410))</f>
        <v/>
      </c>
      <c r="G410" s="156" t="str">
        <f>IF(B410="","",SUMIFS(Verkauf!H$4:H$496,Verkauf!E$4:E$496,B410))</f>
        <v/>
      </c>
      <c r="H410" s="157" t="str">
        <f t="shared" si="32"/>
        <v/>
      </c>
      <c r="I410" s="23"/>
      <c r="J410" s="45" t="e">
        <f t="shared" si="34"/>
        <v>#VALUE!</v>
      </c>
      <c r="K410" s="242"/>
      <c r="L410" s="242"/>
      <c r="M410" s="242"/>
      <c r="N410" s="242"/>
      <c r="O410" s="242"/>
      <c r="P410" s="160" t="s">
        <v>1022</v>
      </c>
      <c r="Q410" s="160" t="s">
        <v>901</v>
      </c>
      <c r="R410" s="160" t="s">
        <v>686</v>
      </c>
      <c r="S410" s="160" t="s">
        <v>844</v>
      </c>
      <c r="T410" s="160" t="s">
        <v>990</v>
      </c>
    </row>
    <row r="411" spans="2:20" x14ac:dyDescent="0.35">
      <c r="B411" s="156"/>
      <c r="C411" s="156"/>
      <c r="D411" s="262">
        <f t="shared" si="33"/>
        <v>0</v>
      </c>
      <c r="E411" s="156">
        <v>0</v>
      </c>
      <c r="F411" s="156" t="str">
        <f>IF(B411="","",SUMIFS('Produktion Lot.Nr.'!E$2:E$500,'Produktion Lot.Nr.'!B$2:B$500,B411))</f>
        <v/>
      </c>
      <c r="G411" s="156" t="str">
        <f>IF(B411="","",SUMIFS(Verkauf!H$4:H$496,Verkauf!E$4:E$496,B411))</f>
        <v/>
      </c>
      <c r="H411" s="157" t="str">
        <f t="shared" si="32"/>
        <v/>
      </c>
      <c r="I411" s="23"/>
      <c r="J411" s="45" t="e">
        <f t="shared" si="34"/>
        <v>#VALUE!</v>
      </c>
      <c r="K411" s="242"/>
      <c r="L411" s="242"/>
      <c r="M411" s="242"/>
      <c r="N411" s="242"/>
      <c r="O411" s="242"/>
      <c r="P411" s="160" t="s">
        <v>1022</v>
      </c>
      <c r="Q411" s="160" t="s">
        <v>901</v>
      </c>
      <c r="R411" s="160" t="s">
        <v>686</v>
      </c>
      <c r="S411" s="160" t="s">
        <v>844</v>
      </c>
      <c r="T411" s="160" t="s">
        <v>990</v>
      </c>
    </row>
    <row r="412" spans="2:20" x14ac:dyDescent="0.35">
      <c r="B412" s="156"/>
      <c r="C412" s="156"/>
      <c r="D412" s="262">
        <f t="shared" si="33"/>
        <v>0</v>
      </c>
      <c r="E412" s="156">
        <v>0</v>
      </c>
      <c r="F412" s="156" t="str">
        <f>IF(B412="","",SUMIFS('Produktion Lot.Nr.'!E$2:E$500,'Produktion Lot.Nr.'!B$2:B$500,B412))</f>
        <v/>
      </c>
      <c r="G412" s="156" t="str">
        <f>IF(B412="","",SUMIFS(Verkauf!H$4:H$496,Verkauf!E$4:E$496,B412))</f>
        <v/>
      </c>
      <c r="H412" s="157" t="str">
        <f t="shared" si="32"/>
        <v/>
      </c>
      <c r="I412" s="23"/>
      <c r="J412" s="45" t="e">
        <f t="shared" si="34"/>
        <v>#VALUE!</v>
      </c>
      <c r="K412" s="242"/>
      <c r="L412" s="242"/>
      <c r="M412" s="242"/>
      <c r="N412" s="242"/>
      <c r="O412" s="242"/>
      <c r="P412" s="160" t="s">
        <v>1022</v>
      </c>
      <c r="Q412" s="160" t="s">
        <v>901</v>
      </c>
      <c r="R412" s="160" t="s">
        <v>686</v>
      </c>
      <c r="S412" s="160" t="s">
        <v>844</v>
      </c>
      <c r="T412" s="160" t="s">
        <v>990</v>
      </c>
    </row>
    <row r="413" spans="2:20" x14ac:dyDescent="0.35">
      <c r="B413" s="156"/>
      <c r="C413" s="156"/>
      <c r="D413" s="262">
        <f t="shared" si="33"/>
        <v>0</v>
      </c>
      <c r="E413" s="156">
        <v>0</v>
      </c>
      <c r="F413" s="156" t="str">
        <f>IF(B413="","",SUMIFS('Produktion Lot.Nr.'!E$2:E$500,'Produktion Lot.Nr.'!B$2:B$500,B413))</f>
        <v/>
      </c>
      <c r="G413" s="156" t="str">
        <f>IF(B413="","",SUMIFS(Verkauf!H$4:H$496,Verkauf!E$4:E$496,B413))</f>
        <v/>
      </c>
      <c r="H413" s="157" t="str">
        <f t="shared" si="32"/>
        <v/>
      </c>
      <c r="I413" s="23"/>
      <c r="J413" s="45" t="e">
        <f t="shared" si="34"/>
        <v>#VALUE!</v>
      </c>
      <c r="K413" s="242"/>
      <c r="L413" s="242"/>
      <c r="M413" s="242"/>
      <c r="N413" s="242"/>
      <c r="O413" s="242"/>
      <c r="P413" s="160" t="s">
        <v>1022</v>
      </c>
      <c r="Q413" s="160" t="s">
        <v>901</v>
      </c>
      <c r="R413" s="160" t="s">
        <v>686</v>
      </c>
      <c r="S413" s="160" t="s">
        <v>844</v>
      </c>
      <c r="T413" s="160" t="s">
        <v>990</v>
      </c>
    </row>
    <row r="414" spans="2:20" x14ac:dyDescent="0.35">
      <c r="B414" s="156"/>
      <c r="C414" s="156"/>
      <c r="D414" s="262">
        <f t="shared" si="33"/>
        <v>0</v>
      </c>
      <c r="E414" s="156">
        <v>0</v>
      </c>
      <c r="F414" s="156" t="str">
        <f>IF(B414="","",SUMIFS('Produktion Lot.Nr.'!E$2:E$500,'Produktion Lot.Nr.'!B$2:B$500,B414))</f>
        <v/>
      </c>
      <c r="G414" s="156" t="str">
        <f>IF(B414="","",SUMIFS(Verkauf!H$4:H$496,Verkauf!E$4:E$496,B414))</f>
        <v/>
      </c>
      <c r="H414" s="157" t="str">
        <f t="shared" si="32"/>
        <v/>
      </c>
      <c r="I414" s="23"/>
      <c r="J414" s="45" t="e">
        <f t="shared" si="34"/>
        <v>#VALUE!</v>
      </c>
      <c r="K414" s="242"/>
      <c r="L414" s="242"/>
      <c r="M414" s="242"/>
      <c r="N414" s="242"/>
      <c r="O414" s="242"/>
      <c r="P414" s="160" t="s">
        <v>1022</v>
      </c>
      <c r="Q414" s="160" t="s">
        <v>901</v>
      </c>
      <c r="R414" s="160" t="s">
        <v>686</v>
      </c>
      <c r="S414" s="160" t="s">
        <v>844</v>
      </c>
      <c r="T414" s="160" t="s">
        <v>990</v>
      </c>
    </row>
    <row r="415" spans="2:20" x14ac:dyDescent="0.35">
      <c r="B415" s="156"/>
      <c r="C415" s="156"/>
      <c r="D415" s="262">
        <f t="shared" si="33"/>
        <v>0</v>
      </c>
      <c r="E415" s="156">
        <v>0</v>
      </c>
      <c r="F415" s="156" t="str">
        <f>IF(B415="","",SUMIFS('Produktion Lot.Nr.'!E$2:E$500,'Produktion Lot.Nr.'!B$2:B$500,B415))</f>
        <v/>
      </c>
      <c r="G415" s="156" t="str">
        <f>IF(B415="","",SUMIFS(Verkauf!H$4:H$496,Verkauf!E$4:E$496,B415))</f>
        <v/>
      </c>
      <c r="H415" s="157" t="str">
        <f t="shared" si="32"/>
        <v/>
      </c>
      <c r="I415" s="23"/>
      <c r="J415" s="45" t="e">
        <f t="shared" si="34"/>
        <v>#VALUE!</v>
      </c>
      <c r="K415" s="242"/>
      <c r="L415" s="242"/>
      <c r="M415" s="242"/>
      <c r="N415" s="242"/>
      <c r="O415" s="242"/>
      <c r="P415" s="160" t="s">
        <v>1022</v>
      </c>
      <c r="Q415" s="160" t="s">
        <v>901</v>
      </c>
      <c r="R415" s="160" t="s">
        <v>686</v>
      </c>
      <c r="S415" s="160" t="s">
        <v>844</v>
      </c>
      <c r="T415" s="160" t="s">
        <v>990</v>
      </c>
    </row>
    <row r="416" spans="2:20" x14ac:dyDescent="0.35">
      <c r="B416" s="156"/>
      <c r="C416" s="156"/>
      <c r="D416" s="262">
        <f t="shared" si="33"/>
        <v>0</v>
      </c>
      <c r="E416" s="156">
        <v>0</v>
      </c>
      <c r="F416" s="156" t="str">
        <f>IF(B416="","",SUMIFS('Produktion Lot.Nr.'!E$2:E$500,'Produktion Lot.Nr.'!B$2:B$500,B416))</f>
        <v/>
      </c>
      <c r="G416" s="156" t="str">
        <f>IF(B416="","",SUMIFS(Verkauf!H$4:H$496,Verkauf!E$4:E$496,B416))</f>
        <v/>
      </c>
      <c r="H416" s="157" t="str">
        <f t="shared" si="32"/>
        <v/>
      </c>
      <c r="I416" s="23"/>
      <c r="J416" s="45" t="e">
        <f t="shared" si="34"/>
        <v>#VALUE!</v>
      </c>
      <c r="K416" s="242"/>
      <c r="L416" s="242"/>
      <c r="M416" s="242"/>
      <c r="N416" s="242"/>
      <c r="O416" s="242"/>
      <c r="P416" s="160" t="s">
        <v>1022</v>
      </c>
      <c r="Q416" s="160" t="s">
        <v>901</v>
      </c>
      <c r="R416" s="160" t="s">
        <v>686</v>
      </c>
      <c r="S416" s="160" t="s">
        <v>844</v>
      </c>
      <c r="T416" s="160" t="s">
        <v>990</v>
      </c>
    </row>
    <row r="417" spans="2:20" x14ac:dyDescent="0.35">
      <c r="B417" s="156"/>
      <c r="C417" s="156"/>
      <c r="D417" s="262">
        <f t="shared" si="33"/>
        <v>0</v>
      </c>
      <c r="E417" s="156">
        <v>0</v>
      </c>
      <c r="F417" s="156" t="str">
        <f>IF(B417="","",SUMIFS('Produktion Lot.Nr.'!E$2:E$500,'Produktion Lot.Nr.'!B$2:B$500,B417))</f>
        <v/>
      </c>
      <c r="G417" s="156" t="str">
        <f>IF(B417="","",SUMIFS(Verkauf!H$4:H$496,Verkauf!E$4:E$496,B417))</f>
        <v/>
      </c>
      <c r="H417" s="157" t="str">
        <f t="shared" si="32"/>
        <v/>
      </c>
      <c r="I417" s="23"/>
      <c r="J417" s="45" t="e">
        <f t="shared" si="34"/>
        <v>#VALUE!</v>
      </c>
      <c r="K417" s="242"/>
      <c r="L417" s="242"/>
      <c r="M417" s="242"/>
      <c r="N417" s="242"/>
      <c r="O417" s="242"/>
      <c r="P417" s="160" t="s">
        <v>1022</v>
      </c>
      <c r="Q417" s="160" t="s">
        <v>901</v>
      </c>
      <c r="R417" s="160" t="s">
        <v>686</v>
      </c>
      <c r="S417" s="160" t="s">
        <v>844</v>
      </c>
      <c r="T417" s="160" t="s">
        <v>990</v>
      </c>
    </row>
    <row r="418" spans="2:20" x14ac:dyDescent="0.35">
      <c r="B418" s="156"/>
      <c r="C418" s="156"/>
      <c r="D418" s="262">
        <f t="shared" si="33"/>
        <v>0</v>
      </c>
      <c r="E418" s="156">
        <v>0</v>
      </c>
      <c r="F418" s="156" t="str">
        <f>IF(B418="","",SUMIFS('Produktion Lot.Nr.'!E$2:E$500,'Produktion Lot.Nr.'!B$2:B$500,B418))</f>
        <v/>
      </c>
      <c r="G418" s="156" t="str">
        <f>IF(B418="","",SUMIFS(Verkauf!H$4:H$496,Verkauf!E$4:E$496,B418))</f>
        <v/>
      </c>
      <c r="H418" s="157" t="str">
        <f t="shared" si="32"/>
        <v/>
      </c>
      <c r="I418" s="23"/>
      <c r="J418" s="45" t="e">
        <f t="shared" si="34"/>
        <v>#VALUE!</v>
      </c>
      <c r="K418" s="242"/>
      <c r="L418" s="242"/>
      <c r="M418" s="242"/>
      <c r="N418" s="242"/>
      <c r="O418" s="242"/>
      <c r="P418" s="160" t="s">
        <v>1022</v>
      </c>
      <c r="Q418" s="160" t="s">
        <v>901</v>
      </c>
      <c r="R418" s="160" t="s">
        <v>686</v>
      </c>
      <c r="S418" s="160" t="s">
        <v>844</v>
      </c>
      <c r="T418" s="160" t="s">
        <v>990</v>
      </c>
    </row>
    <row r="419" spans="2:20" x14ac:dyDescent="0.35">
      <c r="B419" s="156"/>
      <c r="C419" s="156"/>
      <c r="D419" s="262">
        <f t="shared" si="33"/>
        <v>0</v>
      </c>
      <c r="E419" s="156">
        <v>0</v>
      </c>
      <c r="F419" s="156" t="str">
        <f>IF(B419="","",SUMIFS('Produktion Lot.Nr.'!E$2:E$500,'Produktion Lot.Nr.'!B$2:B$500,B419))</f>
        <v/>
      </c>
      <c r="G419" s="156" t="str">
        <f>IF(B419="","",SUMIFS(Verkauf!H$4:H$496,Verkauf!E$4:E$496,B419))</f>
        <v/>
      </c>
      <c r="H419" s="157" t="str">
        <f t="shared" si="32"/>
        <v/>
      </c>
      <c r="I419" s="23"/>
      <c r="J419" s="45" t="e">
        <f t="shared" si="34"/>
        <v>#VALUE!</v>
      </c>
      <c r="K419" s="242"/>
      <c r="L419" s="242"/>
      <c r="M419" s="242"/>
      <c r="N419" s="242"/>
      <c r="O419" s="242"/>
      <c r="P419" s="160" t="s">
        <v>1022</v>
      </c>
      <c r="Q419" s="160" t="s">
        <v>901</v>
      </c>
      <c r="R419" s="160" t="s">
        <v>686</v>
      </c>
      <c r="S419" s="160" t="s">
        <v>844</v>
      </c>
      <c r="T419" s="160" t="s">
        <v>990</v>
      </c>
    </row>
    <row r="420" spans="2:20" x14ac:dyDescent="0.35">
      <c r="B420" s="156"/>
      <c r="C420" s="156"/>
      <c r="D420" s="262">
        <f t="shared" si="33"/>
        <v>0</v>
      </c>
      <c r="E420" s="156">
        <v>0</v>
      </c>
      <c r="F420" s="156" t="str">
        <f>IF(B420="","",SUMIFS('Produktion Lot.Nr.'!E$2:E$500,'Produktion Lot.Nr.'!B$2:B$500,B420))</f>
        <v/>
      </c>
      <c r="G420" s="156" t="str">
        <f>IF(B420="","",SUMIFS(Verkauf!H$4:H$496,Verkauf!E$4:E$496,B420))</f>
        <v/>
      </c>
      <c r="H420" s="157" t="str">
        <f t="shared" si="32"/>
        <v/>
      </c>
      <c r="I420" s="23"/>
      <c r="J420" s="45" t="e">
        <f t="shared" si="34"/>
        <v>#VALUE!</v>
      </c>
      <c r="K420" s="242"/>
      <c r="L420" s="242"/>
      <c r="M420" s="242"/>
      <c r="N420" s="242"/>
      <c r="O420" s="242"/>
      <c r="P420" s="160" t="s">
        <v>1022</v>
      </c>
      <c r="Q420" s="160" t="s">
        <v>901</v>
      </c>
      <c r="R420" s="160" t="s">
        <v>686</v>
      </c>
      <c r="S420" s="160" t="s">
        <v>844</v>
      </c>
      <c r="T420" s="160" t="s">
        <v>990</v>
      </c>
    </row>
    <row r="421" spans="2:20" x14ac:dyDescent="0.35">
      <c r="B421" s="156"/>
      <c r="C421" s="156"/>
      <c r="D421" s="262">
        <f t="shared" si="33"/>
        <v>0</v>
      </c>
      <c r="E421" s="156">
        <v>0</v>
      </c>
      <c r="F421" s="156" t="str">
        <f>IF(B421="","",SUMIFS('Produktion Lot.Nr.'!E$2:E$500,'Produktion Lot.Nr.'!B$2:B$500,B421))</f>
        <v/>
      </c>
      <c r="G421" s="156" t="str">
        <f>IF(B421="","",SUMIFS(Verkauf!H$4:H$496,Verkauf!E$4:E$496,B421))</f>
        <v/>
      </c>
      <c r="H421" s="157" t="str">
        <f t="shared" si="32"/>
        <v/>
      </c>
      <c r="I421" s="23"/>
      <c r="J421" s="45" t="e">
        <f t="shared" si="34"/>
        <v>#VALUE!</v>
      </c>
      <c r="K421" s="242"/>
      <c r="L421" s="242"/>
      <c r="M421" s="242"/>
      <c r="N421" s="242"/>
      <c r="O421" s="242"/>
      <c r="P421" s="160" t="s">
        <v>1022</v>
      </c>
      <c r="Q421" s="160" t="s">
        <v>901</v>
      </c>
      <c r="R421" s="160" t="s">
        <v>686</v>
      </c>
      <c r="S421" s="160" t="s">
        <v>844</v>
      </c>
      <c r="T421" s="160" t="s">
        <v>990</v>
      </c>
    </row>
    <row r="422" spans="2:20" x14ac:dyDescent="0.35">
      <c r="B422" s="156"/>
      <c r="C422" s="156"/>
      <c r="D422" s="262">
        <f t="shared" si="33"/>
        <v>0</v>
      </c>
      <c r="E422" s="156">
        <v>0</v>
      </c>
      <c r="F422" s="156" t="str">
        <f>IF(B422="","",SUMIFS('Produktion Lot.Nr.'!E$2:E$500,'Produktion Lot.Nr.'!B$2:B$500,B422))</f>
        <v/>
      </c>
      <c r="G422" s="156" t="str">
        <f>IF(B422="","",SUMIFS(Verkauf!H$4:H$496,Verkauf!E$4:E$496,B422))</f>
        <v/>
      </c>
      <c r="H422" s="157" t="str">
        <f t="shared" si="32"/>
        <v/>
      </c>
      <c r="I422" s="23"/>
      <c r="J422" s="45" t="e">
        <f t="shared" si="34"/>
        <v>#VALUE!</v>
      </c>
      <c r="K422" s="242"/>
      <c r="L422" s="242"/>
      <c r="M422" s="242"/>
      <c r="N422" s="242"/>
      <c r="O422" s="242"/>
      <c r="P422" s="160" t="s">
        <v>1022</v>
      </c>
      <c r="Q422" s="160" t="s">
        <v>901</v>
      </c>
      <c r="R422" s="160" t="s">
        <v>686</v>
      </c>
      <c r="S422" s="160" t="s">
        <v>844</v>
      </c>
      <c r="T422" s="160" t="s">
        <v>990</v>
      </c>
    </row>
    <row r="423" spans="2:20" x14ac:dyDescent="0.35">
      <c r="B423" s="156"/>
      <c r="C423" s="156"/>
      <c r="D423" s="262">
        <f t="shared" si="33"/>
        <v>0</v>
      </c>
      <c r="E423" s="156">
        <v>0</v>
      </c>
      <c r="F423" s="156" t="str">
        <f>IF(B423="","",SUMIFS('Produktion Lot.Nr.'!E$2:E$500,'Produktion Lot.Nr.'!B$2:B$500,B423))</f>
        <v/>
      </c>
      <c r="G423" s="156" t="str">
        <f>IF(B423="","",SUMIFS(Verkauf!H$4:H$496,Verkauf!E$4:E$496,B423))</f>
        <v/>
      </c>
      <c r="H423" s="157" t="str">
        <f t="shared" si="32"/>
        <v/>
      </c>
      <c r="I423" s="23"/>
      <c r="J423" s="45" t="e">
        <f t="shared" si="34"/>
        <v>#VALUE!</v>
      </c>
      <c r="K423" s="242"/>
      <c r="L423" s="242"/>
      <c r="M423" s="242"/>
      <c r="N423" s="242"/>
      <c r="O423" s="242"/>
      <c r="P423" s="160" t="s">
        <v>1022</v>
      </c>
      <c r="Q423" s="160" t="s">
        <v>901</v>
      </c>
      <c r="R423" s="160" t="s">
        <v>686</v>
      </c>
      <c r="S423" s="160" t="s">
        <v>844</v>
      </c>
      <c r="T423" s="160" t="s">
        <v>990</v>
      </c>
    </row>
    <row r="424" spans="2:20" x14ac:dyDescent="0.35">
      <c r="B424" s="156"/>
      <c r="C424" s="156"/>
      <c r="D424" s="262">
        <f t="shared" si="33"/>
        <v>0</v>
      </c>
      <c r="E424" s="156">
        <v>0</v>
      </c>
      <c r="F424" s="156" t="str">
        <f>IF(B424="","",SUMIFS('Produktion Lot.Nr.'!E$2:E$500,'Produktion Lot.Nr.'!B$2:B$500,B424))</f>
        <v/>
      </c>
      <c r="G424" s="156" t="str">
        <f>IF(B424="","",SUMIFS(Verkauf!H$4:H$496,Verkauf!E$4:E$496,B424))</f>
        <v/>
      </c>
      <c r="H424" s="157" t="str">
        <f t="shared" si="32"/>
        <v/>
      </c>
      <c r="I424" s="23"/>
      <c r="J424" s="45" t="e">
        <f t="shared" si="34"/>
        <v>#VALUE!</v>
      </c>
      <c r="K424" s="242"/>
      <c r="L424" s="242"/>
      <c r="M424" s="242"/>
      <c r="N424" s="242"/>
      <c r="O424" s="242"/>
      <c r="P424" s="160" t="s">
        <v>1022</v>
      </c>
      <c r="Q424" s="160" t="s">
        <v>901</v>
      </c>
      <c r="R424" s="160" t="s">
        <v>686</v>
      </c>
      <c r="S424" s="160" t="s">
        <v>844</v>
      </c>
      <c r="T424" s="160" t="s">
        <v>990</v>
      </c>
    </row>
    <row r="425" spans="2:20" x14ac:dyDescent="0.35">
      <c r="B425" s="156"/>
      <c r="C425" s="156"/>
      <c r="D425" s="262">
        <f t="shared" si="33"/>
        <v>0</v>
      </c>
      <c r="E425" s="156">
        <v>0</v>
      </c>
      <c r="F425" s="156" t="str">
        <f>IF(B425="","",SUMIFS('Produktion Lot.Nr.'!E$2:E$500,'Produktion Lot.Nr.'!B$2:B$500,B425))</f>
        <v/>
      </c>
      <c r="G425" s="156" t="str">
        <f>IF(B425="","",SUMIFS(Verkauf!H$4:H$496,Verkauf!E$4:E$496,B425))</f>
        <v/>
      </c>
      <c r="H425" s="157" t="str">
        <f t="shared" si="32"/>
        <v/>
      </c>
      <c r="I425" s="23"/>
      <c r="J425" s="45" t="e">
        <f t="shared" si="34"/>
        <v>#VALUE!</v>
      </c>
      <c r="K425" s="242"/>
      <c r="L425" s="242"/>
      <c r="M425" s="242"/>
      <c r="N425" s="242"/>
      <c r="O425" s="242"/>
      <c r="P425" s="160" t="s">
        <v>1022</v>
      </c>
      <c r="Q425" s="160" t="s">
        <v>901</v>
      </c>
      <c r="R425" s="160" t="s">
        <v>686</v>
      </c>
      <c r="S425" s="160" t="s">
        <v>844</v>
      </c>
      <c r="T425" s="160" t="s">
        <v>990</v>
      </c>
    </row>
    <row r="426" spans="2:20" x14ac:dyDescent="0.35">
      <c r="B426" s="156"/>
      <c r="C426" s="156"/>
      <c r="D426" s="262">
        <f t="shared" si="33"/>
        <v>0</v>
      </c>
      <c r="E426" s="156">
        <v>0</v>
      </c>
      <c r="F426" s="156" t="str">
        <f>IF(B426="","",SUMIFS('Produktion Lot.Nr.'!E$2:E$500,'Produktion Lot.Nr.'!B$2:B$500,B426))</f>
        <v/>
      </c>
      <c r="G426" s="156" t="str">
        <f>IF(B426="","",SUMIFS(Verkauf!H$4:H$496,Verkauf!E$4:E$496,B426))</f>
        <v/>
      </c>
      <c r="H426" s="157" t="str">
        <f t="shared" si="32"/>
        <v/>
      </c>
      <c r="I426" s="23"/>
      <c r="J426" s="45" t="e">
        <f t="shared" si="34"/>
        <v>#VALUE!</v>
      </c>
      <c r="K426" s="242"/>
      <c r="L426" s="242"/>
      <c r="M426" s="242"/>
      <c r="N426" s="242"/>
      <c r="O426" s="242"/>
      <c r="P426" s="160" t="s">
        <v>1022</v>
      </c>
      <c r="Q426" s="160" t="s">
        <v>901</v>
      </c>
      <c r="R426" s="160" t="s">
        <v>686</v>
      </c>
      <c r="S426" s="160" t="s">
        <v>844</v>
      </c>
      <c r="T426" s="160" t="s">
        <v>990</v>
      </c>
    </row>
    <row r="427" spans="2:20" x14ac:dyDescent="0.35">
      <c r="B427" s="156"/>
      <c r="C427" s="156"/>
      <c r="D427" s="262">
        <f t="shared" si="33"/>
        <v>0</v>
      </c>
      <c r="E427" s="156">
        <v>0</v>
      </c>
      <c r="F427" s="156" t="str">
        <f>IF(B427="","",SUMIFS('Produktion Lot.Nr.'!E$2:E$500,'Produktion Lot.Nr.'!B$2:B$500,B427))</f>
        <v/>
      </c>
      <c r="G427" s="156" t="str">
        <f>IF(B427="","",SUMIFS(Verkauf!H$4:H$496,Verkauf!E$4:E$496,B427))</f>
        <v/>
      </c>
      <c r="H427" s="157" t="str">
        <f t="shared" si="32"/>
        <v/>
      </c>
      <c r="I427" s="23"/>
      <c r="J427" s="45" t="e">
        <f t="shared" si="34"/>
        <v>#VALUE!</v>
      </c>
      <c r="K427" s="242"/>
      <c r="L427" s="242"/>
      <c r="M427" s="242"/>
      <c r="N427" s="242"/>
      <c r="O427" s="242"/>
      <c r="P427" s="160" t="s">
        <v>1022</v>
      </c>
      <c r="Q427" s="160" t="s">
        <v>901</v>
      </c>
      <c r="R427" s="160" t="s">
        <v>686</v>
      </c>
      <c r="S427" s="160" t="s">
        <v>844</v>
      </c>
      <c r="T427" s="160" t="s">
        <v>990</v>
      </c>
    </row>
    <row r="428" spans="2:20" x14ac:dyDescent="0.35">
      <c r="B428" s="156"/>
      <c r="C428" s="156"/>
      <c r="D428" s="262">
        <f t="shared" si="33"/>
        <v>0</v>
      </c>
      <c r="E428" s="156">
        <v>0</v>
      </c>
      <c r="F428" s="156" t="str">
        <f>IF(B428="","",SUMIFS('Produktion Lot.Nr.'!E$2:E$500,'Produktion Lot.Nr.'!B$2:B$500,B428))</f>
        <v/>
      </c>
      <c r="G428" s="156" t="str">
        <f>IF(B428="","",SUMIFS(Verkauf!H$4:H$496,Verkauf!E$4:E$496,B428))</f>
        <v/>
      </c>
      <c r="H428" s="157" t="str">
        <f t="shared" si="32"/>
        <v/>
      </c>
      <c r="I428" s="23"/>
      <c r="J428" s="45" t="e">
        <f t="shared" si="34"/>
        <v>#VALUE!</v>
      </c>
      <c r="K428" s="242"/>
      <c r="L428" s="242"/>
      <c r="M428" s="242"/>
      <c r="N428" s="242"/>
      <c r="O428" s="242"/>
      <c r="P428" s="160" t="s">
        <v>1022</v>
      </c>
      <c r="Q428" s="160" t="s">
        <v>901</v>
      </c>
      <c r="R428" s="160" t="s">
        <v>686</v>
      </c>
      <c r="S428" s="160" t="s">
        <v>844</v>
      </c>
      <c r="T428" s="160" t="s">
        <v>990</v>
      </c>
    </row>
    <row r="429" spans="2:20" x14ac:dyDescent="0.35">
      <c r="B429" s="156"/>
      <c r="C429" s="156"/>
      <c r="D429" s="262">
        <f t="shared" si="33"/>
        <v>0</v>
      </c>
      <c r="E429" s="156">
        <v>0</v>
      </c>
      <c r="F429" s="156" t="str">
        <f>IF(B429="","",SUMIFS('Produktion Lot.Nr.'!E$2:E$500,'Produktion Lot.Nr.'!B$2:B$500,B429))</f>
        <v/>
      </c>
      <c r="G429" s="156" t="str">
        <f>IF(B429="","",SUMIFS(Verkauf!H$4:H$496,Verkauf!E$4:E$496,B429))</f>
        <v/>
      </c>
      <c r="H429" s="157" t="str">
        <f t="shared" si="32"/>
        <v/>
      </c>
      <c r="I429" s="23"/>
      <c r="J429" s="45" t="e">
        <f t="shared" si="34"/>
        <v>#VALUE!</v>
      </c>
      <c r="K429" s="242"/>
      <c r="L429" s="242"/>
      <c r="M429" s="242"/>
      <c r="N429" s="242"/>
      <c r="O429" s="242"/>
      <c r="P429" s="160" t="s">
        <v>1022</v>
      </c>
      <c r="Q429" s="160" t="s">
        <v>901</v>
      </c>
      <c r="R429" s="160" t="s">
        <v>686</v>
      </c>
      <c r="S429" s="160" t="s">
        <v>844</v>
      </c>
      <c r="T429" s="160" t="s">
        <v>990</v>
      </c>
    </row>
    <row r="430" spans="2:20" x14ac:dyDescent="0.35">
      <c r="B430" s="156"/>
      <c r="C430" s="156"/>
      <c r="D430" s="262">
        <f t="shared" si="33"/>
        <v>0</v>
      </c>
      <c r="E430" s="156">
        <v>0</v>
      </c>
      <c r="F430" s="156" t="str">
        <f>IF(B430="","",SUMIFS('Produktion Lot.Nr.'!E$2:E$500,'Produktion Lot.Nr.'!B$2:B$500,B430))</f>
        <v/>
      </c>
      <c r="G430" s="156" t="str">
        <f>IF(B430="","",SUMIFS(Verkauf!H$4:H$496,Verkauf!E$4:E$496,B430))</f>
        <v/>
      </c>
      <c r="H430" s="157" t="str">
        <f t="shared" si="32"/>
        <v/>
      </c>
      <c r="I430" s="23"/>
      <c r="J430" s="45" t="e">
        <f t="shared" si="34"/>
        <v>#VALUE!</v>
      </c>
      <c r="K430" s="242"/>
      <c r="L430" s="242"/>
      <c r="M430" s="242"/>
      <c r="N430" s="242"/>
      <c r="O430" s="242"/>
      <c r="P430" s="160" t="s">
        <v>1022</v>
      </c>
      <c r="Q430" s="160" t="s">
        <v>901</v>
      </c>
      <c r="R430" s="160" t="s">
        <v>686</v>
      </c>
      <c r="S430" s="160" t="s">
        <v>844</v>
      </c>
      <c r="T430" s="160" t="s">
        <v>990</v>
      </c>
    </row>
    <row r="431" spans="2:20" x14ac:dyDescent="0.35">
      <c r="B431" s="156"/>
      <c r="C431" s="156"/>
      <c r="D431" s="262">
        <f t="shared" si="33"/>
        <v>0</v>
      </c>
      <c r="E431" s="156">
        <v>0</v>
      </c>
      <c r="F431" s="156" t="str">
        <f>IF(B431="","",SUMIFS('Produktion Lot.Nr.'!E$2:E$500,'Produktion Lot.Nr.'!B$2:B$500,B431))</f>
        <v/>
      </c>
      <c r="G431" s="156" t="str">
        <f>IF(B431="","",SUMIFS(Verkauf!H$4:H$496,Verkauf!E$4:E$496,B431))</f>
        <v/>
      </c>
      <c r="H431" s="157" t="str">
        <f t="shared" si="32"/>
        <v/>
      </c>
      <c r="I431" s="23"/>
      <c r="J431" s="45" t="e">
        <f t="shared" si="34"/>
        <v>#VALUE!</v>
      </c>
      <c r="K431" s="242"/>
      <c r="L431" s="242"/>
      <c r="M431" s="242"/>
      <c r="N431" s="242"/>
      <c r="O431" s="242"/>
      <c r="P431" s="160" t="s">
        <v>1022</v>
      </c>
      <c r="Q431" s="160" t="s">
        <v>901</v>
      </c>
      <c r="R431" s="160" t="s">
        <v>686</v>
      </c>
      <c r="S431" s="160" t="s">
        <v>844</v>
      </c>
      <c r="T431" s="160" t="s">
        <v>990</v>
      </c>
    </row>
    <row r="432" spans="2:20" x14ac:dyDescent="0.35">
      <c r="B432" s="156"/>
      <c r="C432" s="156"/>
      <c r="D432" s="262">
        <f t="shared" si="33"/>
        <v>0</v>
      </c>
      <c r="E432" s="156">
        <v>0</v>
      </c>
      <c r="F432" s="156" t="str">
        <f>IF(B432="","",SUMIFS('Produktion Lot.Nr.'!E$2:E$500,'Produktion Lot.Nr.'!B$2:B$500,B432))</f>
        <v/>
      </c>
      <c r="G432" s="156" t="str">
        <f>IF(B432="","",SUMIFS(Verkauf!H$4:H$496,Verkauf!E$4:E$496,B432))</f>
        <v/>
      </c>
      <c r="H432" s="157" t="str">
        <f t="shared" si="32"/>
        <v/>
      </c>
      <c r="I432" s="23"/>
      <c r="J432" s="45" t="e">
        <f t="shared" si="34"/>
        <v>#VALUE!</v>
      </c>
      <c r="K432" s="242"/>
      <c r="L432" s="242"/>
      <c r="M432" s="242"/>
      <c r="N432" s="242"/>
      <c r="O432" s="242"/>
      <c r="P432" s="160" t="s">
        <v>1022</v>
      </c>
      <c r="Q432" s="160" t="s">
        <v>901</v>
      </c>
      <c r="R432" s="160" t="s">
        <v>686</v>
      </c>
      <c r="S432" s="160" t="s">
        <v>844</v>
      </c>
      <c r="T432" s="160" t="s">
        <v>990</v>
      </c>
    </row>
    <row r="433" spans="2:20" x14ac:dyDescent="0.35">
      <c r="B433" s="156"/>
      <c r="C433" s="156"/>
      <c r="D433" s="262">
        <f t="shared" si="33"/>
        <v>0</v>
      </c>
      <c r="E433" s="156">
        <v>0</v>
      </c>
      <c r="F433" s="156" t="str">
        <f>IF(B433="","",SUMIFS('Produktion Lot.Nr.'!E$2:E$500,'Produktion Lot.Nr.'!B$2:B$500,B433))</f>
        <v/>
      </c>
      <c r="G433" s="156" t="str">
        <f>IF(B433="","",SUMIFS(Verkauf!H$4:H$496,Verkauf!E$4:E$496,B433))</f>
        <v/>
      </c>
      <c r="H433" s="157" t="str">
        <f t="shared" si="32"/>
        <v/>
      </c>
      <c r="I433" s="23"/>
      <c r="J433" s="45" t="e">
        <f t="shared" si="34"/>
        <v>#VALUE!</v>
      </c>
      <c r="K433" s="242"/>
      <c r="L433" s="242"/>
      <c r="M433" s="242"/>
      <c r="N433" s="242"/>
      <c r="O433" s="242"/>
      <c r="P433" s="160" t="s">
        <v>1022</v>
      </c>
      <c r="Q433" s="160" t="s">
        <v>901</v>
      </c>
      <c r="R433" s="160" t="s">
        <v>686</v>
      </c>
      <c r="S433" s="160" t="s">
        <v>844</v>
      </c>
      <c r="T433" s="160" t="s">
        <v>990</v>
      </c>
    </row>
    <row r="434" spans="2:20" x14ac:dyDescent="0.35">
      <c r="B434" s="156"/>
      <c r="C434" s="156"/>
      <c r="D434" s="262">
        <f t="shared" si="33"/>
        <v>0</v>
      </c>
      <c r="E434" s="156">
        <v>0</v>
      </c>
      <c r="F434" s="156" t="str">
        <f>IF(B434="","",SUMIFS('Produktion Lot.Nr.'!E$2:E$500,'Produktion Lot.Nr.'!B$2:B$500,B434))</f>
        <v/>
      </c>
      <c r="G434" s="156" t="str">
        <f>IF(B434="","",SUMIFS(Verkauf!H$4:H$496,Verkauf!E$4:E$496,B434))</f>
        <v/>
      </c>
      <c r="H434" s="157" t="str">
        <f t="shared" si="32"/>
        <v/>
      </c>
      <c r="I434" s="23"/>
      <c r="J434" s="45" t="e">
        <f t="shared" si="34"/>
        <v>#VALUE!</v>
      </c>
      <c r="K434" s="242"/>
      <c r="L434" s="242"/>
      <c r="M434" s="242"/>
      <c r="N434" s="242"/>
      <c r="O434" s="242"/>
      <c r="P434" s="160" t="s">
        <v>1022</v>
      </c>
      <c r="Q434" s="160" t="s">
        <v>901</v>
      </c>
      <c r="R434" s="160" t="s">
        <v>686</v>
      </c>
      <c r="S434" s="160" t="s">
        <v>844</v>
      </c>
      <c r="T434" s="160" t="s">
        <v>990</v>
      </c>
    </row>
    <row r="435" spans="2:20" x14ac:dyDescent="0.35">
      <c r="B435" s="156"/>
      <c r="C435" s="156"/>
      <c r="D435" s="262">
        <f t="shared" si="33"/>
        <v>0</v>
      </c>
      <c r="E435" s="156">
        <v>0</v>
      </c>
      <c r="F435" s="156" t="str">
        <f>IF(B435="","",SUMIFS('Produktion Lot.Nr.'!E$2:E$500,'Produktion Lot.Nr.'!B$2:B$500,B435))</f>
        <v/>
      </c>
      <c r="G435" s="156" t="str">
        <f>IF(B435="","",SUMIFS(Verkauf!H$4:H$496,Verkauf!E$4:E$496,B435))</f>
        <v/>
      </c>
      <c r="H435" s="157" t="str">
        <f t="shared" si="32"/>
        <v/>
      </c>
      <c r="I435" s="23"/>
      <c r="J435" s="45" t="e">
        <f t="shared" si="34"/>
        <v>#VALUE!</v>
      </c>
      <c r="K435" s="242"/>
      <c r="L435" s="242"/>
      <c r="M435" s="242"/>
      <c r="N435" s="242"/>
      <c r="O435" s="242"/>
      <c r="P435" s="160" t="s">
        <v>1022</v>
      </c>
      <c r="Q435" s="160" t="s">
        <v>901</v>
      </c>
      <c r="R435" s="160" t="s">
        <v>686</v>
      </c>
      <c r="S435" s="160" t="s">
        <v>844</v>
      </c>
      <c r="T435" s="160" t="s">
        <v>990</v>
      </c>
    </row>
    <row r="436" spans="2:20" x14ac:dyDescent="0.35">
      <c r="B436" s="156"/>
      <c r="C436" s="156"/>
      <c r="D436" s="262">
        <f t="shared" si="33"/>
        <v>0</v>
      </c>
      <c r="E436" s="156">
        <v>0</v>
      </c>
      <c r="F436" s="156" t="str">
        <f>IF(B436="","",SUMIFS('Produktion Lot.Nr.'!E$2:E$500,'Produktion Lot.Nr.'!B$2:B$500,B436))</f>
        <v/>
      </c>
      <c r="G436" s="156" t="str">
        <f>IF(B436="","",SUMIFS(Verkauf!H$4:H$496,Verkauf!E$4:E$496,B436))</f>
        <v/>
      </c>
      <c r="H436" s="157" t="str">
        <f t="shared" si="32"/>
        <v/>
      </c>
      <c r="I436" s="23"/>
      <c r="J436" s="45" t="e">
        <f t="shared" si="34"/>
        <v>#VALUE!</v>
      </c>
      <c r="K436" s="242"/>
      <c r="L436" s="242"/>
      <c r="M436" s="242"/>
      <c r="N436" s="242"/>
      <c r="O436" s="242"/>
      <c r="P436" s="160" t="s">
        <v>1022</v>
      </c>
      <c r="Q436" s="160" t="s">
        <v>901</v>
      </c>
      <c r="R436" s="160" t="s">
        <v>686</v>
      </c>
      <c r="S436" s="160" t="s">
        <v>844</v>
      </c>
      <c r="T436" s="160" t="s">
        <v>990</v>
      </c>
    </row>
    <row r="437" spans="2:20" x14ac:dyDescent="0.35">
      <c r="B437" s="156"/>
      <c r="C437" s="156"/>
      <c r="D437" s="262">
        <f t="shared" si="33"/>
        <v>0</v>
      </c>
      <c r="E437" s="156">
        <v>0</v>
      </c>
      <c r="F437" s="156" t="str">
        <f>IF(B437="","",SUMIFS('Produktion Lot.Nr.'!E$2:E$500,'Produktion Lot.Nr.'!B$2:B$500,B437))</f>
        <v/>
      </c>
      <c r="G437" s="156" t="str">
        <f>IF(B437="","",SUMIFS(Verkauf!H$4:H$496,Verkauf!E$4:E$496,B437))</f>
        <v/>
      </c>
      <c r="H437" s="157" t="str">
        <f t="shared" si="32"/>
        <v/>
      </c>
      <c r="I437" s="23"/>
      <c r="J437" s="45" t="e">
        <f t="shared" si="34"/>
        <v>#VALUE!</v>
      </c>
      <c r="K437" s="242"/>
      <c r="L437" s="242"/>
      <c r="M437" s="242"/>
      <c r="N437" s="242"/>
      <c r="O437" s="242"/>
      <c r="P437" s="160" t="s">
        <v>1022</v>
      </c>
      <c r="Q437" s="160" t="s">
        <v>901</v>
      </c>
      <c r="R437" s="160" t="s">
        <v>686</v>
      </c>
      <c r="S437" s="160" t="s">
        <v>844</v>
      </c>
      <c r="T437" s="160" t="s">
        <v>990</v>
      </c>
    </row>
    <row r="438" spans="2:20" x14ac:dyDescent="0.35">
      <c r="B438" s="156"/>
      <c r="C438" s="156"/>
      <c r="D438" s="262">
        <f t="shared" si="33"/>
        <v>0</v>
      </c>
      <c r="E438" s="156">
        <v>0</v>
      </c>
      <c r="F438" s="156" t="str">
        <f>IF(B438="","",SUMIFS('Produktion Lot.Nr.'!E$2:E$500,'Produktion Lot.Nr.'!B$2:B$500,B438))</f>
        <v/>
      </c>
      <c r="G438" s="156" t="str">
        <f>IF(B438="","",SUMIFS(Verkauf!H$4:H$496,Verkauf!E$4:E$496,B438))</f>
        <v/>
      </c>
      <c r="H438" s="157" t="str">
        <f t="shared" si="32"/>
        <v/>
      </c>
      <c r="I438" s="23"/>
      <c r="J438" s="45" t="e">
        <f t="shared" si="34"/>
        <v>#VALUE!</v>
      </c>
      <c r="K438" s="242"/>
      <c r="L438" s="242"/>
      <c r="M438" s="242"/>
      <c r="N438" s="242"/>
      <c r="O438" s="242"/>
      <c r="P438" s="160" t="s">
        <v>1022</v>
      </c>
      <c r="Q438" s="160" t="s">
        <v>901</v>
      </c>
      <c r="R438" s="160" t="s">
        <v>686</v>
      </c>
      <c r="S438" s="160" t="s">
        <v>844</v>
      </c>
      <c r="T438" s="160" t="s">
        <v>990</v>
      </c>
    </row>
    <row r="439" spans="2:20" x14ac:dyDescent="0.35">
      <c r="B439" s="156"/>
      <c r="C439" s="156"/>
      <c r="D439" s="262">
        <f t="shared" si="33"/>
        <v>0</v>
      </c>
      <c r="E439" s="156">
        <v>0</v>
      </c>
      <c r="F439" s="156" t="str">
        <f>IF(B439="","",SUMIFS('Produktion Lot.Nr.'!E$2:E$500,'Produktion Lot.Nr.'!B$2:B$500,B439))</f>
        <v/>
      </c>
      <c r="G439" s="156" t="str">
        <f>IF(B439="","",SUMIFS(Verkauf!H$4:H$496,Verkauf!E$4:E$496,B439))</f>
        <v/>
      </c>
      <c r="H439" s="157" t="str">
        <f t="shared" si="32"/>
        <v/>
      </c>
      <c r="I439" s="23"/>
      <c r="J439" s="45" t="e">
        <f t="shared" si="34"/>
        <v>#VALUE!</v>
      </c>
      <c r="K439" s="242"/>
      <c r="L439" s="242"/>
      <c r="M439" s="242"/>
      <c r="N439" s="242"/>
      <c r="O439" s="242"/>
      <c r="P439" s="160" t="s">
        <v>1022</v>
      </c>
      <c r="Q439" s="160" t="s">
        <v>901</v>
      </c>
      <c r="R439" s="160" t="s">
        <v>686</v>
      </c>
      <c r="S439" s="160" t="s">
        <v>844</v>
      </c>
      <c r="T439" s="160" t="s">
        <v>990</v>
      </c>
    </row>
    <row r="440" spans="2:20" x14ac:dyDescent="0.35">
      <c r="B440" s="156"/>
      <c r="C440" s="156"/>
      <c r="D440" s="262">
        <f t="shared" si="33"/>
        <v>0</v>
      </c>
      <c r="E440" s="156">
        <v>0</v>
      </c>
      <c r="F440" s="156" t="str">
        <f>IF(B440="","",SUMIFS('Produktion Lot.Nr.'!E$2:E$500,'Produktion Lot.Nr.'!B$2:B$500,B440))</f>
        <v/>
      </c>
      <c r="G440" s="156" t="str">
        <f>IF(B440="","",SUMIFS(Verkauf!H$4:H$496,Verkauf!E$4:E$496,B440))</f>
        <v/>
      </c>
      <c r="H440" s="157" t="str">
        <f t="shared" si="32"/>
        <v/>
      </c>
      <c r="I440" s="23"/>
      <c r="J440" s="45" t="e">
        <f t="shared" si="34"/>
        <v>#VALUE!</v>
      </c>
      <c r="K440" s="242"/>
      <c r="L440" s="242"/>
      <c r="M440" s="242"/>
      <c r="N440" s="242"/>
      <c r="O440" s="242"/>
      <c r="P440" s="160" t="s">
        <v>1022</v>
      </c>
      <c r="Q440" s="160" t="s">
        <v>901</v>
      </c>
      <c r="R440" s="160" t="s">
        <v>686</v>
      </c>
      <c r="S440" s="160" t="s">
        <v>844</v>
      </c>
      <c r="T440" s="160" t="s">
        <v>990</v>
      </c>
    </row>
    <row r="441" spans="2:20" x14ac:dyDescent="0.35">
      <c r="B441" s="156"/>
      <c r="C441" s="156"/>
      <c r="D441" s="262">
        <f t="shared" si="33"/>
        <v>0</v>
      </c>
      <c r="E441" s="156">
        <v>0</v>
      </c>
      <c r="F441" s="156" t="str">
        <f>IF(B441="","",SUMIFS('Produktion Lot.Nr.'!E$2:E$500,'Produktion Lot.Nr.'!B$2:B$500,B441))</f>
        <v/>
      </c>
      <c r="G441" s="156" t="str">
        <f>IF(B441="","",SUMIFS(Verkauf!H$4:H$496,Verkauf!E$4:E$496,B441))</f>
        <v/>
      </c>
      <c r="H441" s="157" t="str">
        <f t="shared" si="32"/>
        <v/>
      </c>
      <c r="I441" s="23"/>
      <c r="J441" s="45" t="e">
        <f t="shared" si="34"/>
        <v>#VALUE!</v>
      </c>
      <c r="K441" s="242"/>
      <c r="L441" s="242"/>
      <c r="M441" s="242"/>
      <c r="N441" s="242"/>
      <c r="O441" s="242"/>
      <c r="P441" s="160" t="s">
        <v>1022</v>
      </c>
      <c r="Q441" s="160" t="s">
        <v>901</v>
      </c>
      <c r="R441" s="160" t="s">
        <v>686</v>
      </c>
      <c r="S441" s="160" t="s">
        <v>844</v>
      </c>
      <c r="T441" s="160" t="s">
        <v>990</v>
      </c>
    </row>
    <row r="442" spans="2:20" x14ac:dyDescent="0.35">
      <c r="B442" s="156"/>
      <c r="C442" s="156"/>
      <c r="D442" s="262">
        <f t="shared" si="33"/>
        <v>0</v>
      </c>
      <c r="E442" s="156">
        <v>0</v>
      </c>
      <c r="F442" s="156" t="str">
        <f>IF(B442="","",SUMIFS('Produktion Lot.Nr.'!E$2:E$500,'Produktion Lot.Nr.'!B$2:B$500,B442))</f>
        <v/>
      </c>
      <c r="G442" s="156" t="str">
        <f>IF(B442="","",SUMIFS(Verkauf!H$4:H$496,Verkauf!E$4:E$496,B442))</f>
        <v/>
      </c>
      <c r="H442" s="157" t="str">
        <f t="shared" si="32"/>
        <v/>
      </c>
      <c r="I442" s="23"/>
      <c r="J442" s="45" t="e">
        <f t="shared" si="34"/>
        <v>#VALUE!</v>
      </c>
      <c r="K442" s="242"/>
      <c r="L442" s="242"/>
      <c r="M442" s="242"/>
      <c r="N442" s="242"/>
      <c r="O442" s="242"/>
      <c r="P442" s="160" t="s">
        <v>1022</v>
      </c>
      <c r="Q442" s="160" t="s">
        <v>901</v>
      </c>
      <c r="R442" s="160" t="s">
        <v>686</v>
      </c>
      <c r="S442" s="160" t="s">
        <v>844</v>
      </c>
      <c r="T442" s="160" t="s">
        <v>990</v>
      </c>
    </row>
    <row r="443" spans="2:20" x14ac:dyDescent="0.35">
      <c r="B443" s="156"/>
      <c r="C443" s="156"/>
      <c r="D443" s="262">
        <f t="shared" si="33"/>
        <v>0</v>
      </c>
      <c r="E443" s="156">
        <v>0</v>
      </c>
      <c r="F443" s="156" t="str">
        <f>IF(B443="","",SUMIFS('Produktion Lot.Nr.'!E$2:E$500,'Produktion Lot.Nr.'!B$2:B$500,B443))</f>
        <v/>
      </c>
      <c r="G443" s="156" t="str">
        <f>IF(B443="","",SUMIFS(Verkauf!H$4:H$496,Verkauf!E$4:E$496,B443))</f>
        <v/>
      </c>
      <c r="H443" s="157" t="str">
        <f t="shared" si="32"/>
        <v/>
      </c>
      <c r="I443" s="23"/>
      <c r="J443" s="45" t="e">
        <f t="shared" si="34"/>
        <v>#VALUE!</v>
      </c>
      <c r="K443" s="242"/>
      <c r="L443" s="242"/>
      <c r="M443" s="242"/>
      <c r="N443" s="242"/>
      <c r="O443" s="242"/>
      <c r="P443" s="160" t="s">
        <v>1022</v>
      </c>
      <c r="Q443" s="160" t="s">
        <v>901</v>
      </c>
      <c r="R443" s="160" t="s">
        <v>686</v>
      </c>
      <c r="S443" s="160" t="s">
        <v>844</v>
      </c>
      <c r="T443" s="160" t="s">
        <v>990</v>
      </c>
    </row>
    <row r="444" spans="2:20" x14ac:dyDescent="0.35">
      <c r="B444" s="156"/>
      <c r="C444" s="156"/>
      <c r="D444" s="262">
        <f t="shared" si="33"/>
        <v>0</v>
      </c>
      <c r="E444" s="156">
        <v>0</v>
      </c>
      <c r="F444" s="156" t="str">
        <f>IF(B444="","",SUMIFS('Produktion Lot.Nr.'!E$2:E$500,'Produktion Lot.Nr.'!B$2:B$500,B444))</f>
        <v/>
      </c>
      <c r="G444" s="156" t="str">
        <f>IF(B444="","",SUMIFS(Verkauf!H$4:H$496,Verkauf!E$4:E$496,B444))</f>
        <v/>
      </c>
      <c r="H444" s="157" t="str">
        <f t="shared" si="32"/>
        <v/>
      </c>
      <c r="I444" s="23"/>
      <c r="J444" s="45" t="e">
        <f t="shared" si="34"/>
        <v>#VALUE!</v>
      </c>
      <c r="K444" s="242"/>
      <c r="L444" s="242"/>
      <c r="M444" s="242"/>
      <c r="N444" s="242"/>
      <c r="O444" s="242"/>
      <c r="P444" s="160" t="s">
        <v>1022</v>
      </c>
      <c r="Q444" s="160" t="s">
        <v>901</v>
      </c>
      <c r="R444" s="160" t="s">
        <v>686</v>
      </c>
      <c r="S444" s="160" t="s">
        <v>844</v>
      </c>
      <c r="T444" s="160" t="s">
        <v>990</v>
      </c>
    </row>
    <row r="445" spans="2:20" x14ac:dyDescent="0.35">
      <c r="B445" s="156"/>
      <c r="C445" s="156"/>
      <c r="D445" s="262">
        <f t="shared" si="33"/>
        <v>0</v>
      </c>
      <c r="E445" s="156">
        <v>0</v>
      </c>
      <c r="F445" s="156" t="str">
        <f>IF(B445="","",SUMIFS('Produktion Lot.Nr.'!E$2:E$500,'Produktion Lot.Nr.'!B$2:B$500,B445))</f>
        <v/>
      </c>
      <c r="G445" s="156" t="str">
        <f>IF(B445="","",SUMIFS(Verkauf!H$4:H$496,Verkauf!E$4:E$496,B445))</f>
        <v/>
      </c>
      <c r="H445" s="157" t="str">
        <f t="shared" si="32"/>
        <v/>
      </c>
      <c r="I445" s="23"/>
      <c r="J445" s="45" t="e">
        <f t="shared" si="34"/>
        <v>#VALUE!</v>
      </c>
      <c r="K445" s="242"/>
      <c r="L445" s="242"/>
      <c r="M445" s="242"/>
      <c r="N445" s="242"/>
      <c r="O445" s="242"/>
      <c r="P445" s="160" t="s">
        <v>1022</v>
      </c>
      <c r="Q445" s="160" t="s">
        <v>901</v>
      </c>
      <c r="R445" s="160" t="s">
        <v>686</v>
      </c>
      <c r="S445" s="160" t="s">
        <v>844</v>
      </c>
      <c r="T445" s="160" t="s">
        <v>990</v>
      </c>
    </row>
    <row r="446" spans="2:20" x14ac:dyDescent="0.35">
      <c r="B446" s="156"/>
      <c r="C446" s="156"/>
      <c r="D446" s="262">
        <f t="shared" si="33"/>
        <v>0</v>
      </c>
      <c r="E446" s="156">
        <v>0</v>
      </c>
      <c r="F446" s="156" t="str">
        <f>IF(B446="","",SUMIFS('Produktion Lot.Nr.'!E$2:E$500,'Produktion Lot.Nr.'!B$2:B$500,B446))</f>
        <v/>
      </c>
      <c r="G446" s="156" t="str">
        <f>IF(B446="","",SUMIFS(Verkauf!H$4:H$496,Verkauf!E$4:E$496,B446))</f>
        <v/>
      </c>
      <c r="H446" s="157" t="str">
        <f t="shared" si="32"/>
        <v/>
      </c>
      <c r="I446" s="23"/>
      <c r="J446" s="45" t="e">
        <f t="shared" si="34"/>
        <v>#VALUE!</v>
      </c>
      <c r="K446" s="242"/>
      <c r="L446" s="242"/>
      <c r="M446" s="242"/>
      <c r="N446" s="242"/>
      <c r="O446" s="242"/>
      <c r="P446" s="160" t="s">
        <v>1022</v>
      </c>
      <c r="Q446" s="160" t="s">
        <v>901</v>
      </c>
      <c r="R446" s="160" t="s">
        <v>686</v>
      </c>
      <c r="S446" s="160" t="s">
        <v>844</v>
      </c>
      <c r="T446" s="160" t="s">
        <v>990</v>
      </c>
    </row>
    <row r="447" spans="2:20" x14ac:dyDescent="0.35">
      <c r="B447" s="156"/>
      <c r="C447" s="156"/>
      <c r="D447" s="262">
        <f t="shared" si="33"/>
        <v>0</v>
      </c>
      <c r="E447" s="156">
        <v>0</v>
      </c>
      <c r="F447" s="156" t="str">
        <f>IF(B447="","",SUMIFS('Produktion Lot.Nr.'!E$2:E$500,'Produktion Lot.Nr.'!B$2:B$500,B447))</f>
        <v/>
      </c>
      <c r="G447" s="156" t="str">
        <f>IF(B447="","",SUMIFS(Verkauf!H$4:H$496,Verkauf!E$4:E$496,B447))</f>
        <v/>
      </c>
      <c r="H447" s="157" t="str">
        <f t="shared" si="32"/>
        <v/>
      </c>
      <c r="I447" s="23"/>
      <c r="J447" s="45" t="e">
        <f t="shared" si="34"/>
        <v>#VALUE!</v>
      </c>
      <c r="K447" s="242"/>
      <c r="L447" s="242"/>
      <c r="M447" s="242"/>
      <c r="N447" s="242"/>
      <c r="O447" s="242"/>
      <c r="P447" s="160" t="s">
        <v>1022</v>
      </c>
      <c r="Q447" s="160" t="s">
        <v>901</v>
      </c>
      <c r="R447" s="160" t="s">
        <v>686</v>
      </c>
      <c r="S447" s="160" t="s">
        <v>844</v>
      </c>
      <c r="T447" s="160" t="s">
        <v>990</v>
      </c>
    </row>
    <row r="448" spans="2:20" x14ac:dyDescent="0.35">
      <c r="B448" s="156"/>
      <c r="C448" s="156"/>
      <c r="D448" s="262">
        <f t="shared" si="33"/>
        <v>0</v>
      </c>
      <c r="E448" s="156">
        <v>0</v>
      </c>
      <c r="F448" s="156" t="str">
        <f>IF(B448="","",SUMIFS('Produktion Lot.Nr.'!E$2:E$500,'Produktion Lot.Nr.'!B$2:B$500,B448))</f>
        <v/>
      </c>
      <c r="G448" s="156" t="str">
        <f>IF(B448="","",SUMIFS(Verkauf!H$4:H$496,Verkauf!E$4:E$496,B448))</f>
        <v/>
      </c>
      <c r="H448" s="157" t="str">
        <f t="shared" si="32"/>
        <v/>
      </c>
      <c r="I448" s="23"/>
      <c r="J448" s="45" t="e">
        <f t="shared" si="34"/>
        <v>#VALUE!</v>
      </c>
      <c r="K448" s="242"/>
      <c r="L448" s="242"/>
      <c r="M448" s="242"/>
      <c r="N448" s="242"/>
      <c r="O448" s="242"/>
      <c r="P448" s="160" t="s">
        <v>1022</v>
      </c>
      <c r="Q448" s="160" t="s">
        <v>901</v>
      </c>
      <c r="R448" s="160" t="s">
        <v>686</v>
      </c>
      <c r="S448" s="160" t="s">
        <v>844</v>
      </c>
      <c r="T448" s="160" t="s">
        <v>990</v>
      </c>
    </row>
    <row r="449" spans="2:20" x14ac:dyDescent="0.35">
      <c r="B449" s="156"/>
      <c r="C449" s="156"/>
      <c r="D449" s="262">
        <f t="shared" si="33"/>
        <v>0</v>
      </c>
      <c r="E449" s="156">
        <v>0</v>
      </c>
      <c r="F449" s="156" t="str">
        <f>IF(B449="","",SUMIFS('Produktion Lot.Nr.'!E$2:E$500,'Produktion Lot.Nr.'!B$2:B$500,B449))</f>
        <v/>
      </c>
      <c r="G449" s="156" t="str">
        <f>IF(B449="","",SUMIFS(Verkauf!H$4:H$496,Verkauf!E$4:E$496,B449))</f>
        <v/>
      </c>
      <c r="H449" s="157" t="str">
        <f t="shared" si="32"/>
        <v/>
      </c>
      <c r="I449" s="23"/>
      <c r="J449" s="45" t="e">
        <f t="shared" si="34"/>
        <v>#VALUE!</v>
      </c>
      <c r="K449" s="242"/>
      <c r="L449" s="242"/>
      <c r="M449" s="242"/>
      <c r="N449" s="242"/>
      <c r="O449" s="242"/>
      <c r="P449" s="160" t="s">
        <v>1022</v>
      </c>
      <c r="Q449" s="160" t="s">
        <v>901</v>
      </c>
      <c r="R449" s="160" t="s">
        <v>686</v>
      </c>
      <c r="S449" s="160" t="s">
        <v>844</v>
      </c>
      <c r="T449" s="160" t="s">
        <v>990</v>
      </c>
    </row>
    <row r="450" spans="2:20" x14ac:dyDescent="0.35">
      <c r="B450" s="156"/>
      <c r="C450" s="156"/>
      <c r="D450" s="262">
        <f t="shared" si="33"/>
        <v>0</v>
      </c>
      <c r="E450" s="156">
        <v>0</v>
      </c>
      <c r="F450" s="156" t="str">
        <f>IF(B450="","",SUMIFS('Produktion Lot.Nr.'!E$2:E$500,'Produktion Lot.Nr.'!B$2:B$500,B450))</f>
        <v/>
      </c>
      <c r="G450" s="156" t="str">
        <f>IF(B450="","",SUMIFS(Verkauf!H$4:H$496,Verkauf!E$4:E$496,B450))</f>
        <v/>
      </c>
      <c r="H450" s="157" t="str">
        <f t="shared" si="32"/>
        <v/>
      </c>
      <c r="I450" s="23"/>
      <c r="J450" s="45" t="e">
        <f t="shared" si="34"/>
        <v>#VALUE!</v>
      </c>
      <c r="K450" s="242"/>
      <c r="L450" s="242"/>
      <c r="M450" s="242"/>
      <c r="N450" s="242"/>
      <c r="O450" s="242"/>
      <c r="P450" s="160" t="s">
        <v>1022</v>
      </c>
      <c r="Q450" s="160" t="s">
        <v>901</v>
      </c>
      <c r="R450" s="160" t="s">
        <v>686</v>
      </c>
      <c r="S450" s="160" t="s">
        <v>844</v>
      </c>
      <c r="T450" s="160" t="s">
        <v>990</v>
      </c>
    </row>
    <row r="451" spans="2:20" x14ac:dyDescent="0.35">
      <c r="B451" s="156"/>
      <c r="C451" s="156"/>
      <c r="D451" s="262">
        <f t="shared" si="33"/>
        <v>0</v>
      </c>
      <c r="E451" s="156">
        <v>0</v>
      </c>
      <c r="F451" s="156" t="str">
        <f>IF(B451="","",SUMIFS('Produktion Lot.Nr.'!E$2:E$500,'Produktion Lot.Nr.'!B$2:B$500,B451))</f>
        <v/>
      </c>
      <c r="G451" s="156" t="str">
        <f>IF(B451="","",SUMIFS(Verkauf!H$4:H$496,Verkauf!E$4:E$496,B451))</f>
        <v/>
      </c>
      <c r="H451" s="157" t="str">
        <f t="shared" si="32"/>
        <v/>
      </c>
      <c r="I451" s="23"/>
      <c r="J451" s="45" t="e">
        <f t="shared" si="34"/>
        <v>#VALUE!</v>
      </c>
      <c r="K451" s="242"/>
      <c r="L451" s="242"/>
      <c r="M451" s="242"/>
      <c r="N451" s="242"/>
      <c r="O451" s="242"/>
      <c r="P451" s="160" t="s">
        <v>1022</v>
      </c>
      <c r="Q451" s="160" t="s">
        <v>901</v>
      </c>
      <c r="R451" s="160" t="s">
        <v>686</v>
      </c>
      <c r="S451" s="160" t="s">
        <v>844</v>
      </c>
      <c r="T451" s="160" t="s">
        <v>990</v>
      </c>
    </row>
    <row r="452" spans="2:20" x14ac:dyDescent="0.35">
      <c r="B452" s="156"/>
      <c r="C452" s="156"/>
      <c r="D452" s="262">
        <f t="shared" si="33"/>
        <v>0</v>
      </c>
      <c r="E452" s="156">
        <v>0</v>
      </c>
      <c r="F452" s="156" t="str">
        <f>IF(B452="","",SUMIFS('Produktion Lot.Nr.'!E$2:E$500,'Produktion Lot.Nr.'!B$2:B$500,B452))</f>
        <v/>
      </c>
      <c r="G452" s="156" t="str">
        <f>IF(B452="","",SUMIFS(Verkauf!H$4:H$496,Verkauf!E$4:E$496,B452))</f>
        <v/>
      </c>
      <c r="H452" s="157" t="str">
        <f t="shared" si="32"/>
        <v/>
      </c>
      <c r="I452" s="23"/>
      <c r="J452" s="45" t="e">
        <f t="shared" si="34"/>
        <v>#VALUE!</v>
      </c>
      <c r="K452" s="242"/>
      <c r="L452" s="242"/>
      <c r="M452" s="242"/>
      <c r="N452" s="242"/>
      <c r="O452" s="242"/>
      <c r="P452" s="160" t="s">
        <v>1022</v>
      </c>
      <c r="Q452" s="160" t="s">
        <v>901</v>
      </c>
      <c r="R452" s="160" t="s">
        <v>686</v>
      </c>
      <c r="S452" s="160" t="s">
        <v>844</v>
      </c>
      <c r="T452" s="160" t="s">
        <v>990</v>
      </c>
    </row>
    <row r="453" spans="2:20" x14ac:dyDescent="0.35">
      <c r="B453" s="156"/>
      <c r="C453" s="156"/>
      <c r="D453" s="262">
        <f t="shared" si="33"/>
        <v>0</v>
      </c>
      <c r="E453" s="156">
        <v>0</v>
      </c>
      <c r="F453" s="156" t="str">
        <f>IF(B453="","",SUMIFS('Produktion Lot.Nr.'!E$2:E$500,'Produktion Lot.Nr.'!B$2:B$500,B453))</f>
        <v/>
      </c>
      <c r="G453" s="156" t="str">
        <f>IF(B453="","",SUMIFS(Verkauf!H$4:H$496,Verkauf!E$4:E$496,B453))</f>
        <v/>
      </c>
      <c r="H453" s="157" t="str">
        <f t="shared" si="32"/>
        <v/>
      </c>
      <c r="I453" s="23"/>
      <c r="J453" s="45" t="e">
        <f t="shared" si="34"/>
        <v>#VALUE!</v>
      </c>
      <c r="K453" s="242"/>
      <c r="L453" s="242"/>
      <c r="M453" s="242"/>
      <c r="N453" s="242"/>
      <c r="O453" s="242"/>
      <c r="P453" s="160" t="s">
        <v>1022</v>
      </c>
      <c r="Q453" s="160" t="s">
        <v>901</v>
      </c>
      <c r="R453" s="160" t="s">
        <v>686</v>
      </c>
      <c r="S453" s="160" t="s">
        <v>844</v>
      </c>
      <c r="T453" s="160" t="s">
        <v>990</v>
      </c>
    </row>
    <row r="454" spans="2:20" x14ac:dyDescent="0.35">
      <c r="B454" s="156"/>
      <c r="C454" s="156"/>
      <c r="D454" s="262">
        <f t="shared" si="33"/>
        <v>0</v>
      </c>
      <c r="E454" s="156">
        <v>0</v>
      </c>
      <c r="F454" s="156" t="str">
        <f>IF(B454="","",SUMIFS('Produktion Lot.Nr.'!E$2:E$500,'Produktion Lot.Nr.'!B$2:B$500,B454))</f>
        <v/>
      </c>
      <c r="G454" s="156" t="str">
        <f>IF(B454="","",SUMIFS(Verkauf!H$4:H$496,Verkauf!E$4:E$496,B454))</f>
        <v/>
      </c>
      <c r="H454" s="157" t="str">
        <f t="shared" ref="H454:H515" si="35">IF(B454="","",E454+F454-G454)</f>
        <v/>
      </c>
      <c r="I454" s="23"/>
      <c r="J454" s="45" t="e">
        <f t="shared" si="34"/>
        <v>#VALUE!</v>
      </c>
      <c r="K454" s="242"/>
      <c r="L454" s="242"/>
      <c r="M454" s="242"/>
      <c r="N454" s="242"/>
      <c r="O454" s="242"/>
      <c r="P454" s="160" t="s">
        <v>1022</v>
      </c>
      <c r="Q454" s="160" t="s">
        <v>901</v>
      </c>
      <c r="R454" s="160" t="s">
        <v>686</v>
      </c>
      <c r="S454" s="160" t="s">
        <v>844</v>
      </c>
      <c r="T454" s="160" t="s">
        <v>990</v>
      </c>
    </row>
    <row r="455" spans="2:20" x14ac:dyDescent="0.35">
      <c r="B455" s="156"/>
      <c r="C455" s="156"/>
      <c r="D455" s="262">
        <f t="shared" si="33"/>
        <v>0</v>
      </c>
      <c r="E455" s="156">
        <v>0</v>
      </c>
      <c r="F455" s="156" t="str">
        <f>IF(B455="","",SUMIFS('Produktion Lot.Nr.'!E$2:E$500,'Produktion Lot.Nr.'!B$2:B$500,B455))</f>
        <v/>
      </c>
      <c r="G455" s="156" t="str">
        <f>IF(B455="","",SUMIFS(Verkauf!H$4:H$496,Verkauf!E$4:E$496,B455))</f>
        <v/>
      </c>
      <c r="H455" s="157" t="str">
        <f t="shared" si="35"/>
        <v/>
      </c>
      <c r="I455" s="23"/>
      <c r="J455" s="45" t="e">
        <f t="shared" si="34"/>
        <v>#VALUE!</v>
      </c>
      <c r="K455" s="242"/>
      <c r="L455" s="242"/>
      <c r="M455" s="242"/>
      <c r="N455" s="242"/>
      <c r="O455" s="242"/>
      <c r="P455" s="160" t="s">
        <v>1022</v>
      </c>
      <c r="Q455" s="160" t="s">
        <v>901</v>
      </c>
      <c r="R455" s="160" t="s">
        <v>686</v>
      </c>
      <c r="S455" s="160" t="s">
        <v>844</v>
      </c>
      <c r="T455" s="160" t="s">
        <v>990</v>
      </c>
    </row>
    <row r="456" spans="2:20" x14ac:dyDescent="0.35">
      <c r="B456" s="156"/>
      <c r="C456" s="156"/>
      <c r="D456" s="262">
        <f t="shared" si="33"/>
        <v>0</v>
      </c>
      <c r="E456" s="156">
        <v>0</v>
      </c>
      <c r="F456" s="156" t="str">
        <f>IF(B456="","",SUMIFS('Produktion Lot.Nr.'!E$2:E$500,'Produktion Lot.Nr.'!B$2:B$500,B456))</f>
        <v/>
      </c>
      <c r="G456" s="156" t="str">
        <f>IF(B456="","",SUMIFS(Verkauf!H$4:H$496,Verkauf!E$4:E$496,B456))</f>
        <v/>
      </c>
      <c r="H456" s="157" t="str">
        <f t="shared" si="35"/>
        <v/>
      </c>
      <c r="I456" s="23"/>
      <c r="J456" s="45" t="e">
        <f t="shared" si="34"/>
        <v>#VALUE!</v>
      </c>
      <c r="K456" s="242"/>
      <c r="L456" s="242"/>
      <c r="M456" s="242"/>
      <c r="N456" s="242"/>
      <c r="O456" s="242"/>
      <c r="P456" s="160" t="s">
        <v>1022</v>
      </c>
      <c r="Q456" s="160" t="s">
        <v>901</v>
      </c>
      <c r="R456" s="160" t="s">
        <v>686</v>
      </c>
      <c r="S456" s="160" t="s">
        <v>844</v>
      </c>
      <c r="T456" s="160" t="s">
        <v>990</v>
      </c>
    </row>
    <row r="457" spans="2:20" x14ac:dyDescent="0.35">
      <c r="B457" s="156"/>
      <c r="C457" s="156"/>
      <c r="D457" s="262">
        <f t="shared" si="33"/>
        <v>0</v>
      </c>
      <c r="E457" s="156">
        <v>0</v>
      </c>
      <c r="F457" s="156" t="str">
        <f>IF(B457="","",SUMIFS('Produktion Lot.Nr.'!E$2:E$500,'Produktion Lot.Nr.'!B$2:B$500,B457))</f>
        <v/>
      </c>
      <c r="G457" s="156" t="str">
        <f>IF(B457="","",SUMIFS(Verkauf!H$4:H$496,Verkauf!E$4:E$496,B457))</f>
        <v/>
      </c>
      <c r="H457" s="157" t="str">
        <f t="shared" si="35"/>
        <v/>
      </c>
      <c r="I457" s="23"/>
      <c r="J457" s="45" t="e">
        <f t="shared" si="34"/>
        <v>#VALUE!</v>
      </c>
      <c r="K457" s="242"/>
      <c r="L457" s="242"/>
      <c r="M457" s="242"/>
      <c r="N457" s="242"/>
      <c r="O457" s="242"/>
      <c r="P457" s="160" t="s">
        <v>1022</v>
      </c>
      <c r="Q457" s="160" t="s">
        <v>901</v>
      </c>
      <c r="R457" s="160" t="s">
        <v>686</v>
      </c>
      <c r="S457" s="160" t="s">
        <v>844</v>
      </c>
      <c r="T457" s="160" t="s">
        <v>990</v>
      </c>
    </row>
    <row r="458" spans="2:20" x14ac:dyDescent="0.35">
      <c r="B458" s="156"/>
      <c r="C458" s="156"/>
      <c r="D458" s="262">
        <f t="shared" si="33"/>
        <v>0</v>
      </c>
      <c r="E458" s="156">
        <v>0</v>
      </c>
      <c r="F458" s="156" t="str">
        <f>IF(B458="","",SUMIFS('Produktion Lot.Nr.'!E$2:E$500,'Produktion Lot.Nr.'!B$2:B$500,B458))</f>
        <v/>
      </c>
      <c r="G458" s="156" t="str">
        <f>IF(B458="","",SUMIFS(Verkauf!H$4:H$496,Verkauf!E$4:E$496,B458))</f>
        <v/>
      </c>
      <c r="H458" s="157" t="str">
        <f t="shared" si="35"/>
        <v/>
      </c>
      <c r="I458" s="23"/>
      <c r="J458" s="45" t="e">
        <f t="shared" si="34"/>
        <v>#VALUE!</v>
      </c>
      <c r="K458" s="242"/>
      <c r="L458" s="242"/>
      <c r="M458" s="242"/>
      <c r="N458" s="242"/>
      <c r="O458" s="242"/>
      <c r="P458" s="160" t="s">
        <v>1022</v>
      </c>
      <c r="Q458" s="160" t="s">
        <v>901</v>
      </c>
      <c r="R458" s="160" t="s">
        <v>686</v>
      </c>
      <c r="S458" s="160" t="s">
        <v>844</v>
      </c>
      <c r="T458" s="160" t="s">
        <v>990</v>
      </c>
    </row>
    <row r="459" spans="2:20" x14ac:dyDescent="0.35">
      <c r="B459" s="156"/>
      <c r="C459" s="156"/>
      <c r="D459" s="262">
        <f t="shared" si="33"/>
        <v>0</v>
      </c>
      <c r="E459" s="156">
        <v>0</v>
      </c>
      <c r="F459" s="156" t="str">
        <f>IF(B459="","",SUMIFS('Produktion Lot.Nr.'!E$2:E$500,'Produktion Lot.Nr.'!B$2:B$500,B459))</f>
        <v/>
      </c>
      <c r="G459" s="156" t="str">
        <f>IF(B459="","",SUMIFS(Verkauf!H$4:H$496,Verkauf!E$4:E$496,B459))</f>
        <v/>
      </c>
      <c r="H459" s="157" t="str">
        <f t="shared" si="35"/>
        <v/>
      </c>
      <c r="I459" s="23"/>
      <c r="J459" s="45" t="e">
        <f t="shared" si="34"/>
        <v>#VALUE!</v>
      </c>
      <c r="K459" s="242"/>
      <c r="L459" s="242"/>
      <c r="M459" s="242"/>
      <c r="N459" s="242"/>
      <c r="O459" s="242"/>
      <c r="P459" s="160" t="s">
        <v>1022</v>
      </c>
      <c r="Q459" s="160" t="s">
        <v>901</v>
      </c>
      <c r="R459" s="160" t="s">
        <v>686</v>
      </c>
      <c r="S459" s="160" t="s">
        <v>844</v>
      </c>
      <c r="T459" s="160" t="s">
        <v>990</v>
      </c>
    </row>
    <row r="460" spans="2:20" x14ac:dyDescent="0.35">
      <c r="B460" s="156"/>
      <c r="C460" s="156"/>
      <c r="D460" s="262">
        <f t="shared" si="33"/>
        <v>0</v>
      </c>
      <c r="E460" s="156">
        <v>0</v>
      </c>
      <c r="F460" s="156" t="str">
        <f>IF(B460="","",SUMIFS('Produktion Lot.Nr.'!E$2:E$500,'Produktion Lot.Nr.'!B$2:B$500,B460))</f>
        <v/>
      </c>
      <c r="G460" s="156" t="str">
        <f>IF(B460="","",SUMIFS(Verkauf!H$4:H$496,Verkauf!E$4:E$496,B460))</f>
        <v/>
      </c>
      <c r="H460" s="157" t="str">
        <f t="shared" si="35"/>
        <v/>
      </c>
      <c r="I460" s="23"/>
      <c r="J460" s="45" t="e">
        <f t="shared" si="34"/>
        <v>#VALUE!</v>
      </c>
      <c r="K460" s="242"/>
      <c r="L460" s="242"/>
      <c r="M460" s="242"/>
      <c r="N460" s="242"/>
      <c r="O460" s="242"/>
      <c r="P460" s="160" t="s">
        <v>1022</v>
      </c>
      <c r="Q460" s="160" t="s">
        <v>901</v>
      </c>
      <c r="R460" s="160" t="s">
        <v>686</v>
      </c>
      <c r="S460" s="160" t="s">
        <v>844</v>
      </c>
      <c r="T460" s="160" t="s">
        <v>990</v>
      </c>
    </row>
    <row r="461" spans="2:20" x14ac:dyDescent="0.35">
      <c r="B461" s="156"/>
      <c r="C461" s="156"/>
      <c r="D461" s="262">
        <f t="shared" si="33"/>
        <v>0</v>
      </c>
      <c r="E461" s="156">
        <v>0</v>
      </c>
      <c r="F461" s="156" t="str">
        <f>IF(B461="","",SUMIFS('Produktion Lot.Nr.'!E$2:E$500,'Produktion Lot.Nr.'!B$2:B$500,B461))</f>
        <v/>
      </c>
      <c r="G461" s="156" t="str">
        <f>IF(B461="","",SUMIFS(Verkauf!H$4:H$496,Verkauf!E$4:E$496,B461))</f>
        <v/>
      </c>
      <c r="H461" s="157" t="str">
        <f t="shared" si="35"/>
        <v/>
      </c>
      <c r="I461" s="23"/>
      <c r="J461" s="45" t="e">
        <f t="shared" si="34"/>
        <v>#VALUE!</v>
      </c>
      <c r="K461" s="242"/>
      <c r="L461" s="242"/>
      <c r="M461" s="242"/>
      <c r="N461" s="242"/>
      <c r="O461" s="242"/>
      <c r="P461" s="160" t="s">
        <v>1022</v>
      </c>
      <c r="Q461" s="160" t="s">
        <v>901</v>
      </c>
      <c r="R461" s="160" t="s">
        <v>686</v>
      </c>
      <c r="S461" s="160" t="s">
        <v>844</v>
      </c>
      <c r="T461" s="160" t="s">
        <v>990</v>
      </c>
    </row>
    <row r="462" spans="2:20" x14ac:dyDescent="0.35">
      <c r="B462" s="156"/>
      <c r="C462" s="156"/>
      <c r="D462" s="262">
        <f t="shared" si="33"/>
        <v>0</v>
      </c>
      <c r="E462" s="156">
        <v>0</v>
      </c>
      <c r="F462" s="156" t="str">
        <f>IF(B462="","",SUMIFS('Produktion Lot.Nr.'!E$2:E$500,'Produktion Lot.Nr.'!B$2:B$500,B462))</f>
        <v/>
      </c>
      <c r="G462" s="156" t="str">
        <f>IF(B462="","",SUMIFS(Verkauf!H$4:H$496,Verkauf!E$4:E$496,B462))</f>
        <v/>
      </c>
      <c r="H462" s="157" t="str">
        <f t="shared" si="35"/>
        <v/>
      </c>
      <c r="I462" s="23"/>
      <c r="J462" s="45" t="e">
        <f t="shared" si="34"/>
        <v>#VALUE!</v>
      </c>
      <c r="K462" s="242"/>
      <c r="L462" s="242"/>
      <c r="M462" s="242"/>
      <c r="N462" s="242"/>
      <c r="O462" s="242"/>
      <c r="P462" s="160" t="s">
        <v>1022</v>
      </c>
      <c r="Q462" s="160" t="s">
        <v>901</v>
      </c>
      <c r="R462" s="160" t="s">
        <v>686</v>
      </c>
      <c r="S462" s="160" t="s">
        <v>844</v>
      </c>
      <c r="T462" s="160" t="s">
        <v>990</v>
      </c>
    </row>
    <row r="463" spans="2:20" x14ac:dyDescent="0.35">
      <c r="B463" s="156"/>
      <c r="C463" s="156"/>
      <c r="D463" s="262">
        <f t="shared" si="33"/>
        <v>0</v>
      </c>
      <c r="E463" s="156">
        <v>0</v>
      </c>
      <c r="F463" s="156" t="str">
        <f>IF(B463="","",SUMIFS('Produktion Lot.Nr.'!E$2:E$500,'Produktion Lot.Nr.'!B$2:B$500,B463))</f>
        <v/>
      </c>
      <c r="G463" s="156" t="str">
        <f>IF(B463="","",SUMIFS(Verkauf!H$4:H$496,Verkauf!E$4:E$496,B463))</f>
        <v/>
      </c>
      <c r="H463" s="157" t="str">
        <f t="shared" si="35"/>
        <v/>
      </c>
      <c r="I463" s="23"/>
      <c r="J463" s="45" t="e">
        <f t="shared" si="34"/>
        <v>#VALUE!</v>
      </c>
      <c r="K463" s="242"/>
      <c r="L463" s="242"/>
      <c r="M463" s="242"/>
      <c r="N463" s="242"/>
      <c r="O463" s="242"/>
      <c r="P463" s="160" t="s">
        <v>1022</v>
      </c>
      <c r="Q463" s="160" t="s">
        <v>901</v>
      </c>
      <c r="R463" s="160" t="s">
        <v>686</v>
      </c>
      <c r="S463" s="160" t="s">
        <v>844</v>
      </c>
      <c r="T463" s="160" t="s">
        <v>990</v>
      </c>
    </row>
    <row r="464" spans="2:20" x14ac:dyDescent="0.35">
      <c r="B464" s="156"/>
      <c r="C464" s="156"/>
      <c r="D464" s="262">
        <f t="shared" si="33"/>
        <v>0</v>
      </c>
      <c r="E464" s="156">
        <v>0</v>
      </c>
      <c r="F464" s="156" t="str">
        <f>IF(B464="","",SUMIFS('Produktion Lot.Nr.'!E$2:E$500,'Produktion Lot.Nr.'!B$2:B$500,B464))</f>
        <v/>
      </c>
      <c r="G464" s="156" t="str">
        <f>IF(B464="","",SUMIFS(Verkauf!H$4:H$496,Verkauf!E$4:E$496,B464))</f>
        <v/>
      </c>
      <c r="H464" s="157" t="str">
        <f t="shared" si="35"/>
        <v/>
      </c>
      <c r="I464" s="23"/>
      <c r="J464" s="45" t="e">
        <f t="shared" si="34"/>
        <v>#VALUE!</v>
      </c>
      <c r="K464" s="242"/>
      <c r="L464" s="242"/>
      <c r="M464" s="242"/>
      <c r="N464" s="242"/>
      <c r="O464" s="242"/>
      <c r="P464" s="160" t="s">
        <v>1022</v>
      </c>
      <c r="Q464" s="160" t="s">
        <v>901</v>
      </c>
      <c r="R464" s="160" t="s">
        <v>686</v>
      </c>
      <c r="S464" s="160" t="s">
        <v>844</v>
      </c>
      <c r="T464" s="160" t="s">
        <v>990</v>
      </c>
    </row>
    <row r="465" spans="2:20" x14ac:dyDescent="0.35">
      <c r="B465" s="156"/>
      <c r="C465" s="156"/>
      <c r="D465" s="262">
        <f t="shared" si="33"/>
        <v>0</v>
      </c>
      <c r="E465" s="156">
        <v>0</v>
      </c>
      <c r="F465" s="156" t="str">
        <f>IF(B465="","",SUMIFS('Produktion Lot.Nr.'!E$2:E$500,'Produktion Lot.Nr.'!B$2:B$500,B465))</f>
        <v/>
      </c>
      <c r="G465" s="156" t="str">
        <f>IF(B465="","",SUMIFS(Verkauf!H$4:H$496,Verkauf!E$4:E$496,B465))</f>
        <v/>
      </c>
      <c r="H465" s="157" t="str">
        <f t="shared" si="35"/>
        <v/>
      </c>
      <c r="I465" s="23"/>
      <c r="J465" s="45" t="e">
        <f t="shared" si="34"/>
        <v>#VALUE!</v>
      </c>
      <c r="K465" s="242"/>
      <c r="L465" s="242"/>
      <c r="M465" s="242"/>
      <c r="N465" s="242"/>
      <c r="O465" s="242"/>
      <c r="P465" s="160" t="s">
        <v>1022</v>
      </c>
      <c r="Q465" s="160" t="s">
        <v>901</v>
      </c>
      <c r="R465" s="160" t="s">
        <v>686</v>
      </c>
      <c r="S465" s="160" t="s">
        <v>844</v>
      </c>
      <c r="T465" s="160" t="s">
        <v>990</v>
      </c>
    </row>
    <row r="466" spans="2:20" x14ac:dyDescent="0.35">
      <c r="B466" s="156"/>
      <c r="C466" s="156"/>
      <c r="D466" s="262">
        <f t="shared" si="33"/>
        <v>0</v>
      </c>
      <c r="E466" s="156">
        <v>0</v>
      </c>
      <c r="F466" s="156" t="str">
        <f>IF(B466="","",SUMIFS('Produktion Lot.Nr.'!E$2:E$500,'Produktion Lot.Nr.'!B$2:B$500,B466))</f>
        <v/>
      </c>
      <c r="G466" s="156" t="str">
        <f>IF(B466="","",SUMIFS(Verkauf!H$4:H$496,Verkauf!E$4:E$496,B466))</f>
        <v/>
      </c>
      <c r="H466" s="157" t="str">
        <f t="shared" si="35"/>
        <v/>
      </c>
      <c r="I466" s="23"/>
      <c r="J466" s="45" t="e">
        <f t="shared" si="34"/>
        <v>#VALUE!</v>
      </c>
      <c r="K466" s="242"/>
      <c r="L466" s="242"/>
      <c r="M466" s="242"/>
      <c r="N466" s="242"/>
      <c r="O466" s="242"/>
      <c r="P466" s="160" t="s">
        <v>1022</v>
      </c>
      <c r="Q466" s="160" t="s">
        <v>901</v>
      </c>
      <c r="R466" s="160" t="s">
        <v>686</v>
      </c>
      <c r="S466" s="160" t="s">
        <v>844</v>
      </c>
      <c r="T466" s="160" t="s">
        <v>990</v>
      </c>
    </row>
    <row r="467" spans="2:20" x14ac:dyDescent="0.35">
      <c r="B467" s="156"/>
      <c r="C467" s="156"/>
      <c r="D467" s="262">
        <f t="shared" ref="D467:D515" si="36">B467</f>
        <v>0</v>
      </c>
      <c r="E467" s="156">
        <v>0</v>
      </c>
      <c r="F467" s="156" t="str">
        <f>IF(B467="","",SUMIFS('Produktion Lot.Nr.'!E$2:E$500,'Produktion Lot.Nr.'!B$2:B$500,B467))</f>
        <v/>
      </c>
      <c r="G467" s="156" t="str">
        <f>IF(B467="","",SUMIFS(Verkauf!H$4:H$496,Verkauf!E$4:E$496,B467))</f>
        <v/>
      </c>
      <c r="H467" s="157" t="str">
        <f t="shared" si="35"/>
        <v/>
      </c>
      <c r="I467" s="23"/>
      <c r="J467" s="45" t="e">
        <f t="shared" si="34"/>
        <v>#VALUE!</v>
      </c>
      <c r="K467" s="242"/>
      <c r="L467" s="242"/>
      <c r="M467" s="242"/>
      <c r="N467" s="242"/>
      <c r="O467" s="242"/>
      <c r="P467" s="160" t="s">
        <v>1022</v>
      </c>
      <c r="Q467" s="160" t="s">
        <v>901</v>
      </c>
      <c r="R467" s="160" t="s">
        <v>686</v>
      </c>
      <c r="S467" s="160" t="s">
        <v>844</v>
      </c>
      <c r="T467" s="160" t="s">
        <v>990</v>
      </c>
    </row>
    <row r="468" spans="2:20" x14ac:dyDescent="0.35">
      <c r="B468" s="156"/>
      <c r="C468" s="156"/>
      <c r="D468" s="262">
        <f t="shared" si="36"/>
        <v>0</v>
      </c>
      <c r="E468" s="156">
        <v>0</v>
      </c>
      <c r="F468" s="156" t="str">
        <f>IF(B468="","",SUMIFS('Produktion Lot.Nr.'!E$2:E$500,'Produktion Lot.Nr.'!B$2:B$500,B468))</f>
        <v/>
      </c>
      <c r="G468" s="156" t="str">
        <f>IF(B468="","",SUMIFS(Verkauf!H$4:H$496,Verkauf!E$4:E$496,B468))</f>
        <v/>
      </c>
      <c r="H468" s="157" t="str">
        <f t="shared" si="35"/>
        <v/>
      </c>
      <c r="I468" s="23"/>
      <c r="J468" s="45" t="e">
        <f t="shared" ref="J468:J515" si="37">IF((H468*I468)&lt;0,0,H468*I468)</f>
        <v>#VALUE!</v>
      </c>
      <c r="K468" s="242"/>
      <c r="L468" s="242"/>
      <c r="M468" s="242"/>
      <c r="N468" s="242"/>
      <c r="O468" s="242"/>
      <c r="P468" s="160" t="s">
        <v>1022</v>
      </c>
      <c r="Q468" s="160" t="s">
        <v>901</v>
      </c>
      <c r="R468" s="160" t="s">
        <v>686</v>
      </c>
      <c r="S468" s="160" t="s">
        <v>844</v>
      </c>
      <c r="T468" s="160" t="s">
        <v>990</v>
      </c>
    </row>
    <row r="469" spans="2:20" x14ac:dyDescent="0.35">
      <c r="B469" s="156"/>
      <c r="C469" s="156"/>
      <c r="D469" s="262">
        <f t="shared" si="36"/>
        <v>0</v>
      </c>
      <c r="E469" s="156">
        <v>0</v>
      </c>
      <c r="F469" s="156" t="str">
        <f>IF(B469="","",SUMIFS('Produktion Lot.Nr.'!E$2:E$500,'Produktion Lot.Nr.'!B$2:B$500,B469))</f>
        <v/>
      </c>
      <c r="G469" s="156" t="str">
        <f>IF(B469="","",SUMIFS(Verkauf!H$4:H$496,Verkauf!E$4:E$496,B469))</f>
        <v/>
      </c>
      <c r="H469" s="157" t="str">
        <f t="shared" si="35"/>
        <v/>
      </c>
      <c r="I469" s="23"/>
      <c r="J469" s="45" t="e">
        <f t="shared" si="37"/>
        <v>#VALUE!</v>
      </c>
      <c r="K469" s="242"/>
      <c r="L469" s="242"/>
      <c r="M469" s="242"/>
      <c r="N469" s="242"/>
      <c r="O469" s="242"/>
      <c r="P469" s="160" t="s">
        <v>1022</v>
      </c>
      <c r="Q469" s="160" t="s">
        <v>901</v>
      </c>
      <c r="R469" s="160" t="s">
        <v>686</v>
      </c>
      <c r="S469" s="160" t="s">
        <v>844</v>
      </c>
      <c r="T469" s="160" t="s">
        <v>990</v>
      </c>
    </row>
    <row r="470" spans="2:20" x14ac:dyDescent="0.35">
      <c r="B470" s="156"/>
      <c r="C470" s="156"/>
      <c r="D470" s="262">
        <f t="shared" si="36"/>
        <v>0</v>
      </c>
      <c r="E470" s="156">
        <v>0</v>
      </c>
      <c r="F470" s="156" t="str">
        <f>IF(B470="","",SUMIFS('Produktion Lot.Nr.'!E$2:E$500,'Produktion Lot.Nr.'!B$2:B$500,B470))</f>
        <v/>
      </c>
      <c r="G470" s="156" t="str">
        <f>IF(B470="","",SUMIFS(Verkauf!H$4:H$496,Verkauf!E$4:E$496,B470))</f>
        <v/>
      </c>
      <c r="H470" s="157" t="str">
        <f t="shared" si="35"/>
        <v/>
      </c>
      <c r="I470" s="23"/>
      <c r="J470" s="45" t="e">
        <f t="shared" si="37"/>
        <v>#VALUE!</v>
      </c>
      <c r="K470" s="242"/>
      <c r="L470" s="242"/>
      <c r="M470" s="242"/>
      <c r="N470" s="242"/>
      <c r="O470" s="242"/>
      <c r="P470" s="160" t="s">
        <v>1022</v>
      </c>
      <c r="Q470" s="160" t="s">
        <v>901</v>
      </c>
      <c r="R470" s="160" t="s">
        <v>686</v>
      </c>
      <c r="S470" s="160" t="s">
        <v>844</v>
      </c>
      <c r="T470" s="160" t="s">
        <v>990</v>
      </c>
    </row>
    <row r="471" spans="2:20" x14ac:dyDescent="0.35">
      <c r="B471" s="156"/>
      <c r="C471" s="156"/>
      <c r="D471" s="262">
        <f t="shared" si="36"/>
        <v>0</v>
      </c>
      <c r="E471" s="156">
        <v>0</v>
      </c>
      <c r="F471" s="156" t="str">
        <f>IF(B471="","",SUMIFS('Produktion Lot.Nr.'!E$2:E$500,'Produktion Lot.Nr.'!B$2:B$500,B471))</f>
        <v/>
      </c>
      <c r="G471" s="156" t="str">
        <f>IF(B471="","",SUMIFS(Verkauf!H$4:H$496,Verkauf!E$4:E$496,B471))</f>
        <v/>
      </c>
      <c r="H471" s="157" t="str">
        <f t="shared" si="35"/>
        <v/>
      </c>
      <c r="I471" s="23"/>
      <c r="J471" s="45" t="e">
        <f t="shared" si="37"/>
        <v>#VALUE!</v>
      </c>
      <c r="K471" s="242"/>
      <c r="L471" s="242"/>
      <c r="M471" s="242"/>
      <c r="N471" s="242"/>
      <c r="O471" s="242"/>
      <c r="P471" s="160" t="s">
        <v>1022</v>
      </c>
      <c r="Q471" s="160" t="s">
        <v>901</v>
      </c>
      <c r="R471" s="160" t="s">
        <v>686</v>
      </c>
      <c r="S471" s="160" t="s">
        <v>844</v>
      </c>
      <c r="T471" s="160" t="s">
        <v>990</v>
      </c>
    </row>
    <row r="472" spans="2:20" x14ac:dyDescent="0.35">
      <c r="B472" s="156"/>
      <c r="C472" s="156"/>
      <c r="D472" s="262">
        <f t="shared" si="36"/>
        <v>0</v>
      </c>
      <c r="E472" s="156">
        <v>0</v>
      </c>
      <c r="F472" s="156" t="str">
        <f>IF(B472="","",SUMIFS('Produktion Lot.Nr.'!E$2:E$500,'Produktion Lot.Nr.'!B$2:B$500,B472))</f>
        <v/>
      </c>
      <c r="G472" s="156" t="str">
        <f>IF(B472="","",SUMIFS(Verkauf!H$4:H$496,Verkauf!E$4:E$496,B472))</f>
        <v/>
      </c>
      <c r="H472" s="157" t="str">
        <f t="shared" si="35"/>
        <v/>
      </c>
      <c r="I472" s="23"/>
      <c r="J472" s="45" t="e">
        <f t="shared" si="37"/>
        <v>#VALUE!</v>
      </c>
      <c r="K472" s="242"/>
      <c r="L472" s="242"/>
      <c r="M472" s="242"/>
      <c r="N472" s="242"/>
      <c r="O472" s="242"/>
      <c r="P472" s="160" t="s">
        <v>1022</v>
      </c>
      <c r="Q472" s="160" t="s">
        <v>901</v>
      </c>
      <c r="R472" s="160" t="s">
        <v>686</v>
      </c>
      <c r="S472" s="160" t="s">
        <v>844</v>
      </c>
      <c r="T472" s="160" t="s">
        <v>990</v>
      </c>
    </row>
    <row r="473" spans="2:20" x14ac:dyDescent="0.35">
      <c r="B473" s="156"/>
      <c r="C473" s="156"/>
      <c r="D473" s="262">
        <f t="shared" si="36"/>
        <v>0</v>
      </c>
      <c r="E473" s="156">
        <v>0</v>
      </c>
      <c r="F473" s="156" t="str">
        <f>IF(B473="","",SUMIFS('Produktion Lot.Nr.'!E$2:E$500,'Produktion Lot.Nr.'!B$2:B$500,B473))</f>
        <v/>
      </c>
      <c r="G473" s="156" t="str">
        <f>IF(B473="","",SUMIFS(Verkauf!H$4:H$496,Verkauf!E$4:E$496,B473))</f>
        <v/>
      </c>
      <c r="H473" s="157" t="str">
        <f t="shared" si="35"/>
        <v/>
      </c>
      <c r="I473" s="23"/>
      <c r="J473" s="45" t="e">
        <f t="shared" si="37"/>
        <v>#VALUE!</v>
      </c>
      <c r="K473" s="242"/>
      <c r="L473" s="242"/>
      <c r="M473" s="242"/>
      <c r="N473" s="242"/>
      <c r="O473" s="242"/>
      <c r="P473" s="160" t="s">
        <v>1022</v>
      </c>
      <c r="Q473" s="160" t="s">
        <v>901</v>
      </c>
      <c r="R473" s="160" t="s">
        <v>686</v>
      </c>
      <c r="S473" s="160" t="s">
        <v>844</v>
      </c>
      <c r="T473" s="160" t="s">
        <v>990</v>
      </c>
    </row>
    <row r="474" spans="2:20" x14ac:dyDescent="0.35">
      <c r="B474" s="156"/>
      <c r="C474" s="156"/>
      <c r="D474" s="262">
        <f t="shared" si="36"/>
        <v>0</v>
      </c>
      <c r="E474" s="156">
        <v>0</v>
      </c>
      <c r="F474" s="156" t="str">
        <f>IF(B474="","",SUMIFS('Produktion Lot.Nr.'!E$2:E$500,'Produktion Lot.Nr.'!B$2:B$500,B474))</f>
        <v/>
      </c>
      <c r="G474" s="156" t="str">
        <f>IF(B474="","",SUMIFS(Verkauf!H$4:H$496,Verkauf!E$4:E$496,B474))</f>
        <v/>
      </c>
      <c r="H474" s="157" t="str">
        <f t="shared" si="35"/>
        <v/>
      </c>
      <c r="I474" s="23"/>
      <c r="J474" s="45" t="e">
        <f t="shared" si="37"/>
        <v>#VALUE!</v>
      </c>
      <c r="K474" s="242"/>
      <c r="L474" s="242"/>
      <c r="M474" s="242"/>
      <c r="N474" s="242"/>
      <c r="O474" s="242"/>
      <c r="P474" s="160" t="s">
        <v>1022</v>
      </c>
      <c r="Q474" s="160" t="s">
        <v>901</v>
      </c>
      <c r="R474" s="160" t="s">
        <v>686</v>
      </c>
      <c r="S474" s="160" t="s">
        <v>844</v>
      </c>
      <c r="T474" s="160" t="s">
        <v>990</v>
      </c>
    </row>
    <row r="475" spans="2:20" x14ac:dyDescent="0.35">
      <c r="B475" s="156"/>
      <c r="C475" s="156"/>
      <c r="D475" s="262">
        <f t="shared" si="36"/>
        <v>0</v>
      </c>
      <c r="E475" s="156">
        <v>0</v>
      </c>
      <c r="F475" s="156" t="str">
        <f>IF(B475="","",SUMIFS('Produktion Lot.Nr.'!E$2:E$500,'Produktion Lot.Nr.'!B$2:B$500,B475))</f>
        <v/>
      </c>
      <c r="G475" s="156" t="str">
        <f>IF(B475="","",SUMIFS(Verkauf!H$4:H$496,Verkauf!E$4:E$496,B475))</f>
        <v/>
      </c>
      <c r="H475" s="157" t="str">
        <f t="shared" si="35"/>
        <v/>
      </c>
      <c r="I475" s="23"/>
      <c r="J475" s="45" t="e">
        <f t="shared" si="37"/>
        <v>#VALUE!</v>
      </c>
      <c r="K475" s="242"/>
      <c r="L475" s="242"/>
      <c r="M475" s="242"/>
      <c r="N475" s="242"/>
      <c r="O475" s="242"/>
      <c r="P475" s="160" t="s">
        <v>1022</v>
      </c>
      <c r="Q475" s="160" t="s">
        <v>901</v>
      </c>
      <c r="R475" s="160" t="s">
        <v>686</v>
      </c>
      <c r="S475" s="160" t="s">
        <v>844</v>
      </c>
      <c r="T475" s="160" t="s">
        <v>990</v>
      </c>
    </row>
    <row r="476" spans="2:20" x14ac:dyDescent="0.35">
      <c r="B476" s="156"/>
      <c r="C476" s="156"/>
      <c r="D476" s="262">
        <f t="shared" si="36"/>
        <v>0</v>
      </c>
      <c r="E476" s="156">
        <v>0</v>
      </c>
      <c r="F476" s="156" t="str">
        <f>IF(B476="","",SUMIFS('Produktion Lot.Nr.'!E$2:E$500,'Produktion Lot.Nr.'!B$2:B$500,B476))</f>
        <v/>
      </c>
      <c r="G476" s="156" t="str">
        <f>IF(B476="","",SUMIFS(Verkauf!H$4:H$496,Verkauf!E$4:E$496,B476))</f>
        <v/>
      </c>
      <c r="H476" s="157" t="str">
        <f t="shared" si="35"/>
        <v/>
      </c>
      <c r="I476" s="23"/>
      <c r="J476" s="45" t="e">
        <f t="shared" si="37"/>
        <v>#VALUE!</v>
      </c>
      <c r="K476" s="242"/>
      <c r="L476" s="242"/>
      <c r="M476" s="242"/>
      <c r="N476" s="242"/>
      <c r="O476" s="242"/>
      <c r="P476" s="160" t="s">
        <v>1022</v>
      </c>
      <c r="Q476" s="160" t="s">
        <v>901</v>
      </c>
      <c r="R476" s="160" t="s">
        <v>686</v>
      </c>
      <c r="S476" s="160" t="s">
        <v>844</v>
      </c>
      <c r="T476" s="160" t="s">
        <v>990</v>
      </c>
    </row>
    <row r="477" spans="2:20" x14ac:dyDescent="0.35">
      <c r="B477" s="156"/>
      <c r="C477" s="156"/>
      <c r="D477" s="262">
        <f t="shared" si="36"/>
        <v>0</v>
      </c>
      <c r="E477" s="156">
        <v>0</v>
      </c>
      <c r="F477" s="156" t="str">
        <f>IF(B477="","",SUMIFS('Produktion Lot.Nr.'!E$2:E$500,'Produktion Lot.Nr.'!B$2:B$500,B477))</f>
        <v/>
      </c>
      <c r="G477" s="156" t="str">
        <f>IF(B477="","",SUMIFS(Verkauf!H$4:H$496,Verkauf!E$4:E$496,B477))</f>
        <v/>
      </c>
      <c r="H477" s="157" t="str">
        <f t="shared" si="35"/>
        <v/>
      </c>
      <c r="I477" s="23"/>
      <c r="J477" s="45" t="e">
        <f t="shared" si="37"/>
        <v>#VALUE!</v>
      </c>
      <c r="K477" s="242"/>
      <c r="L477" s="242"/>
      <c r="M477" s="242"/>
      <c r="N477" s="242"/>
      <c r="O477" s="242"/>
      <c r="P477" s="160" t="s">
        <v>1022</v>
      </c>
      <c r="Q477" s="160" t="s">
        <v>901</v>
      </c>
      <c r="R477" s="160" t="s">
        <v>686</v>
      </c>
      <c r="S477" s="160" t="s">
        <v>844</v>
      </c>
      <c r="T477" s="160" t="s">
        <v>990</v>
      </c>
    </row>
    <row r="478" spans="2:20" x14ac:dyDescent="0.35">
      <c r="B478" s="156"/>
      <c r="C478" s="156"/>
      <c r="D478" s="262">
        <f t="shared" si="36"/>
        <v>0</v>
      </c>
      <c r="E478" s="156">
        <v>0</v>
      </c>
      <c r="F478" s="156" t="str">
        <f>IF(B478="","",SUMIFS('Produktion Lot.Nr.'!E$2:E$500,'Produktion Lot.Nr.'!B$2:B$500,B478))</f>
        <v/>
      </c>
      <c r="G478" s="156" t="str">
        <f>IF(B478="","",SUMIFS(Verkauf!H$4:H$496,Verkauf!E$4:E$496,B478))</f>
        <v/>
      </c>
      <c r="H478" s="157" t="str">
        <f t="shared" si="35"/>
        <v/>
      </c>
      <c r="I478" s="23"/>
      <c r="J478" s="45" t="e">
        <f t="shared" si="37"/>
        <v>#VALUE!</v>
      </c>
      <c r="K478" s="242"/>
      <c r="L478" s="242"/>
      <c r="M478" s="242"/>
      <c r="N478" s="242"/>
      <c r="O478" s="242"/>
      <c r="P478" s="160" t="s">
        <v>1022</v>
      </c>
      <c r="Q478" s="160" t="s">
        <v>901</v>
      </c>
      <c r="R478" s="160" t="s">
        <v>686</v>
      </c>
      <c r="S478" s="160" t="s">
        <v>844</v>
      </c>
      <c r="T478" s="160" t="s">
        <v>990</v>
      </c>
    </row>
    <row r="479" spans="2:20" x14ac:dyDescent="0.35">
      <c r="B479" s="156"/>
      <c r="C479" s="156"/>
      <c r="D479" s="262">
        <f t="shared" si="36"/>
        <v>0</v>
      </c>
      <c r="E479" s="156">
        <v>0</v>
      </c>
      <c r="F479" s="156" t="str">
        <f>IF(B479="","",SUMIFS('Produktion Lot.Nr.'!E$2:E$500,'Produktion Lot.Nr.'!B$2:B$500,B479))</f>
        <v/>
      </c>
      <c r="G479" s="156" t="str">
        <f>IF(B479="","",SUMIFS(Verkauf!H$4:H$496,Verkauf!E$4:E$496,B479))</f>
        <v/>
      </c>
      <c r="H479" s="157" t="str">
        <f t="shared" si="35"/>
        <v/>
      </c>
      <c r="I479" s="23"/>
      <c r="J479" s="45" t="e">
        <f t="shared" si="37"/>
        <v>#VALUE!</v>
      </c>
      <c r="K479" s="242"/>
      <c r="L479" s="242"/>
      <c r="M479" s="242"/>
      <c r="N479" s="242"/>
      <c r="O479" s="242"/>
      <c r="P479" s="160" t="s">
        <v>1022</v>
      </c>
      <c r="Q479" s="160" t="s">
        <v>901</v>
      </c>
      <c r="R479" s="160" t="s">
        <v>686</v>
      </c>
      <c r="S479" s="160" t="s">
        <v>844</v>
      </c>
      <c r="T479" s="160" t="s">
        <v>990</v>
      </c>
    </row>
    <row r="480" spans="2:20" x14ac:dyDescent="0.35">
      <c r="B480" s="156"/>
      <c r="C480" s="156"/>
      <c r="D480" s="262">
        <f t="shared" si="36"/>
        <v>0</v>
      </c>
      <c r="E480" s="156">
        <v>0</v>
      </c>
      <c r="F480" s="156" t="str">
        <f>IF(B480="","",SUMIFS('Produktion Lot.Nr.'!E$2:E$500,'Produktion Lot.Nr.'!B$2:B$500,B480))</f>
        <v/>
      </c>
      <c r="G480" s="156" t="str">
        <f>IF(B480="","",SUMIFS(Verkauf!H$4:H$496,Verkauf!E$4:E$496,B480))</f>
        <v/>
      </c>
      <c r="H480" s="157" t="str">
        <f t="shared" si="35"/>
        <v/>
      </c>
      <c r="I480" s="23"/>
      <c r="J480" s="45" t="e">
        <f t="shared" si="37"/>
        <v>#VALUE!</v>
      </c>
      <c r="K480" s="242"/>
      <c r="L480" s="242"/>
      <c r="M480" s="242"/>
      <c r="N480" s="242"/>
      <c r="O480" s="242"/>
      <c r="P480" s="160" t="s">
        <v>1022</v>
      </c>
      <c r="Q480" s="160" t="s">
        <v>901</v>
      </c>
      <c r="R480" s="160" t="s">
        <v>686</v>
      </c>
      <c r="S480" s="160" t="s">
        <v>844</v>
      </c>
      <c r="T480" s="160" t="s">
        <v>990</v>
      </c>
    </row>
    <row r="481" spans="2:20" x14ac:dyDescent="0.35">
      <c r="B481" s="156"/>
      <c r="C481" s="156"/>
      <c r="D481" s="262">
        <f t="shared" si="36"/>
        <v>0</v>
      </c>
      <c r="E481" s="156">
        <v>0</v>
      </c>
      <c r="F481" s="156" t="str">
        <f>IF(B481="","",SUMIFS('Produktion Lot.Nr.'!E$2:E$500,'Produktion Lot.Nr.'!B$2:B$500,B481))</f>
        <v/>
      </c>
      <c r="G481" s="156" t="str">
        <f>IF(B481="","",SUMIFS(Verkauf!H$4:H$496,Verkauf!E$4:E$496,B481))</f>
        <v/>
      </c>
      <c r="H481" s="157" t="str">
        <f t="shared" si="35"/>
        <v/>
      </c>
      <c r="I481" s="23"/>
      <c r="J481" s="45" t="e">
        <f t="shared" si="37"/>
        <v>#VALUE!</v>
      </c>
      <c r="K481" s="242"/>
      <c r="L481" s="242"/>
      <c r="M481" s="242"/>
      <c r="N481" s="242"/>
      <c r="O481" s="242"/>
      <c r="P481" s="160" t="s">
        <v>1022</v>
      </c>
      <c r="Q481" s="160" t="s">
        <v>901</v>
      </c>
      <c r="R481" s="160" t="s">
        <v>686</v>
      </c>
      <c r="S481" s="160" t="s">
        <v>844</v>
      </c>
      <c r="T481" s="160" t="s">
        <v>990</v>
      </c>
    </row>
    <row r="482" spans="2:20" x14ac:dyDescent="0.35">
      <c r="B482" s="156"/>
      <c r="C482" s="156"/>
      <c r="D482" s="262">
        <f t="shared" si="36"/>
        <v>0</v>
      </c>
      <c r="E482" s="156">
        <v>0</v>
      </c>
      <c r="F482" s="156" t="str">
        <f>IF(B482="","",SUMIFS('Produktion Lot.Nr.'!E$2:E$500,'Produktion Lot.Nr.'!B$2:B$500,B482))</f>
        <v/>
      </c>
      <c r="G482" s="156" t="str">
        <f>IF(B482="","",SUMIFS(Verkauf!H$4:H$496,Verkauf!E$4:E$496,B482))</f>
        <v/>
      </c>
      <c r="H482" s="157" t="str">
        <f t="shared" si="35"/>
        <v/>
      </c>
      <c r="I482" s="23"/>
      <c r="J482" s="45" t="e">
        <f t="shared" si="37"/>
        <v>#VALUE!</v>
      </c>
      <c r="K482" s="242"/>
      <c r="L482" s="242"/>
      <c r="M482" s="242"/>
      <c r="N482" s="242"/>
      <c r="O482" s="242"/>
      <c r="P482" s="160" t="s">
        <v>1022</v>
      </c>
      <c r="Q482" s="160" t="s">
        <v>901</v>
      </c>
      <c r="R482" s="160" t="s">
        <v>686</v>
      </c>
      <c r="S482" s="160" t="s">
        <v>844</v>
      </c>
      <c r="T482" s="160" t="s">
        <v>990</v>
      </c>
    </row>
    <row r="483" spans="2:20" x14ac:dyDescent="0.35">
      <c r="B483" s="156"/>
      <c r="C483" s="156"/>
      <c r="D483" s="262">
        <f t="shared" si="36"/>
        <v>0</v>
      </c>
      <c r="E483" s="156">
        <v>0</v>
      </c>
      <c r="F483" s="156" t="str">
        <f>IF(B483="","",SUMIFS('Produktion Lot.Nr.'!E$2:E$500,'Produktion Lot.Nr.'!B$2:B$500,B483))</f>
        <v/>
      </c>
      <c r="G483" s="156" t="str">
        <f>IF(B483="","",SUMIFS(Verkauf!H$4:H$496,Verkauf!E$4:E$496,B483))</f>
        <v/>
      </c>
      <c r="H483" s="157" t="str">
        <f t="shared" si="35"/>
        <v/>
      </c>
      <c r="I483" s="23"/>
      <c r="J483" s="45" t="e">
        <f t="shared" si="37"/>
        <v>#VALUE!</v>
      </c>
      <c r="K483" s="242"/>
      <c r="L483" s="242"/>
      <c r="M483" s="242"/>
      <c r="N483" s="242"/>
      <c r="O483" s="242"/>
      <c r="P483" s="160" t="s">
        <v>1022</v>
      </c>
      <c r="Q483" s="160" t="s">
        <v>901</v>
      </c>
      <c r="R483" s="160" t="s">
        <v>686</v>
      </c>
      <c r="S483" s="160" t="s">
        <v>844</v>
      </c>
      <c r="T483" s="160" t="s">
        <v>990</v>
      </c>
    </row>
    <row r="484" spans="2:20" x14ac:dyDescent="0.35">
      <c r="B484" s="156"/>
      <c r="C484" s="156"/>
      <c r="D484" s="262">
        <f t="shared" si="36"/>
        <v>0</v>
      </c>
      <c r="E484" s="156">
        <v>0</v>
      </c>
      <c r="F484" s="156" t="str">
        <f>IF(B484="","",SUMIFS('Produktion Lot.Nr.'!E$2:E$500,'Produktion Lot.Nr.'!B$2:B$500,B484))</f>
        <v/>
      </c>
      <c r="G484" s="156" t="str">
        <f>IF(B484="","",SUMIFS(Verkauf!H$4:H$496,Verkauf!E$4:E$496,B484))</f>
        <v/>
      </c>
      <c r="H484" s="157" t="str">
        <f t="shared" si="35"/>
        <v/>
      </c>
      <c r="I484" s="23"/>
      <c r="J484" s="45" t="e">
        <f t="shared" si="37"/>
        <v>#VALUE!</v>
      </c>
      <c r="K484" s="242"/>
      <c r="L484" s="242"/>
      <c r="M484" s="242"/>
      <c r="N484" s="242"/>
      <c r="O484" s="242"/>
      <c r="P484" s="160" t="s">
        <v>1022</v>
      </c>
      <c r="Q484" s="160" t="s">
        <v>901</v>
      </c>
      <c r="R484" s="160" t="s">
        <v>686</v>
      </c>
      <c r="S484" s="160" t="s">
        <v>844</v>
      </c>
      <c r="T484" s="160" t="s">
        <v>990</v>
      </c>
    </row>
    <row r="485" spans="2:20" x14ac:dyDescent="0.35">
      <c r="B485" s="156"/>
      <c r="C485" s="156"/>
      <c r="D485" s="262">
        <f t="shared" si="36"/>
        <v>0</v>
      </c>
      <c r="E485" s="156">
        <v>0</v>
      </c>
      <c r="F485" s="156" t="str">
        <f>IF(B485="","",SUMIFS('Produktion Lot.Nr.'!E$2:E$500,'Produktion Lot.Nr.'!B$2:B$500,B485))</f>
        <v/>
      </c>
      <c r="G485" s="156" t="str">
        <f>IF(B485="","",SUMIFS(Verkauf!H$4:H$496,Verkauf!E$4:E$496,B485))</f>
        <v/>
      </c>
      <c r="H485" s="157" t="str">
        <f t="shared" si="35"/>
        <v/>
      </c>
      <c r="I485" s="23"/>
      <c r="J485" s="45" t="e">
        <f t="shared" si="37"/>
        <v>#VALUE!</v>
      </c>
      <c r="K485" s="242"/>
      <c r="L485" s="242"/>
      <c r="M485" s="242"/>
      <c r="N485" s="242"/>
      <c r="O485" s="242"/>
      <c r="P485" s="160" t="s">
        <v>1022</v>
      </c>
      <c r="Q485" s="160" t="s">
        <v>901</v>
      </c>
      <c r="R485" s="160" t="s">
        <v>686</v>
      </c>
      <c r="S485" s="160" t="s">
        <v>844</v>
      </c>
      <c r="T485" s="160" t="s">
        <v>990</v>
      </c>
    </row>
    <row r="486" spans="2:20" x14ac:dyDescent="0.35">
      <c r="B486" s="156"/>
      <c r="C486" s="156"/>
      <c r="D486" s="262">
        <f t="shared" si="36"/>
        <v>0</v>
      </c>
      <c r="E486" s="156">
        <v>0</v>
      </c>
      <c r="F486" s="156" t="str">
        <f>IF(B486="","",SUMIFS('Produktion Lot.Nr.'!E$2:E$500,'Produktion Lot.Nr.'!B$2:B$500,B486))</f>
        <v/>
      </c>
      <c r="G486" s="156" t="str">
        <f>IF(B486="","",SUMIFS(Verkauf!H$4:H$496,Verkauf!E$4:E$496,B486))</f>
        <v/>
      </c>
      <c r="H486" s="157" t="str">
        <f t="shared" si="35"/>
        <v/>
      </c>
      <c r="I486" s="23"/>
      <c r="J486" s="45" t="e">
        <f t="shared" si="37"/>
        <v>#VALUE!</v>
      </c>
      <c r="K486" s="242"/>
      <c r="L486" s="242"/>
      <c r="M486" s="242"/>
      <c r="N486" s="242"/>
      <c r="O486" s="242"/>
      <c r="P486" s="160" t="s">
        <v>1022</v>
      </c>
      <c r="Q486" s="160" t="s">
        <v>901</v>
      </c>
      <c r="R486" s="160" t="s">
        <v>686</v>
      </c>
      <c r="S486" s="160" t="s">
        <v>844</v>
      </c>
      <c r="T486" s="160" t="s">
        <v>990</v>
      </c>
    </row>
    <row r="487" spans="2:20" x14ac:dyDescent="0.35">
      <c r="B487" s="156"/>
      <c r="C487" s="156"/>
      <c r="D487" s="262">
        <f t="shared" si="36"/>
        <v>0</v>
      </c>
      <c r="E487" s="156">
        <v>0</v>
      </c>
      <c r="F487" s="156" t="str">
        <f>IF(B487="","",SUMIFS('Produktion Lot.Nr.'!E$2:E$500,'Produktion Lot.Nr.'!B$2:B$500,B487))</f>
        <v/>
      </c>
      <c r="G487" s="156" t="str">
        <f>IF(B487="","",SUMIFS(Verkauf!H$4:H$496,Verkauf!E$4:E$496,B487))</f>
        <v/>
      </c>
      <c r="H487" s="157" t="str">
        <f t="shared" si="35"/>
        <v/>
      </c>
      <c r="I487" s="23"/>
      <c r="J487" s="45" t="e">
        <f t="shared" si="37"/>
        <v>#VALUE!</v>
      </c>
      <c r="K487" s="242"/>
      <c r="L487" s="242"/>
      <c r="M487" s="242"/>
      <c r="N487" s="242"/>
      <c r="O487" s="242"/>
      <c r="P487" s="160" t="s">
        <v>1022</v>
      </c>
      <c r="Q487" s="160" t="s">
        <v>901</v>
      </c>
      <c r="R487" s="160" t="s">
        <v>686</v>
      </c>
      <c r="S487" s="160" t="s">
        <v>844</v>
      </c>
      <c r="T487" s="160" t="s">
        <v>990</v>
      </c>
    </row>
    <row r="488" spans="2:20" x14ac:dyDescent="0.35">
      <c r="B488" s="156"/>
      <c r="C488" s="156"/>
      <c r="D488" s="262">
        <f t="shared" si="36"/>
        <v>0</v>
      </c>
      <c r="E488" s="156">
        <v>0</v>
      </c>
      <c r="F488" s="156" t="str">
        <f>IF(B488="","",SUMIFS('Produktion Lot.Nr.'!E$2:E$500,'Produktion Lot.Nr.'!B$2:B$500,B488))</f>
        <v/>
      </c>
      <c r="G488" s="156" t="str">
        <f>IF(B488="","",SUMIFS(Verkauf!H$4:H$496,Verkauf!E$4:E$496,B488))</f>
        <v/>
      </c>
      <c r="H488" s="157" t="str">
        <f t="shared" si="35"/>
        <v/>
      </c>
      <c r="I488" s="23"/>
      <c r="J488" s="45" t="e">
        <f t="shared" si="37"/>
        <v>#VALUE!</v>
      </c>
      <c r="K488" s="242"/>
      <c r="L488" s="242"/>
      <c r="M488" s="242"/>
      <c r="N488" s="242"/>
      <c r="O488" s="242"/>
      <c r="P488" s="160" t="s">
        <v>1022</v>
      </c>
      <c r="Q488" s="160" t="s">
        <v>901</v>
      </c>
      <c r="R488" s="160" t="s">
        <v>686</v>
      </c>
      <c r="S488" s="160" t="s">
        <v>844</v>
      </c>
      <c r="T488" s="160" t="s">
        <v>990</v>
      </c>
    </row>
    <row r="489" spans="2:20" x14ac:dyDescent="0.35">
      <c r="B489" s="156"/>
      <c r="C489" s="156"/>
      <c r="D489" s="262">
        <f t="shared" si="36"/>
        <v>0</v>
      </c>
      <c r="E489" s="156">
        <v>0</v>
      </c>
      <c r="F489" s="156" t="str">
        <f>IF(B489="","",SUMIFS('Produktion Lot.Nr.'!E$2:E$500,'Produktion Lot.Nr.'!B$2:B$500,B489))</f>
        <v/>
      </c>
      <c r="G489" s="156" t="str">
        <f>IF(B489="","",SUMIFS(Verkauf!H$4:H$496,Verkauf!E$4:E$496,B489))</f>
        <v/>
      </c>
      <c r="H489" s="157" t="str">
        <f t="shared" si="35"/>
        <v/>
      </c>
      <c r="I489" s="23"/>
      <c r="J489" s="45" t="e">
        <f t="shared" si="37"/>
        <v>#VALUE!</v>
      </c>
      <c r="K489" s="242"/>
      <c r="L489" s="242"/>
      <c r="M489" s="242"/>
      <c r="N489" s="242"/>
      <c r="O489" s="242"/>
      <c r="P489" s="160" t="s">
        <v>1022</v>
      </c>
      <c r="Q489" s="160" t="s">
        <v>901</v>
      </c>
      <c r="R489" s="160" t="s">
        <v>686</v>
      </c>
      <c r="S489" s="160" t="s">
        <v>844</v>
      </c>
      <c r="T489" s="160" t="s">
        <v>990</v>
      </c>
    </row>
    <row r="490" spans="2:20" x14ac:dyDescent="0.35">
      <c r="B490" s="156"/>
      <c r="C490" s="156"/>
      <c r="D490" s="262">
        <f t="shared" si="36"/>
        <v>0</v>
      </c>
      <c r="E490" s="156">
        <v>0</v>
      </c>
      <c r="F490" s="156" t="str">
        <f>IF(B490="","",SUMIFS('Produktion Lot.Nr.'!E$2:E$500,'Produktion Lot.Nr.'!B$2:B$500,B490))</f>
        <v/>
      </c>
      <c r="G490" s="156" t="str">
        <f>IF(B490="","",SUMIFS(Verkauf!H$4:H$496,Verkauf!E$4:E$496,B490))</f>
        <v/>
      </c>
      <c r="H490" s="157" t="str">
        <f t="shared" si="35"/>
        <v/>
      </c>
      <c r="I490" s="23"/>
      <c r="J490" s="45" t="e">
        <f t="shared" si="37"/>
        <v>#VALUE!</v>
      </c>
      <c r="K490" s="242"/>
      <c r="L490" s="242"/>
      <c r="M490" s="242"/>
      <c r="N490" s="242"/>
      <c r="O490" s="242"/>
      <c r="P490" s="160" t="s">
        <v>1022</v>
      </c>
      <c r="Q490" s="160" t="s">
        <v>901</v>
      </c>
      <c r="R490" s="160" t="s">
        <v>686</v>
      </c>
      <c r="S490" s="160" t="s">
        <v>844</v>
      </c>
      <c r="T490" s="160" t="s">
        <v>990</v>
      </c>
    </row>
    <row r="491" spans="2:20" x14ac:dyDescent="0.35">
      <c r="B491" s="156"/>
      <c r="C491" s="156"/>
      <c r="D491" s="262">
        <f t="shared" si="36"/>
        <v>0</v>
      </c>
      <c r="E491" s="156">
        <v>0</v>
      </c>
      <c r="F491" s="156" t="str">
        <f>IF(B491="","",SUMIFS('Produktion Lot.Nr.'!E$2:E$500,'Produktion Lot.Nr.'!B$2:B$500,B491))</f>
        <v/>
      </c>
      <c r="G491" s="156" t="str">
        <f>IF(B491="","",SUMIFS(Verkauf!H$4:H$496,Verkauf!E$4:E$496,B491))</f>
        <v/>
      </c>
      <c r="H491" s="157" t="str">
        <f t="shared" si="35"/>
        <v/>
      </c>
      <c r="I491" s="23"/>
      <c r="J491" s="45" t="e">
        <f t="shared" si="37"/>
        <v>#VALUE!</v>
      </c>
      <c r="K491" s="242"/>
      <c r="L491" s="242"/>
      <c r="M491" s="242"/>
      <c r="N491" s="242"/>
      <c r="O491" s="242"/>
      <c r="P491" s="160" t="s">
        <v>1022</v>
      </c>
      <c r="Q491" s="160" t="s">
        <v>901</v>
      </c>
      <c r="R491" s="160" t="s">
        <v>686</v>
      </c>
      <c r="S491" s="160" t="s">
        <v>844</v>
      </c>
      <c r="T491" s="160" t="s">
        <v>990</v>
      </c>
    </row>
    <row r="492" spans="2:20" x14ac:dyDescent="0.35">
      <c r="B492" s="156"/>
      <c r="C492" s="156"/>
      <c r="D492" s="262">
        <f t="shared" si="36"/>
        <v>0</v>
      </c>
      <c r="E492" s="156">
        <v>0</v>
      </c>
      <c r="F492" s="156" t="str">
        <f>IF(B492="","",SUMIFS('Produktion Lot.Nr.'!E$2:E$500,'Produktion Lot.Nr.'!B$2:B$500,B492))</f>
        <v/>
      </c>
      <c r="G492" s="156" t="str">
        <f>IF(B492="","",SUMIFS(Verkauf!H$4:H$496,Verkauf!E$4:E$496,B492))</f>
        <v/>
      </c>
      <c r="H492" s="157" t="str">
        <f t="shared" si="35"/>
        <v/>
      </c>
      <c r="I492" s="23"/>
      <c r="J492" s="45" t="e">
        <f t="shared" si="37"/>
        <v>#VALUE!</v>
      </c>
      <c r="K492" s="242"/>
      <c r="L492" s="242"/>
      <c r="M492" s="242"/>
      <c r="N492" s="242"/>
      <c r="O492" s="242"/>
      <c r="P492" s="160" t="s">
        <v>1022</v>
      </c>
      <c r="Q492" s="160" t="s">
        <v>901</v>
      </c>
      <c r="R492" s="160" t="s">
        <v>686</v>
      </c>
      <c r="S492" s="160" t="s">
        <v>844</v>
      </c>
      <c r="T492" s="160" t="s">
        <v>990</v>
      </c>
    </row>
    <row r="493" spans="2:20" x14ac:dyDescent="0.35">
      <c r="B493" s="156"/>
      <c r="C493" s="156"/>
      <c r="D493" s="262">
        <f t="shared" si="36"/>
        <v>0</v>
      </c>
      <c r="E493" s="156">
        <v>0</v>
      </c>
      <c r="F493" s="156" t="str">
        <f>IF(B493="","",SUMIFS('Produktion Lot.Nr.'!E$2:E$500,'Produktion Lot.Nr.'!B$2:B$500,B493))</f>
        <v/>
      </c>
      <c r="G493" s="156" t="str">
        <f>IF(B493="","",SUMIFS(Verkauf!H$4:H$496,Verkauf!E$4:E$496,B493))</f>
        <v/>
      </c>
      <c r="H493" s="157" t="str">
        <f t="shared" si="35"/>
        <v/>
      </c>
      <c r="I493" s="23"/>
      <c r="J493" s="45" t="e">
        <f t="shared" si="37"/>
        <v>#VALUE!</v>
      </c>
      <c r="K493" s="242"/>
      <c r="L493" s="242"/>
      <c r="M493" s="242"/>
      <c r="N493" s="242"/>
      <c r="O493" s="242"/>
      <c r="P493" s="160" t="s">
        <v>1022</v>
      </c>
      <c r="Q493" s="160" t="s">
        <v>901</v>
      </c>
      <c r="R493" s="160" t="s">
        <v>686</v>
      </c>
      <c r="S493" s="160" t="s">
        <v>844</v>
      </c>
      <c r="T493" s="160" t="s">
        <v>990</v>
      </c>
    </row>
    <row r="494" spans="2:20" x14ac:dyDescent="0.35">
      <c r="B494" s="156"/>
      <c r="C494" s="156"/>
      <c r="D494" s="262">
        <f t="shared" si="36"/>
        <v>0</v>
      </c>
      <c r="E494" s="156">
        <v>0</v>
      </c>
      <c r="F494" s="156" t="str">
        <f>IF(B494="","",SUMIFS('Produktion Lot.Nr.'!E$2:E$500,'Produktion Lot.Nr.'!B$2:B$500,B494))</f>
        <v/>
      </c>
      <c r="G494" s="156" t="str">
        <f>IF(B494="","",SUMIFS(Verkauf!H$4:H$496,Verkauf!E$4:E$496,B494))</f>
        <v/>
      </c>
      <c r="H494" s="157" t="str">
        <f t="shared" si="35"/>
        <v/>
      </c>
      <c r="I494" s="23"/>
      <c r="J494" s="45" t="e">
        <f t="shared" si="37"/>
        <v>#VALUE!</v>
      </c>
      <c r="K494" s="242"/>
      <c r="L494" s="242"/>
      <c r="M494" s="242"/>
      <c r="N494" s="242"/>
      <c r="O494" s="242"/>
      <c r="P494" s="160" t="s">
        <v>1022</v>
      </c>
      <c r="Q494" s="160" t="s">
        <v>901</v>
      </c>
      <c r="R494" s="160" t="s">
        <v>686</v>
      </c>
      <c r="S494" s="160" t="s">
        <v>844</v>
      </c>
      <c r="T494" s="160" t="s">
        <v>990</v>
      </c>
    </row>
    <row r="495" spans="2:20" x14ac:dyDescent="0.35">
      <c r="B495" s="156"/>
      <c r="C495" s="156"/>
      <c r="D495" s="262">
        <f t="shared" si="36"/>
        <v>0</v>
      </c>
      <c r="E495" s="156">
        <v>0</v>
      </c>
      <c r="F495" s="156" t="str">
        <f>IF(B495="","",SUMIFS('Produktion Lot.Nr.'!E$2:E$500,'Produktion Lot.Nr.'!B$2:B$500,B495))</f>
        <v/>
      </c>
      <c r="G495" s="156" t="str">
        <f>IF(B495="","",SUMIFS(Verkauf!H$4:H$496,Verkauf!E$4:E$496,B495))</f>
        <v/>
      </c>
      <c r="H495" s="157" t="str">
        <f t="shared" si="35"/>
        <v/>
      </c>
      <c r="I495" s="23"/>
      <c r="J495" s="45" t="e">
        <f t="shared" si="37"/>
        <v>#VALUE!</v>
      </c>
      <c r="K495" s="242"/>
      <c r="L495" s="242"/>
      <c r="M495" s="242"/>
      <c r="N495" s="242"/>
      <c r="O495" s="242"/>
      <c r="P495" s="160" t="s">
        <v>1022</v>
      </c>
      <c r="Q495" s="160" t="s">
        <v>901</v>
      </c>
      <c r="R495" s="160" t="s">
        <v>686</v>
      </c>
      <c r="S495" s="160" t="s">
        <v>844</v>
      </c>
      <c r="T495" s="160" t="s">
        <v>990</v>
      </c>
    </row>
    <row r="496" spans="2:20" x14ac:dyDescent="0.35">
      <c r="B496" s="156"/>
      <c r="C496" s="156"/>
      <c r="D496" s="262">
        <f t="shared" si="36"/>
        <v>0</v>
      </c>
      <c r="E496" s="156">
        <v>0</v>
      </c>
      <c r="F496" s="156" t="str">
        <f>IF(B496="","",SUMIFS('Produktion Lot.Nr.'!E$2:E$500,'Produktion Lot.Nr.'!B$2:B$500,B496))</f>
        <v/>
      </c>
      <c r="G496" s="156" t="str">
        <f>IF(B496="","",SUMIFS(Verkauf!H$4:H$496,Verkauf!E$4:E$496,B496))</f>
        <v/>
      </c>
      <c r="H496" s="157" t="str">
        <f t="shared" si="35"/>
        <v/>
      </c>
      <c r="I496" s="23"/>
      <c r="J496" s="45" t="e">
        <f t="shared" si="37"/>
        <v>#VALUE!</v>
      </c>
      <c r="K496" s="242"/>
      <c r="L496" s="242"/>
      <c r="M496" s="242"/>
      <c r="N496" s="242"/>
      <c r="O496" s="242"/>
      <c r="P496" s="160" t="s">
        <v>1022</v>
      </c>
      <c r="Q496" s="160" t="s">
        <v>901</v>
      </c>
      <c r="R496" s="160" t="s">
        <v>686</v>
      </c>
      <c r="S496" s="160" t="s">
        <v>844</v>
      </c>
      <c r="T496" s="160" t="s">
        <v>990</v>
      </c>
    </row>
    <row r="497" spans="2:20" x14ac:dyDescent="0.35">
      <c r="B497" s="156"/>
      <c r="C497" s="156"/>
      <c r="D497" s="262">
        <f t="shared" si="36"/>
        <v>0</v>
      </c>
      <c r="E497" s="156">
        <v>0</v>
      </c>
      <c r="F497" s="156" t="str">
        <f>IF(B497="","",SUMIFS('Produktion Lot.Nr.'!E$2:E$500,'Produktion Lot.Nr.'!B$2:B$500,B497))</f>
        <v/>
      </c>
      <c r="G497" s="156" t="str">
        <f>IF(B497="","",SUMIFS(Verkauf!H$4:H$496,Verkauf!E$4:E$496,B497))</f>
        <v/>
      </c>
      <c r="H497" s="157" t="str">
        <f t="shared" si="35"/>
        <v/>
      </c>
      <c r="I497" s="23"/>
      <c r="J497" s="45" t="e">
        <f t="shared" si="37"/>
        <v>#VALUE!</v>
      </c>
      <c r="K497" s="242"/>
      <c r="L497" s="242"/>
      <c r="M497" s="242"/>
      <c r="N497" s="242"/>
      <c r="O497" s="242"/>
      <c r="P497" s="160" t="s">
        <v>1022</v>
      </c>
      <c r="Q497" s="160" t="s">
        <v>901</v>
      </c>
      <c r="R497" s="160" t="s">
        <v>686</v>
      </c>
      <c r="S497" s="160" t="s">
        <v>844</v>
      </c>
      <c r="T497" s="160" t="s">
        <v>990</v>
      </c>
    </row>
    <row r="498" spans="2:20" x14ac:dyDescent="0.35">
      <c r="B498" s="156"/>
      <c r="C498" s="156"/>
      <c r="D498" s="262">
        <f t="shared" si="36"/>
        <v>0</v>
      </c>
      <c r="E498" s="156">
        <v>0</v>
      </c>
      <c r="F498" s="156" t="str">
        <f>IF(B498="","",SUMIFS('Produktion Lot.Nr.'!E$2:E$500,'Produktion Lot.Nr.'!B$2:B$500,B498))</f>
        <v/>
      </c>
      <c r="G498" s="156" t="str">
        <f>IF(B498="","",SUMIFS(Verkauf!H$4:H$496,Verkauf!E$4:E$496,B498))</f>
        <v/>
      </c>
      <c r="H498" s="157" t="str">
        <f t="shared" si="35"/>
        <v/>
      </c>
      <c r="I498" s="23"/>
      <c r="J498" s="45" t="e">
        <f t="shared" si="37"/>
        <v>#VALUE!</v>
      </c>
      <c r="K498" s="242"/>
      <c r="L498" s="242"/>
      <c r="M498" s="242"/>
      <c r="N498" s="242"/>
      <c r="O498" s="242"/>
      <c r="P498" s="160" t="s">
        <v>1022</v>
      </c>
      <c r="Q498" s="160" t="s">
        <v>901</v>
      </c>
      <c r="R498" s="160" t="s">
        <v>686</v>
      </c>
      <c r="S498" s="160" t="s">
        <v>844</v>
      </c>
      <c r="T498" s="160" t="s">
        <v>990</v>
      </c>
    </row>
    <row r="499" spans="2:20" x14ac:dyDescent="0.35">
      <c r="B499" s="156"/>
      <c r="C499" s="156"/>
      <c r="D499" s="262">
        <f t="shared" si="36"/>
        <v>0</v>
      </c>
      <c r="E499" s="156">
        <v>0</v>
      </c>
      <c r="F499" s="156" t="str">
        <f>IF(B499="","",SUMIFS('Produktion Lot.Nr.'!E$2:E$500,'Produktion Lot.Nr.'!B$2:B$500,B499))</f>
        <v/>
      </c>
      <c r="G499" s="156" t="str">
        <f>IF(B499="","",SUMIFS(Verkauf!H$4:H$496,Verkauf!E$4:E$496,B499))</f>
        <v/>
      </c>
      <c r="H499" s="157" t="str">
        <f t="shared" si="35"/>
        <v/>
      </c>
      <c r="I499" s="23"/>
      <c r="J499" s="45" t="e">
        <f t="shared" si="37"/>
        <v>#VALUE!</v>
      </c>
      <c r="K499" s="242"/>
      <c r="L499" s="242"/>
      <c r="M499" s="242"/>
      <c r="N499" s="242"/>
      <c r="O499" s="242"/>
      <c r="P499" s="160" t="s">
        <v>1022</v>
      </c>
      <c r="Q499" s="160" t="s">
        <v>901</v>
      </c>
      <c r="R499" s="160" t="s">
        <v>686</v>
      </c>
      <c r="S499" s="160" t="s">
        <v>844</v>
      </c>
      <c r="T499" s="160" t="s">
        <v>990</v>
      </c>
    </row>
    <row r="500" spans="2:20" x14ac:dyDescent="0.35">
      <c r="B500" s="156"/>
      <c r="C500" s="156"/>
      <c r="D500" s="262">
        <f t="shared" si="36"/>
        <v>0</v>
      </c>
      <c r="E500" s="156">
        <v>0</v>
      </c>
      <c r="F500" s="156" t="str">
        <f>IF(B500="","",SUMIFS('Produktion Lot.Nr.'!E$2:E$500,'Produktion Lot.Nr.'!B$2:B$500,B500))</f>
        <v/>
      </c>
      <c r="G500" s="156" t="str">
        <f>IF(B500="","",SUMIFS(Verkauf!H$4:H$496,Verkauf!E$4:E$496,B500))</f>
        <v/>
      </c>
      <c r="H500" s="157" t="str">
        <f t="shared" si="35"/>
        <v/>
      </c>
      <c r="I500" s="23"/>
      <c r="J500" s="45" t="e">
        <f t="shared" si="37"/>
        <v>#VALUE!</v>
      </c>
      <c r="K500" s="242"/>
      <c r="L500" s="242"/>
      <c r="M500" s="242"/>
      <c r="N500" s="242"/>
      <c r="O500" s="242"/>
      <c r="P500" s="160" t="s">
        <v>1022</v>
      </c>
      <c r="Q500" s="160" t="s">
        <v>901</v>
      </c>
      <c r="R500" s="160" t="s">
        <v>686</v>
      </c>
      <c r="S500" s="160" t="s">
        <v>844</v>
      </c>
      <c r="T500" s="160" t="s">
        <v>990</v>
      </c>
    </row>
    <row r="501" spans="2:20" x14ac:dyDescent="0.35">
      <c r="B501" s="156"/>
      <c r="C501" s="156"/>
      <c r="D501" s="262">
        <f t="shared" si="36"/>
        <v>0</v>
      </c>
      <c r="E501" s="156">
        <v>0</v>
      </c>
      <c r="F501" s="156" t="str">
        <f>IF(B501="","",SUMIFS('Produktion Lot.Nr.'!E$2:E$500,'Produktion Lot.Nr.'!B$2:B$500,B501))</f>
        <v/>
      </c>
      <c r="G501" s="156" t="str">
        <f>IF(B501="","",SUMIFS(Verkauf!H$4:H$496,Verkauf!E$4:E$496,B501))</f>
        <v/>
      </c>
      <c r="H501" s="157" t="str">
        <f t="shared" si="35"/>
        <v/>
      </c>
      <c r="I501" s="23"/>
      <c r="J501" s="45" t="e">
        <f t="shared" si="37"/>
        <v>#VALUE!</v>
      </c>
      <c r="K501" s="242"/>
      <c r="L501" s="242"/>
      <c r="M501" s="242"/>
      <c r="N501" s="242"/>
      <c r="O501" s="242"/>
      <c r="P501" s="160" t="s">
        <v>1022</v>
      </c>
      <c r="Q501" s="160" t="s">
        <v>901</v>
      </c>
      <c r="R501" s="160" t="s">
        <v>686</v>
      </c>
      <c r="S501" s="160" t="s">
        <v>844</v>
      </c>
      <c r="T501" s="160" t="s">
        <v>990</v>
      </c>
    </row>
    <row r="502" spans="2:20" x14ac:dyDescent="0.35">
      <c r="B502" s="156"/>
      <c r="C502" s="156"/>
      <c r="D502" s="262">
        <f t="shared" si="36"/>
        <v>0</v>
      </c>
      <c r="E502" s="156">
        <v>0</v>
      </c>
      <c r="F502" s="156" t="str">
        <f>IF(B502="","",SUMIFS('Produktion Lot.Nr.'!E$2:E$500,'Produktion Lot.Nr.'!B$2:B$500,B502))</f>
        <v/>
      </c>
      <c r="G502" s="156" t="str">
        <f>IF(B502="","",SUMIFS(Verkauf!H$4:H$496,Verkauf!E$4:E$496,B502))</f>
        <v/>
      </c>
      <c r="H502" s="157" t="str">
        <f t="shared" si="35"/>
        <v/>
      </c>
      <c r="I502" s="23"/>
      <c r="J502" s="45" t="e">
        <f t="shared" si="37"/>
        <v>#VALUE!</v>
      </c>
      <c r="K502" s="242"/>
      <c r="L502" s="242"/>
      <c r="M502" s="242"/>
      <c r="N502" s="242"/>
      <c r="O502" s="242"/>
      <c r="P502" s="160" t="s">
        <v>1022</v>
      </c>
      <c r="Q502" s="160" t="s">
        <v>901</v>
      </c>
      <c r="R502" s="160" t="s">
        <v>686</v>
      </c>
      <c r="S502" s="160" t="s">
        <v>844</v>
      </c>
      <c r="T502" s="160" t="s">
        <v>990</v>
      </c>
    </row>
    <row r="503" spans="2:20" x14ac:dyDescent="0.35">
      <c r="B503" s="156"/>
      <c r="C503" s="156"/>
      <c r="D503" s="262">
        <f t="shared" si="36"/>
        <v>0</v>
      </c>
      <c r="E503" s="156">
        <v>0</v>
      </c>
      <c r="F503" s="156" t="str">
        <f>IF(B503="","",SUMIFS('Produktion Lot.Nr.'!E$2:E$500,'Produktion Lot.Nr.'!B$2:B$500,B503))</f>
        <v/>
      </c>
      <c r="G503" s="156" t="str">
        <f>IF(B503="","",SUMIFS(Verkauf!H$4:H$496,Verkauf!E$4:E$496,B503))</f>
        <v/>
      </c>
      <c r="H503" s="157" t="str">
        <f t="shared" si="35"/>
        <v/>
      </c>
      <c r="I503" s="23"/>
      <c r="J503" s="45" t="e">
        <f t="shared" si="37"/>
        <v>#VALUE!</v>
      </c>
      <c r="K503" s="242"/>
      <c r="L503" s="242"/>
      <c r="M503" s="242"/>
      <c r="N503" s="242"/>
      <c r="O503" s="242"/>
      <c r="P503" s="160" t="s">
        <v>1022</v>
      </c>
      <c r="Q503" s="160" t="s">
        <v>901</v>
      </c>
      <c r="R503" s="160" t="s">
        <v>686</v>
      </c>
      <c r="S503" s="160" t="s">
        <v>844</v>
      </c>
      <c r="T503" s="160" t="s">
        <v>990</v>
      </c>
    </row>
    <row r="504" spans="2:20" x14ac:dyDescent="0.35">
      <c r="B504" s="156"/>
      <c r="C504" s="156"/>
      <c r="D504" s="262">
        <f t="shared" si="36"/>
        <v>0</v>
      </c>
      <c r="E504" s="156">
        <v>0</v>
      </c>
      <c r="F504" s="156" t="str">
        <f>IF(B504="","",SUMIFS('Produktion Lot.Nr.'!E$2:E$500,'Produktion Lot.Nr.'!B$2:B$500,B504))</f>
        <v/>
      </c>
      <c r="G504" s="156" t="str">
        <f>IF(B504="","",SUMIFS(Verkauf!H$4:H$496,Verkauf!E$4:E$496,B504))</f>
        <v/>
      </c>
      <c r="H504" s="157" t="str">
        <f t="shared" si="35"/>
        <v/>
      </c>
      <c r="I504" s="23"/>
      <c r="J504" s="45" t="e">
        <f t="shared" si="37"/>
        <v>#VALUE!</v>
      </c>
      <c r="K504" s="242"/>
      <c r="L504" s="242"/>
      <c r="M504" s="242"/>
      <c r="N504" s="242"/>
      <c r="O504" s="242"/>
      <c r="P504" s="160" t="s">
        <v>1022</v>
      </c>
      <c r="Q504" s="160" t="s">
        <v>901</v>
      </c>
      <c r="R504" s="160" t="s">
        <v>686</v>
      </c>
      <c r="S504" s="160" t="s">
        <v>844</v>
      </c>
      <c r="T504" s="160" t="s">
        <v>990</v>
      </c>
    </row>
    <row r="505" spans="2:20" x14ac:dyDescent="0.35">
      <c r="B505" s="156"/>
      <c r="C505" s="156"/>
      <c r="D505" s="262">
        <f t="shared" si="36"/>
        <v>0</v>
      </c>
      <c r="E505" s="156">
        <v>0</v>
      </c>
      <c r="F505" s="156" t="str">
        <f>IF(B505="","",SUMIFS('Produktion Lot.Nr.'!E$2:E$500,'Produktion Lot.Nr.'!B$2:B$500,B505))</f>
        <v/>
      </c>
      <c r="G505" s="156" t="str">
        <f>IF(B505="","",SUMIFS(Verkauf!H$4:H$496,Verkauf!E$4:E$496,B505))</f>
        <v/>
      </c>
      <c r="H505" s="157" t="str">
        <f t="shared" si="35"/>
        <v/>
      </c>
      <c r="I505" s="23"/>
      <c r="J505" s="45" t="e">
        <f t="shared" si="37"/>
        <v>#VALUE!</v>
      </c>
      <c r="K505" s="242"/>
      <c r="L505" s="242"/>
      <c r="M505" s="242"/>
      <c r="N505" s="242"/>
      <c r="O505" s="242"/>
      <c r="P505" s="160" t="s">
        <v>1022</v>
      </c>
      <c r="Q505" s="160" t="s">
        <v>901</v>
      </c>
      <c r="R505" s="160" t="s">
        <v>686</v>
      </c>
      <c r="S505" s="160" t="s">
        <v>844</v>
      </c>
      <c r="T505" s="160" t="s">
        <v>990</v>
      </c>
    </row>
    <row r="506" spans="2:20" x14ac:dyDescent="0.35">
      <c r="B506" s="156"/>
      <c r="C506" s="156"/>
      <c r="D506" s="262">
        <f t="shared" si="36"/>
        <v>0</v>
      </c>
      <c r="E506" s="156">
        <v>0</v>
      </c>
      <c r="F506" s="156" t="str">
        <f>IF(B506="","",SUMIFS('Produktion Lot.Nr.'!E$2:E$500,'Produktion Lot.Nr.'!B$2:B$500,B506))</f>
        <v/>
      </c>
      <c r="G506" s="156" t="str">
        <f>IF(B506="","",SUMIFS(Verkauf!H$4:H$496,Verkauf!E$4:E$496,B506))</f>
        <v/>
      </c>
      <c r="H506" s="157" t="str">
        <f t="shared" si="35"/>
        <v/>
      </c>
      <c r="I506" s="23"/>
      <c r="J506" s="45" t="e">
        <f t="shared" si="37"/>
        <v>#VALUE!</v>
      </c>
      <c r="K506" s="242"/>
      <c r="L506" s="242"/>
      <c r="M506" s="242"/>
      <c r="N506" s="242"/>
      <c r="O506" s="242"/>
      <c r="P506" s="160" t="s">
        <v>1022</v>
      </c>
      <c r="Q506" s="160" t="s">
        <v>901</v>
      </c>
      <c r="R506" s="160" t="s">
        <v>686</v>
      </c>
      <c r="S506" s="160" t="s">
        <v>844</v>
      </c>
      <c r="T506" s="160" t="s">
        <v>990</v>
      </c>
    </row>
    <row r="507" spans="2:20" x14ac:dyDescent="0.35">
      <c r="B507" s="156"/>
      <c r="C507" s="156"/>
      <c r="D507" s="262">
        <f t="shared" si="36"/>
        <v>0</v>
      </c>
      <c r="E507" s="156">
        <v>0</v>
      </c>
      <c r="F507" s="156" t="str">
        <f>IF(B507="","",SUMIFS('Produktion Lot.Nr.'!E$2:E$500,'Produktion Lot.Nr.'!B$2:B$500,B507))</f>
        <v/>
      </c>
      <c r="G507" s="156" t="str">
        <f>IF(B507="","",SUMIFS(Verkauf!H$4:H$496,Verkauf!E$4:E$496,B507))</f>
        <v/>
      </c>
      <c r="H507" s="157" t="str">
        <f t="shared" si="35"/>
        <v/>
      </c>
      <c r="I507" s="23"/>
      <c r="J507" s="45" t="e">
        <f t="shared" si="37"/>
        <v>#VALUE!</v>
      </c>
      <c r="K507" s="242"/>
      <c r="L507" s="242"/>
      <c r="M507" s="242"/>
      <c r="N507" s="242"/>
      <c r="O507" s="242"/>
      <c r="P507" s="160" t="s">
        <v>1022</v>
      </c>
      <c r="Q507" s="160" t="s">
        <v>901</v>
      </c>
      <c r="R507" s="160" t="s">
        <v>686</v>
      </c>
      <c r="S507" s="160" t="s">
        <v>844</v>
      </c>
      <c r="T507" s="160" t="s">
        <v>990</v>
      </c>
    </row>
    <row r="508" spans="2:20" x14ac:dyDescent="0.35">
      <c r="B508" s="156"/>
      <c r="C508" s="156"/>
      <c r="D508" s="262">
        <f t="shared" si="36"/>
        <v>0</v>
      </c>
      <c r="E508" s="156">
        <v>0</v>
      </c>
      <c r="F508" s="156" t="str">
        <f>IF(B508="","",SUMIFS('Produktion Lot.Nr.'!E$2:E$500,'Produktion Lot.Nr.'!B$2:B$500,B508))</f>
        <v/>
      </c>
      <c r="G508" s="156" t="str">
        <f>IF(B508="","",SUMIFS(Verkauf!H$4:H$496,Verkauf!E$4:E$496,B508))</f>
        <v/>
      </c>
      <c r="H508" s="157" t="str">
        <f t="shared" si="35"/>
        <v/>
      </c>
      <c r="I508" s="23"/>
      <c r="J508" s="45" t="e">
        <f t="shared" si="37"/>
        <v>#VALUE!</v>
      </c>
      <c r="K508" s="242"/>
      <c r="L508" s="242"/>
      <c r="M508" s="242"/>
      <c r="N508" s="242"/>
      <c r="O508" s="242"/>
      <c r="P508" s="160" t="s">
        <v>1022</v>
      </c>
      <c r="Q508" s="160" t="s">
        <v>901</v>
      </c>
      <c r="R508" s="160" t="s">
        <v>686</v>
      </c>
      <c r="S508" s="160" t="s">
        <v>844</v>
      </c>
      <c r="T508" s="160" t="s">
        <v>990</v>
      </c>
    </row>
    <row r="509" spans="2:20" x14ac:dyDescent="0.35">
      <c r="B509" s="156"/>
      <c r="C509" s="156"/>
      <c r="D509" s="262">
        <f t="shared" si="36"/>
        <v>0</v>
      </c>
      <c r="E509" s="156">
        <v>0</v>
      </c>
      <c r="F509" s="156" t="str">
        <f>IF(B509="","",SUMIFS('Produktion Lot.Nr.'!E$2:E$500,'Produktion Lot.Nr.'!B$2:B$500,B509))</f>
        <v/>
      </c>
      <c r="G509" s="156" t="str">
        <f>IF(B509="","",SUMIFS(Verkauf!H$4:H$496,Verkauf!E$4:E$496,B509))</f>
        <v/>
      </c>
      <c r="H509" s="157" t="str">
        <f t="shared" si="35"/>
        <v/>
      </c>
      <c r="I509" s="23"/>
      <c r="J509" s="45" t="e">
        <f t="shared" si="37"/>
        <v>#VALUE!</v>
      </c>
      <c r="K509" s="242"/>
      <c r="L509" s="242"/>
      <c r="M509" s="242"/>
      <c r="N509" s="242"/>
      <c r="O509" s="242"/>
      <c r="P509" s="160" t="s">
        <v>1022</v>
      </c>
      <c r="Q509" s="160" t="s">
        <v>901</v>
      </c>
      <c r="R509" s="160" t="s">
        <v>686</v>
      </c>
      <c r="S509" s="160" t="s">
        <v>844</v>
      </c>
      <c r="T509" s="160" t="s">
        <v>990</v>
      </c>
    </row>
    <row r="510" spans="2:20" x14ac:dyDescent="0.35">
      <c r="B510" s="156"/>
      <c r="C510" s="156"/>
      <c r="D510" s="262">
        <f t="shared" si="36"/>
        <v>0</v>
      </c>
      <c r="E510" s="156">
        <v>0</v>
      </c>
      <c r="F510" s="156" t="str">
        <f>IF(B510="","",SUMIFS('Produktion Lot.Nr.'!E$2:E$500,'Produktion Lot.Nr.'!B$2:B$500,B510))</f>
        <v/>
      </c>
      <c r="G510" s="156" t="str">
        <f>IF(B510="","",SUMIFS(Verkauf!H$4:H$496,Verkauf!E$4:E$496,B510))</f>
        <v/>
      </c>
      <c r="H510" s="157" t="str">
        <f t="shared" si="35"/>
        <v/>
      </c>
      <c r="I510" s="23"/>
      <c r="J510" s="45" t="e">
        <f t="shared" si="37"/>
        <v>#VALUE!</v>
      </c>
      <c r="K510" s="242"/>
      <c r="L510" s="242"/>
      <c r="M510" s="242"/>
      <c r="N510" s="242"/>
      <c r="O510" s="242"/>
      <c r="P510" s="160" t="s">
        <v>1022</v>
      </c>
      <c r="Q510" s="160" t="s">
        <v>901</v>
      </c>
      <c r="R510" s="160" t="s">
        <v>686</v>
      </c>
      <c r="S510" s="160" t="s">
        <v>844</v>
      </c>
      <c r="T510" s="160" t="s">
        <v>990</v>
      </c>
    </row>
    <row r="511" spans="2:20" x14ac:dyDescent="0.35">
      <c r="B511" s="156"/>
      <c r="C511" s="156"/>
      <c r="D511" s="262">
        <f t="shared" si="36"/>
        <v>0</v>
      </c>
      <c r="E511" s="156">
        <v>0</v>
      </c>
      <c r="F511" s="156" t="str">
        <f>IF(B511="","",SUMIFS('Produktion Lot.Nr.'!E$2:E$500,'Produktion Lot.Nr.'!B$2:B$500,B511))</f>
        <v/>
      </c>
      <c r="G511" s="156" t="str">
        <f>IF(B511="","",SUMIFS(Verkauf!H$4:H$496,Verkauf!E$4:E$496,B511))</f>
        <v/>
      </c>
      <c r="H511" s="157" t="str">
        <f t="shared" si="35"/>
        <v/>
      </c>
      <c r="I511" s="23"/>
      <c r="J511" s="45" t="e">
        <f t="shared" si="37"/>
        <v>#VALUE!</v>
      </c>
      <c r="K511" s="242"/>
      <c r="L511" s="242"/>
      <c r="M511" s="242"/>
      <c r="N511" s="242"/>
      <c r="O511" s="242"/>
      <c r="P511" s="160" t="s">
        <v>1022</v>
      </c>
      <c r="Q511" s="160" t="s">
        <v>901</v>
      </c>
      <c r="R511" s="160" t="s">
        <v>686</v>
      </c>
      <c r="S511" s="160" t="s">
        <v>844</v>
      </c>
      <c r="T511" s="160" t="s">
        <v>990</v>
      </c>
    </row>
    <row r="512" spans="2:20" x14ac:dyDescent="0.35">
      <c r="B512" s="156"/>
      <c r="C512" s="156"/>
      <c r="D512" s="262">
        <f t="shared" si="36"/>
        <v>0</v>
      </c>
      <c r="E512" s="156">
        <v>0</v>
      </c>
      <c r="F512" s="156" t="str">
        <f>IF(B512="","",SUMIFS('Produktion Lot.Nr.'!E$2:E$500,'Produktion Lot.Nr.'!B$2:B$500,B512))</f>
        <v/>
      </c>
      <c r="G512" s="156" t="str">
        <f>IF(B512="","",SUMIFS(Verkauf!H$4:H$496,Verkauf!E$4:E$496,B512))</f>
        <v/>
      </c>
      <c r="H512" s="157" t="str">
        <f t="shared" si="35"/>
        <v/>
      </c>
      <c r="I512" s="23"/>
      <c r="J512" s="45" t="e">
        <f t="shared" si="37"/>
        <v>#VALUE!</v>
      </c>
      <c r="K512" s="242"/>
      <c r="L512" s="242"/>
      <c r="M512" s="242"/>
      <c r="N512" s="242"/>
      <c r="O512" s="242"/>
      <c r="P512" s="160" t="s">
        <v>1022</v>
      </c>
      <c r="Q512" s="160" t="s">
        <v>901</v>
      </c>
      <c r="R512" s="160" t="s">
        <v>686</v>
      </c>
      <c r="S512" s="160" t="s">
        <v>844</v>
      </c>
      <c r="T512" s="160" t="s">
        <v>990</v>
      </c>
    </row>
    <row r="513" spans="2:20" x14ac:dyDescent="0.35">
      <c r="B513" s="156"/>
      <c r="C513" s="156"/>
      <c r="D513" s="262">
        <f t="shared" si="36"/>
        <v>0</v>
      </c>
      <c r="E513" s="156">
        <v>0</v>
      </c>
      <c r="F513" s="156" t="str">
        <f>IF(B513="","",SUMIFS('Produktion Lot.Nr.'!E$2:E$500,'Produktion Lot.Nr.'!B$2:B$500,B513))</f>
        <v/>
      </c>
      <c r="G513" s="156" t="str">
        <f>IF(B513="","",SUMIFS(Verkauf!H$4:H$496,Verkauf!E$4:E$496,B513))</f>
        <v/>
      </c>
      <c r="H513" s="157" t="str">
        <f t="shared" si="35"/>
        <v/>
      </c>
      <c r="I513" s="23"/>
      <c r="J513" s="45" t="e">
        <f t="shared" si="37"/>
        <v>#VALUE!</v>
      </c>
      <c r="K513" s="242"/>
      <c r="L513" s="242"/>
      <c r="M513" s="242"/>
      <c r="N513" s="242"/>
      <c r="O513" s="242"/>
      <c r="P513" s="160" t="s">
        <v>1022</v>
      </c>
      <c r="Q513" s="160" t="s">
        <v>901</v>
      </c>
      <c r="R513" s="160" t="s">
        <v>686</v>
      </c>
      <c r="S513" s="160" t="s">
        <v>844</v>
      </c>
      <c r="T513" s="160" t="s">
        <v>990</v>
      </c>
    </row>
    <row r="514" spans="2:20" x14ac:dyDescent="0.35">
      <c r="B514" s="156"/>
      <c r="C514" s="156"/>
      <c r="D514" s="262">
        <f t="shared" si="36"/>
        <v>0</v>
      </c>
      <c r="E514" s="156">
        <v>0</v>
      </c>
      <c r="F514" s="156" t="str">
        <f>IF(B514="","",SUMIFS('Produktion Lot.Nr.'!E$2:E$500,'Produktion Lot.Nr.'!B$2:B$500,B514))</f>
        <v/>
      </c>
      <c r="G514" s="156" t="str">
        <f>IF(B514="","",SUMIFS(Verkauf!H$4:H$496,Verkauf!E$4:E$496,B514))</f>
        <v/>
      </c>
      <c r="H514" s="157" t="str">
        <f t="shared" si="35"/>
        <v/>
      </c>
      <c r="I514" s="23"/>
      <c r="J514" s="45" t="e">
        <f t="shared" si="37"/>
        <v>#VALUE!</v>
      </c>
      <c r="K514" s="242"/>
      <c r="L514" s="242"/>
      <c r="M514" s="242"/>
      <c r="N514" s="242"/>
      <c r="O514" s="242"/>
      <c r="P514" s="160" t="s">
        <v>1022</v>
      </c>
      <c r="Q514" s="160" t="s">
        <v>901</v>
      </c>
      <c r="R514" s="160" t="s">
        <v>686</v>
      </c>
      <c r="S514" s="160" t="s">
        <v>844</v>
      </c>
      <c r="T514" s="160" t="s">
        <v>990</v>
      </c>
    </row>
    <row r="515" spans="2:20" x14ac:dyDescent="0.35">
      <c r="B515" s="156"/>
      <c r="C515" s="156"/>
      <c r="D515" s="262">
        <f t="shared" si="36"/>
        <v>0</v>
      </c>
      <c r="E515" s="156">
        <v>0</v>
      </c>
      <c r="F515" s="156" t="str">
        <f>IF(B515="","",SUMIFS('Produktion Lot.Nr.'!E$2:E$500,'Produktion Lot.Nr.'!B$2:B$500,B515))</f>
        <v/>
      </c>
      <c r="G515" s="156" t="str">
        <f>IF(B515="","",SUMIFS(Verkauf!H$4:H$496,Verkauf!E$4:E$496,B515))</f>
        <v/>
      </c>
      <c r="H515" s="157" t="str">
        <f t="shared" si="35"/>
        <v/>
      </c>
      <c r="I515" s="23"/>
      <c r="J515" s="45" t="e">
        <f t="shared" si="37"/>
        <v>#VALUE!</v>
      </c>
      <c r="K515" s="242"/>
      <c r="L515" s="242"/>
      <c r="M515" s="242"/>
      <c r="N515" s="242"/>
      <c r="O515" s="242"/>
      <c r="P515" s="160" t="s">
        <v>1022</v>
      </c>
      <c r="Q515" s="160" t="s">
        <v>901</v>
      </c>
      <c r="R515" s="160" t="s">
        <v>686</v>
      </c>
      <c r="S515" s="160" t="s">
        <v>844</v>
      </c>
      <c r="T515" s="160" t="s">
        <v>990</v>
      </c>
    </row>
  </sheetData>
  <sheetProtection selectLockedCells="1"/>
  <mergeCells count="2">
    <mergeCell ref="B2:J2"/>
    <mergeCell ref="K2:O2"/>
  </mergeCells>
  <phoneticPr fontId="17" type="noConversion"/>
  <conditionalFormatting sqref="B4:B19">
    <cfRule type="notContainsBlanks" dxfId="8" priority="6">
      <formula>LEN(TRIM(B4))&gt;0</formula>
    </cfRule>
  </conditionalFormatting>
  <conditionalFormatting sqref="B20:C515">
    <cfRule type="notContainsBlanks" dxfId="7" priority="5" stopIfTrue="1">
      <formula>LEN(TRIM(B20))&gt;0</formula>
    </cfRule>
  </conditionalFormatting>
  <conditionalFormatting sqref="C4:C19">
    <cfRule type="notContainsBlanks" dxfId="6" priority="11" stopIfTrue="1">
      <formula>LEN(TRIM(C4))&gt;0</formula>
    </cfRule>
  </conditionalFormatting>
  <conditionalFormatting sqref="E4:H515">
    <cfRule type="notContainsBlanks" dxfId="5" priority="10" stopIfTrue="1">
      <formula>LEN(TRIM(E4))&gt;0</formula>
    </cfRule>
  </conditionalFormatting>
  <conditionalFormatting sqref="I4:I515">
    <cfRule type="notContainsBlanks" dxfId="4" priority="3">
      <formula>LEN(TRIM(I4))&gt;0</formula>
    </cfRule>
  </conditionalFormatting>
  <conditionalFormatting sqref="J1:J1048576">
    <cfRule type="cellIs" priority="1" operator="greaterThan">
      <formula>0</formula>
    </cfRule>
  </conditionalFormatting>
  <pageMargins left="0.7" right="0.7" top="0.75" bottom="0.75" header="0.3" footer="0.3"/>
  <pageSetup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7C14E0-01FE-48A8-B20C-C545F60FDD6D}">
  <sheetPr codeName="Tabelle5"/>
  <dimension ref="B2:M1000"/>
  <sheetViews>
    <sheetView showZeros="0" showRuler="0" zoomScale="130" zoomScaleNormal="130" workbookViewId="0">
      <selection activeCell="I3" sqref="I3:J3"/>
    </sheetView>
  </sheetViews>
  <sheetFormatPr baseColWidth="10" defaultColWidth="11.453125" defaultRowHeight="14.5" x14ac:dyDescent="0.35"/>
  <cols>
    <col min="1" max="1" width="4.7265625" style="1" customWidth="1"/>
    <col min="2" max="2" width="15.26953125" style="9" customWidth="1"/>
    <col min="3" max="3" width="22.26953125" style="9" customWidth="1"/>
    <col min="4" max="4" width="15.26953125" style="26" customWidth="1"/>
    <col min="5" max="5" width="14.7265625" style="1" customWidth="1"/>
    <col min="6" max="6" width="27.1796875" style="1" customWidth="1"/>
    <col min="7" max="7" width="15" style="1" customWidth="1"/>
    <col min="8" max="8" width="13.81640625" style="118" customWidth="1"/>
    <col min="9" max="9" width="11.453125" style="1"/>
    <col min="10" max="10" width="13" style="1" customWidth="1"/>
    <col min="11" max="11" width="3.1796875" style="1" customWidth="1"/>
    <col min="12" max="12" width="1" style="1" customWidth="1"/>
    <col min="13" max="16384" width="11.453125" style="1"/>
  </cols>
  <sheetData>
    <row r="2" spans="2:13" ht="36" customHeight="1" x14ac:dyDescent="0.35">
      <c r="B2" s="305" t="s">
        <v>679</v>
      </c>
      <c r="C2" s="306"/>
      <c r="D2" s="306"/>
      <c r="E2" s="306"/>
      <c r="F2" s="306"/>
      <c r="G2" s="306"/>
      <c r="H2" s="306"/>
      <c r="I2" s="306"/>
      <c r="J2" s="306"/>
      <c r="K2" s="12"/>
      <c r="L2" s="12"/>
      <c r="M2" s="12"/>
    </row>
    <row r="3" spans="2:13" s="2" customFormat="1" ht="29.15" customHeight="1" x14ac:dyDescent="0.35">
      <c r="B3" s="271" t="s">
        <v>4</v>
      </c>
      <c r="C3" s="271" t="s">
        <v>147</v>
      </c>
      <c r="D3" s="272" t="s">
        <v>674</v>
      </c>
      <c r="E3" s="273" t="s">
        <v>6</v>
      </c>
      <c r="F3" s="21" t="s">
        <v>0</v>
      </c>
      <c r="G3" s="277" t="s">
        <v>2</v>
      </c>
      <c r="H3" s="115" t="s">
        <v>3</v>
      </c>
      <c r="I3" s="271" t="s">
        <v>19</v>
      </c>
      <c r="J3" s="273" t="s">
        <v>18</v>
      </c>
      <c r="L3" s="1"/>
      <c r="M3" s="1"/>
    </row>
    <row r="4" spans="2:13" x14ac:dyDescent="0.35">
      <c r="B4" s="10"/>
      <c r="C4" s="10"/>
      <c r="D4" s="24"/>
      <c r="E4" s="5" t="s">
        <v>178</v>
      </c>
      <c r="F4" s="5" t="str">
        <f>IFERROR(VLOOKUP(Einkauf!E4,Rohmaterial!$B$4:$C$54,2,0),0)</f>
        <v>Beutel</v>
      </c>
      <c r="G4" s="3">
        <v>5</v>
      </c>
      <c r="H4" s="116"/>
      <c r="I4" s="3"/>
      <c r="J4" s="3"/>
      <c r="L4" s="2"/>
      <c r="M4" s="2"/>
    </row>
    <row r="5" spans="2:13" x14ac:dyDescent="0.35">
      <c r="B5" s="11"/>
      <c r="C5" s="11"/>
      <c r="D5" s="25"/>
      <c r="E5" s="6"/>
      <c r="F5" s="5">
        <f>IFERROR(VLOOKUP(Einkauf!E5,Rohmaterial!$B$4:$C$54,2,0),0)</f>
        <v>0</v>
      </c>
      <c r="G5" s="4"/>
      <c r="H5" s="117"/>
      <c r="I5" s="4"/>
      <c r="J5" s="4"/>
      <c r="M5" s="7"/>
    </row>
    <row r="6" spans="2:13" x14ac:dyDescent="0.35">
      <c r="B6" s="11"/>
      <c r="C6" s="11"/>
      <c r="D6" s="25"/>
      <c r="E6" s="6"/>
      <c r="F6" s="5">
        <f>IFERROR(VLOOKUP(Einkauf!E6,Rohmaterial!$B$4:$C$54,2,0),0)</f>
        <v>0</v>
      </c>
      <c r="G6" s="4"/>
      <c r="H6" s="117"/>
      <c r="I6" s="4"/>
      <c r="J6" s="4"/>
      <c r="M6" s="8"/>
    </row>
    <row r="7" spans="2:13" x14ac:dyDescent="0.35">
      <c r="B7" s="11"/>
      <c r="C7" s="11"/>
      <c r="D7" s="25"/>
      <c r="E7" s="6"/>
      <c r="F7" s="5">
        <f>IFERROR(VLOOKUP(Einkauf!E7,Rohmaterial!$B$4:$C$54,2,0),0)</f>
        <v>0</v>
      </c>
      <c r="G7" s="4"/>
      <c r="H7" s="117"/>
      <c r="I7" s="4"/>
      <c r="J7" s="4"/>
    </row>
    <row r="8" spans="2:13" x14ac:dyDescent="0.35">
      <c r="B8" s="11"/>
      <c r="C8" s="11"/>
      <c r="D8" s="25"/>
      <c r="E8" s="6"/>
      <c r="F8" s="5">
        <f>IFERROR(VLOOKUP(Einkauf!E8,Rohmaterial!$B$4:$C$54,2,0),0)</f>
        <v>0</v>
      </c>
      <c r="G8" s="4"/>
      <c r="H8" s="117"/>
      <c r="I8" s="4"/>
      <c r="J8" s="4"/>
    </row>
    <row r="9" spans="2:13" x14ac:dyDescent="0.35">
      <c r="B9" s="11"/>
      <c r="C9" s="11"/>
      <c r="D9" s="25"/>
      <c r="E9" s="6"/>
      <c r="F9" s="5">
        <f>IFERROR(VLOOKUP(Einkauf!E9,Rohmaterial!$B$4:$C$54,2,0),0)</f>
        <v>0</v>
      </c>
      <c r="G9" s="4"/>
      <c r="H9" s="117"/>
      <c r="I9" s="4"/>
      <c r="J9" s="4"/>
      <c r="L9" s="13"/>
      <c r="M9" s="14"/>
    </row>
    <row r="10" spans="2:13" x14ac:dyDescent="0.35">
      <c r="B10" s="11"/>
      <c r="C10" s="11"/>
      <c r="D10" s="25"/>
      <c r="E10" s="6"/>
      <c r="F10" s="5">
        <f>IFERROR(VLOOKUP(Einkauf!E10,Rohmaterial!$B$4:$C$54,2,0),0)</f>
        <v>0</v>
      </c>
      <c r="G10" s="4"/>
      <c r="H10" s="117"/>
      <c r="I10" s="4"/>
      <c r="J10" s="4"/>
      <c r="L10" s="15"/>
      <c r="M10" s="16"/>
    </row>
    <row r="11" spans="2:13" ht="15.75" customHeight="1" x14ac:dyDescent="0.35">
      <c r="B11" s="11"/>
      <c r="C11" s="11"/>
      <c r="D11" s="25"/>
      <c r="E11" s="6"/>
      <c r="F11" s="5">
        <f>IFERROR(VLOOKUP(Einkauf!E11,Rohmaterial!$B$4:$C$54,2,0),0)</f>
        <v>0</v>
      </c>
      <c r="G11" s="4"/>
      <c r="H11" s="117"/>
      <c r="I11" s="4"/>
      <c r="J11" s="4"/>
      <c r="L11" s="17"/>
      <c r="M11" s="46"/>
    </row>
    <row r="12" spans="2:13" x14ac:dyDescent="0.35">
      <c r="B12" s="11"/>
      <c r="C12" s="11"/>
      <c r="D12" s="25"/>
      <c r="E12" s="6"/>
      <c r="F12" s="5">
        <f>IFERROR(VLOOKUP(Einkauf!E12,Rohmaterial!$B$4:$C$54,2,0),0)</f>
        <v>0</v>
      </c>
      <c r="G12" s="4"/>
      <c r="H12" s="117"/>
      <c r="I12" s="4"/>
      <c r="J12" s="4"/>
      <c r="L12" s="17"/>
      <c r="M12" s="16"/>
    </row>
    <row r="13" spans="2:13" x14ac:dyDescent="0.35">
      <c r="B13" s="11"/>
      <c r="C13" s="11"/>
      <c r="D13" s="25"/>
      <c r="E13" s="6"/>
      <c r="F13" s="5">
        <f>IFERROR(VLOOKUP(Einkauf!E13,Rohmaterial!$B$4:$C$54,2,0),0)</f>
        <v>0</v>
      </c>
      <c r="G13" s="4"/>
      <c r="H13" s="117"/>
      <c r="I13" s="4"/>
      <c r="J13" s="4"/>
      <c r="L13" s="15"/>
      <c r="M13" s="16"/>
    </row>
    <row r="14" spans="2:13" ht="15.5" x14ac:dyDescent="0.35">
      <c r="B14" s="11"/>
      <c r="C14" s="11"/>
      <c r="D14" s="25"/>
      <c r="E14" s="6"/>
      <c r="F14" s="5">
        <f>IFERROR(VLOOKUP(Einkauf!E14,Rohmaterial!$B$4:$C$54,2,0),0)</f>
        <v>0</v>
      </c>
      <c r="G14" s="4"/>
      <c r="H14" s="117"/>
      <c r="I14" s="4"/>
      <c r="J14" s="4"/>
      <c r="L14" s="18"/>
      <c r="M14" s="16"/>
    </row>
    <row r="15" spans="2:13" ht="15.5" x14ac:dyDescent="0.35">
      <c r="B15" s="11"/>
      <c r="C15" s="11"/>
      <c r="D15" s="25"/>
      <c r="E15" s="6"/>
      <c r="F15" s="5">
        <f>IFERROR(VLOOKUP(Einkauf!E15,Rohmaterial!$B$4:$C$54,2,0),0)</f>
        <v>0</v>
      </c>
      <c r="G15" s="4"/>
      <c r="H15" s="117"/>
      <c r="I15" s="4"/>
      <c r="J15" s="4"/>
      <c r="L15" s="18"/>
      <c r="M15" s="16"/>
    </row>
    <row r="16" spans="2:13" x14ac:dyDescent="0.35">
      <c r="B16" s="11"/>
      <c r="C16" s="11"/>
      <c r="D16" s="25"/>
      <c r="E16" s="6"/>
      <c r="F16" s="5">
        <f>IFERROR(VLOOKUP(Einkauf!E16,Rohmaterial!$B$4:$C$54,2,0),0)</f>
        <v>0</v>
      </c>
      <c r="G16" s="4"/>
      <c r="H16" s="117"/>
      <c r="I16" s="4"/>
      <c r="J16" s="4"/>
      <c r="L16" s="19"/>
      <c r="M16" s="20"/>
    </row>
    <row r="17" spans="2:10" x14ac:dyDescent="0.35">
      <c r="B17" s="11"/>
      <c r="C17" s="11"/>
      <c r="D17" s="25"/>
      <c r="E17" s="6"/>
      <c r="F17" s="5">
        <f>IFERROR(VLOOKUP(Einkauf!E17,Rohmaterial!$B$4:$C$54,2,0),0)</f>
        <v>0</v>
      </c>
      <c r="G17" s="4"/>
      <c r="H17" s="117"/>
      <c r="I17" s="4"/>
      <c r="J17" s="4"/>
    </row>
    <row r="18" spans="2:10" x14ac:dyDescent="0.35">
      <c r="B18" s="11"/>
      <c r="C18" s="11"/>
      <c r="D18" s="25"/>
      <c r="E18" s="6"/>
      <c r="F18" s="5">
        <f>IFERROR(VLOOKUP(Einkauf!E18,Rohmaterial!$B$4:$C$54,2,0),0)</f>
        <v>0</v>
      </c>
      <c r="G18" s="4"/>
      <c r="H18" s="117"/>
      <c r="I18" s="4"/>
      <c r="J18" s="4"/>
    </row>
    <row r="19" spans="2:10" x14ac:dyDescent="0.35">
      <c r="B19" s="11"/>
      <c r="C19" s="11"/>
      <c r="D19" s="25"/>
      <c r="E19" s="6"/>
      <c r="F19" s="5">
        <f>IFERROR(VLOOKUP(Einkauf!E19,Rohmaterial!$B$4:$C$54,2,0),0)</f>
        <v>0</v>
      </c>
      <c r="G19" s="4"/>
      <c r="H19" s="117"/>
      <c r="I19" s="4"/>
      <c r="J19" s="4"/>
    </row>
    <row r="20" spans="2:10" x14ac:dyDescent="0.35">
      <c r="B20" s="11"/>
      <c r="C20" s="11"/>
      <c r="D20" s="25"/>
      <c r="E20" s="6"/>
      <c r="F20" s="5">
        <f>IFERROR(VLOOKUP(Einkauf!E20,Rohmaterial!$B$4:$C$54,2,0),0)</f>
        <v>0</v>
      </c>
      <c r="G20" s="4"/>
      <c r="H20" s="117"/>
      <c r="I20" s="4"/>
      <c r="J20" s="4"/>
    </row>
    <row r="21" spans="2:10" x14ac:dyDescent="0.35">
      <c r="B21" s="11"/>
      <c r="C21" s="11"/>
      <c r="D21" s="25"/>
      <c r="E21" s="6"/>
      <c r="F21" s="5">
        <f>IFERROR(VLOOKUP(Einkauf!E21,Rohmaterial!$B$4:$C$54,2,0),0)</f>
        <v>0</v>
      </c>
      <c r="G21" s="4"/>
      <c r="H21" s="117"/>
      <c r="I21" s="4"/>
      <c r="J21" s="4"/>
    </row>
    <row r="22" spans="2:10" x14ac:dyDescent="0.35">
      <c r="B22" s="11"/>
      <c r="C22" s="11"/>
      <c r="D22" s="25"/>
      <c r="E22" s="6"/>
      <c r="F22" s="5">
        <f>IFERROR(VLOOKUP(Einkauf!E22,Rohmaterial!$B$4:$C$54,2,0),0)</f>
        <v>0</v>
      </c>
      <c r="G22" s="4"/>
      <c r="H22" s="117"/>
      <c r="I22" s="4"/>
      <c r="J22" s="4"/>
    </row>
    <row r="23" spans="2:10" x14ac:dyDescent="0.35">
      <c r="B23" s="11"/>
      <c r="C23" s="11"/>
      <c r="D23" s="25"/>
      <c r="E23" s="6"/>
      <c r="F23" s="5">
        <f>IFERROR(VLOOKUP(Einkauf!E23,Rohmaterial!$B$4:$C$54,2,0),0)</f>
        <v>0</v>
      </c>
      <c r="G23" s="4"/>
      <c r="H23" s="117"/>
      <c r="I23" s="4"/>
      <c r="J23" s="4"/>
    </row>
    <row r="24" spans="2:10" x14ac:dyDescent="0.35">
      <c r="B24" s="11"/>
      <c r="C24" s="11"/>
      <c r="D24" s="25"/>
      <c r="E24" s="6"/>
      <c r="F24" s="5">
        <f>IFERROR(VLOOKUP(Einkauf!E24,Rohmaterial!$B$4:$C$54,2,0),0)</f>
        <v>0</v>
      </c>
      <c r="G24" s="4"/>
      <c r="H24" s="117"/>
      <c r="I24" s="4"/>
      <c r="J24" s="4"/>
    </row>
    <row r="25" spans="2:10" x14ac:dyDescent="0.35">
      <c r="B25" s="11"/>
      <c r="C25" s="11"/>
      <c r="D25" s="25"/>
      <c r="E25" s="6"/>
      <c r="F25" s="5">
        <f>IFERROR(VLOOKUP(Einkauf!E25,Rohmaterial!$B$4:$C$54,2,0),0)</f>
        <v>0</v>
      </c>
      <c r="G25" s="4"/>
      <c r="H25" s="117"/>
      <c r="I25" s="4"/>
      <c r="J25" s="4"/>
    </row>
    <row r="26" spans="2:10" x14ac:dyDescent="0.35">
      <c r="B26" s="11"/>
      <c r="C26" s="11"/>
      <c r="D26" s="25"/>
      <c r="E26" s="6"/>
      <c r="F26" s="5">
        <f>IFERROR(VLOOKUP(Einkauf!E26,Rohmaterial!$B$4:$C$54,2,0),0)</f>
        <v>0</v>
      </c>
      <c r="G26" s="4"/>
      <c r="H26" s="117"/>
      <c r="I26" s="4"/>
      <c r="J26" s="4"/>
    </row>
    <row r="27" spans="2:10" x14ac:dyDescent="0.35">
      <c r="B27" s="11"/>
      <c r="C27" s="11"/>
      <c r="D27" s="25"/>
      <c r="E27" s="6"/>
      <c r="F27" s="5">
        <f>IFERROR(VLOOKUP(Einkauf!E27,Rohmaterial!$B$4:$C$54,2,0),0)</f>
        <v>0</v>
      </c>
      <c r="G27" s="4"/>
      <c r="H27" s="117"/>
      <c r="I27" s="4"/>
      <c r="J27" s="4"/>
    </row>
    <row r="28" spans="2:10" x14ac:dyDescent="0.35">
      <c r="B28" s="11"/>
      <c r="C28" s="11"/>
      <c r="D28" s="25"/>
      <c r="E28" s="6"/>
      <c r="F28" s="5">
        <f>IFERROR(VLOOKUP(Einkauf!E28,Rohmaterial!$B$4:$C$54,2,0),0)</f>
        <v>0</v>
      </c>
      <c r="G28" s="4"/>
      <c r="H28" s="117"/>
      <c r="I28" s="4"/>
      <c r="J28" s="4"/>
    </row>
    <row r="29" spans="2:10" x14ac:dyDescent="0.35">
      <c r="B29" s="11"/>
      <c r="C29" s="11"/>
      <c r="D29" s="25"/>
      <c r="E29" s="6"/>
      <c r="F29" s="5">
        <f>IFERROR(VLOOKUP(Einkauf!E29,Rohmaterial!$B$4:$C$54,2,0),0)</f>
        <v>0</v>
      </c>
      <c r="G29" s="4"/>
      <c r="H29" s="117"/>
      <c r="I29" s="4"/>
      <c r="J29" s="4"/>
    </row>
    <row r="30" spans="2:10" x14ac:dyDescent="0.35">
      <c r="B30" s="11"/>
      <c r="C30" s="11"/>
      <c r="D30" s="25"/>
      <c r="E30" s="6"/>
      <c r="F30" s="5">
        <f>IFERROR(VLOOKUP(Einkauf!E30,Rohmaterial!$B$4:$C$54,2,0),0)</f>
        <v>0</v>
      </c>
      <c r="G30" s="4"/>
      <c r="H30" s="117"/>
      <c r="I30" s="4"/>
      <c r="J30" s="4"/>
    </row>
    <row r="31" spans="2:10" x14ac:dyDescent="0.35">
      <c r="B31" s="11"/>
      <c r="C31" s="11"/>
      <c r="D31" s="25"/>
      <c r="E31" s="6"/>
      <c r="F31" s="5">
        <f>IFERROR(VLOOKUP(Einkauf!E31,Rohmaterial!$B$4:$C$54,2,0),0)</f>
        <v>0</v>
      </c>
      <c r="G31" s="4"/>
      <c r="H31" s="117"/>
      <c r="I31" s="4"/>
      <c r="J31" s="4"/>
    </row>
    <row r="32" spans="2:10" x14ac:dyDescent="0.35">
      <c r="B32" s="11"/>
      <c r="C32" s="11"/>
      <c r="D32" s="25"/>
      <c r="E32" s="6"/>
      <c r="F32" s="5">
        <f>IFERROR(VLOOKUP(Einkauf!E32,Rohmaterial!$B$4:$C$54,2,0),0)</f>
        <v>0</v>
      </c>
      <c r="G32" s="4"/>
      <c r="H32" s="117"/>
      <c r="I32" s="4"/>
      <c r="J32" s="4"/>
    </row>
    <row r="33" spans="2:10" x14ac:dyDescent="0.35">
      <c r="B33" s="11"/>
      <c r="C33" s="11"/>
      <c r="D33" s="25"/>
      <c r="E33" s="6"/>
      <c r="F33" s="5">
        <f>IFERROR(VLOOKUP(Einkauf!E33,Rohmaterial!$B$4:$C$54,2,0),0)</f>
        <v>0</v>
      </c>
      <c r="G33" s="4"/>
      <c r="H33" s="117"/>
      <c r="I33" s="4"/>
      <c r="J33" s="4"/>
    </row>
    <row r="34" spans="2:10" x14ac:dyDescent="0.35">
      <c r="B34" s="11"/>
      <c r="C34" s="11"/>
      <c r="D34" s="25"/>
      <c r="E34" s="6"/>
      <c r="F34" s="5">
        <f>IFERROR(VLOOKUP(Einkauf!E34,Rohmaterial!$B$4:$C$54,2,0),0)</f>
        <v>0</v>
      </c>
      <c r="G34" s="4"/>
      <c r="H34" s="117"/>
      <c r="I34" s="4"/>
      <c r="J34" s="4"/>
    </row>
    <row r="35" spans="2:10" x14ac:dyDescent="0.35">
      <c r="B35" s="11"/>
      <c r="C35" s="11"/>
      <c r="D35" s="25"/>
      <c r="E35" s="6"/>
      <c r="F35" s="5">
        <f>IFERROR(VLOOKUP(Einkauf!E35,Rohmaterial!$B$4:$C$54,2,0),0)</f>
        <v>0</v>
      </c>
      <c r="G35" s="4"/>
      <c r="H35" s="117"/>
      <c r="I35" s="4"/>
      <c r="J35" s="4"/>
    </row>
    <row r="36" spans="2:10" x14ac:dyDescent="0.35">
      <c r="B36" s="11"/>
      <c r="C36" s="11"/>
      <c r="D36" s="25"/>
      <c r="E36" s="6"/>
      <c r="F36" s="5">
        <f>IFERROR(VLOOKUP(Einkauf!E36,Rohmaterial!$B$4:$C$54,2,0),0)</f>
        <v>0</v>
      </c>
      <c r="G36" s="4"/>
      <c r="H36" s="117"/>
      <c r="I36" s="4"/>
      <c r="J36" s="4"/>
    </row>
    <row r="37" spans="2:10" x14ac:dyDescent="0.35">
      <c r="B37" s="11"/>
      <c r="C37" s="11"/>
      <c r="D37" s="25"/>
      <c r="E37" s="6"/>
      <c r="F37" s="5">
        <f>IFERROR(VLOOKUP(Einkauf!E37,Rohmaterial!$B$4:$C$54,2,0),0)</f>
        <v>0</v>
      </c>
      <c r="G37" s="4"/>
      <c r="H37" s="117"/>
      <c r="I37" s="4"/>
      <c r="J37" s="4"/>
    </row>
    <row r="38" spans="2:10" x14ac:dyDescent="0.35">
      <c r="B38" s="11"/>
      <c r="C38" s="11"/>
      <c r="D38" s="25"/>
      <c r="E38" s="6"/>
      <c r="F38" s="5">
        <f>IFERROR(VLOOKUP(Einkauf!E38,Rohmaterial!$B$4:$C$54,2,0),0)</f>
        <v>0</v>
      </c>
      <c r="G38" s="4"/>
      <c r="H38" s="117"/>
      <c r="I38" s="4"/>
      <c r="J38" s="4"/>
    </row>
    <row r="39" spans="2:10" x14ac:dyDescent="0.35">
      <c r="B39" s="11"/>
      <c r="C39" s="11"/>
      <c r="D39" s="25"/>
      <c r="E39" s="6"/>
      <c r="F39" s="5">
        <f>IFERROR(VLOOKUP(Einkauf!E39,Rohmaterial!$B$4:$C$54,2,0),0)</f>
        <v>0</v>
      </c>
      <c r="G39" s="4"/>
      <c r="H39" s="117"/>
      <c r="I39" s="4"/>
      <c r="J39" s="4"/>
    </row>
    <row r="40" spans="2:10" x14ac:dyDescent="0.35">
      <c r="B40" s="11"/>
      <c r="C40" s="11"/>
      <c r="D40" s="25"/>
      <c r="E40" s="6"/>
      <c r="F40" s="5">
        <f>IFERROR(VLOOKUP(Einkauf!E40,Rohmaterial!$B$4:$C$54,2,0),0)</f>
        <v>0</v>
      </c>
      <c r="G40" s="4"/>
      <c r="H40" s="117"/>
      <c r="I40" s="4"/>
      <c r="J40" s="4"/>
    </row>
    <row r="41" spans="2:10" x14ac:dyDescent="0.35">
      <c r="B41" s="11"/>
      <c r="C41" s="11"/>
      <c r="D41" s="25"/>
      <c r="E41" s="6"/>
      <c r="F41" s="5">
        <f>IFERROR(VLOOKUP(Einkauf!E41,Rohmaterial!$B$4:$C$54,2,0),0)</f>
        <v>0</v>
      </c>
      <c r="G41" s="4"/>
      <c r="H41" s="117"/>
      <c r="I41" s="4"/>
      <c r="J41" s="4"/>
    </row>
    <row r="42" spans="2:10" x14ac:dyDescent="0.35">
      <c r="B42" s="11"/>
      <c r="C42" s="11"/>
      <c r="D42" s="25"/>
      <c r="E42" s="6"/>
      <c r="F42" s="5">
        <f>IFERROR(VLOOKUP(Einkauf!E42,Rohmaterial!$B$4:$C$54,2,0),0)</f>
        <v>0</v>
      </c>
      <c r="G42" s="4"/>
      <c r="H42" s="117"/>
      <c r="I42" s="4"/>
      <c r="J42" s="4"/>
    </row>
    <row r="43" spans="2:10" x14ac:dyDescent="0.35">
      <c r="B43" s="11"/>
      <c r="C43" s="11"/>
      <c r="D43" s="25"/>
      <c r="E43" s="6"/>
      <c r="F43" s="5">
        <f>IFERROR(VLOOKUP(Einkauf!E43,Rohmaterial!$B$4:$C$54,2,0),0)</f>
        <v>0</v>
      </c>
      <c r="G43" s="4"/>
      <c r="H43" s="117"/>
      <c r="I43" s="4"/>
      <c r="J43" s="4"/>
    </row>
    <row r="44" spans="2:10" x14ac:dyDescent="0.35">
      <c r="B44" s="11"/>
      <c r="C44" s="11"/>
      <c r="D44" s="25"/>
      <c r="E44" s="6"/>
      <c r="F44" s="5">
        <f>IFERROR(VLOOKUP(Einkauf!E44,Rohmaterial!$B$4:$C$54,2,0),0)</f>
        <v>0</v>
      </c>
      <c r="G44" s="4"/>
      <c r="H44" s="117"/>
      <c r="I44" s="4"/>
      <c r="J44" s="4"/>
    </row>
    <row r="45" spans="2:10" x14ac:dyDescent="0.35">
      <c r="B45" s="11"/>
      <c r="C45" s="11"/>
      <c r="D45" s="25"/>
      <c r="E45" s="6"/>
      <c r="F45" s="5">
        <f>IFERROR(VLOOKUP(Einkauf!E45,Rohmaterial!$B$4:$C$54,2,0),0)</f>
        <v>0</v>
      </c>
      <c r="G45" s="4"/>
      <c r="H45" s="117"/>
      <c r="I45" s="4"/>
      <c r="J45" s="4"/>
    </row>
    <row r="46" spans="2:10" x14ac:dyDescent="0.35">
      <c r="B46" s="11"/>
      <c r="C46" s="11"/>
      <c r="D46" s="25"/>
      <c r="E46" s="6"/>
      <c r="F46" s="5">
        <f>IFERROR(VLOOKUP(Einkauf!E46,Rohmaterial!$B$4:$C$54,2,0),0)</f>
        <v>0</v>
      </c>
      <c r="G46" s="4"/>
      <c r="H46" s="117"/>
      <c r="I46" s="4"/>
      <c r="J46" s="4"/>
    </row>
    <row r="47" spans="2:10" x14ac:dyDescent="0.35">
      <c r="B47" s="11"/>
      <c r="C47" s="11"/>
      <c r="D47" s="25"/>
      <c r="E47" s="6"/>
      <c r="F47" s="5">
        <f>IFERROR(VLOOKUP(Einkauf!E47,Rohmaterial!$B$4:$C$54,2,0),0)</f>
        <v>0</v>
      </c>
      <c r="G47" s="4"/>
      <c r="H47" s="117"/>
      <c r="I47" s="4"/>
      <c r="J47" s="4"/>
    </row>
    <row r="48" spans="2:10" x14ac:dyDescent="0.35">
      <c r="B48" s="11"/>
      <c r="C48" s="11"/>
      <c r="D48" s="25"/>
      <c r="E48" s="6"/>
      <c r="F48" s="5">
        <f>IFERROR(VLOOKUP(Einkauf!E48,Rohmaterial!$B$4:$C$54,2,0),0)</f>
        <v>0</v>
      </c>
      <c r="G48" s="4"/>
      <c r="H48" s="117"/>
      <c r="I48" s="4"/>
      <c r="J48" s="4"/>
    </row>
    <row r="49" spans="2:10" x14ac:dyDescent="0.35">
      <c r="B49" s="11"/>
      <c r="C49" s="11"/>
      <c r="D49" s="25"/>
      <c r="E49" s="6"/>
      <c r="F49" s="5">
        <f>IFERROR(VLOOKUP(Einkauf!E49,Rohmaterial!$B$4:$C$54,2,0),0)</f>
        <v>0</v>
      </c>
      <c r="G49" s="4"/>
      <c r="H49" s="117"/>
      <c r="I49" s="4"/>
      <c r="J49" s="4"/>
    </row>
    <row r="50" spans="2:10" x14ac:dyDescent="0.35">
      <c r="B50" s="11"/>
      <c r="C50" s="11"/>
      <c r="D50" s="25"/>
      <c r="E50" s="6"/>
      <c r="F50" s="5">
        <f>IFERROR(VLOOKUP(Einkauf!E50,Rohmaterial!$B$4:$C$54,2,0),0)</f>
        <v>0</v>
      </c>
      <c r="G50" s="4"/>
      <c r="H50" s="117"/>
      <c r="I50" s="4"/>
      <c r="J50" s="4"/>
    </row>
    <row r="51" spans="2:10" x14ac:dyDescent="0.35">
      <c r="B51" s="11"/>
      <c r="C51" s="11"/>
      <c r="D51" s="25"/>
      <c r="E51" s="6"/>
      <c r="F51" s="5">
        <f>IFERROR(VLOOKUP(Einkauf!E51,Rohmaterial!$B$4:$C$54,2,0),0)</f>
        <v>0</v>
      </c>
      <c r="G51" s="4"/>
      <c r="H51" s="117"/>
      <c r="I51" s="4"/>
      <c r="J51" s="4"/>
    </row>
    <row r="52" spans="2:10" x14ac:dyDescent="0.35">
      <c r="B52" s="11"/>
      <c r="C52" s="11"/>
      <c r="D52" s="25"/>
      <c r="E52" s="6"/>
      <c r="F52" s="5">
        <f>IFERROR(VLOOKUP(Einkauf!E52,Rohmaterial!$B$4:$C$54,2,0),0)</f>
        <v>0</v>
      </c>
      <c r="G52" s="4"/>
      <c r="H52" s="117"/>
      <c r="I52" s="4"/>
      <c r="J52" s="4"/>
    </row>
    <row r="53" spans="2:10" x14ac:dyDescent="0.35">
      <c r="B53" s="11"/>
      <c r="C53" s="11"/>
      <c r="D53" s="25"/>
      <c r="E53" s="6"/>
      <c r="F53" s="5">
        <f>IFERROR(VLOOKUP(Einkauf!E53,Rohmaterial!$B$4:$C$54,2,0),0)</f>
        <v>0</v>
      </c>
      <c r="G53" s="4"/>
      <c r="H53" s="117"/>
      <c r="I53" s="4"/>
      <c r="J53" s="4"/>
    </row>
    <row r="54" spans="2:10" x14ac:dyDescent="0.35">
      <c r="B54" s="11"/>
      <c r="C54" s="11"/>
      <c r="D54" s="25"/>
      <c r="E54" s="6"/>
      <c r="F54" s="5">
        <f>IFERROR(VLOOKUP(Einkauf!E54,Rohmaterial!$B$4:$C$54,2,0),0)</f>
        <v>0</v>
      </c>
      <c r="G54" s="4"/>
      <c r="H54" s="117"/>
      <c r="I54" s="4"/>
      <c r="J54" s="4"/>
    </row>
    <row r="55" spans="2:10" x14ac:dyDescent="0.35">
      <c r="B55" s="11"/>
      <c r="C55" s="11"/>
      <c r="D55" s="25"/>
      <c r="E55" s="6"/>
      <c r="F55" s="5">
        <f>IFERROR(VLOOKUP(Einkauf!E55,Rohmaterial!$B$4:$C$54,2,0),0)</f>
        <v>0</v>
      </c>
      <c r="G55" s="4"/>
      <c r="H55" s="117"/>
      <c r="I55" s="4"/>
      <c r="J55" s="4"/>
    </row>
    <row r="56" spans="2:10" x14ac:dyDescent="0.35">
      <c r="B56" s="11"/>
      <c r="C56" s="11"/>
      <c r="D56" s="25"/>
      <c r="E56" s="6"/>
      <c r="F56" s="5">
        <f>IFERROR(VLOOKUP(Einkauf!E56,Rohmaterial!$B$4:$C$54,2,0),0)</f>
        <v>0</v>
      </c>
      <c r="G56" s="4"/>
      <c r="H56" s="117"/>
      <c r="I56" s="4"/>
      <c r="J56" s="4"/>
    </row>
    <row r="57" spans="2:10" x14ac:dyDescent="0.35">
      <c r="B57" s="11"/>
      <c r="C57" s="11"/>
      <c r="D57" s="25"/>
      <c r="E57" s="6"/>
      <c r="F57" s="5">
        <f>IFERROR(VLOOKUP(Einkauf!E57,Rohmaterial!$B$4:$C$54,2,0),0)</f>
        <v>0</v>
      </c>
      <c r="G57" s="4"/>
      <c r="H57" s="117"/>
      <c r="I57" s="4"/>
      <c r="J57" s="4"/>
    </row>
    <row r="58" spans="2:10" x14ac:dyDescent="0.35">
      <c r="B58" s="11"/>
      <c r="C58" s="11"/>
      <c r="D58" s="25"/>
      <c r="E58" s="6"/>
      <c r="F58" s="5">
        <f>IFERROR(VLOOKUP(Einkauf!E58,Rohmaterial!$B$4:$C$54,2,0),0)</f>
        <v>0</v>
      </c>
      <c r="G58" s="4"/>
      <c r="H58" s="117"/>
      <c r="I58" s="4"/>
      <c r="J58" s="4"/>
    </row>
    <row r="59" spans="2:10" x14ac:dyDescent="0.35">
      <c r="B59" s="11"/>
      <c r="C59" s="11"/>
      <c r="D59" s="25"/>
      <c r="E59" s="6"/>
      <c r="F59" s="5">
        <f>IFERROR(VLOOKUP(Einkauf!E59,Rohmaterial!$B$4:$C$54,2,0),0)</f>
        <v>0</v>
      </c>
      <c r="G59" s="4"/>
      <c r="H59" s="117"/>
      <c r="I59" s="4"/>
      <c r="J59" s="4"/>
    </row>
    <row r="60" spans="2:10" x14ac:dyDescent="0.35">
      <c r="B60" s="11"/>
      <c r="C60" s="11"/>
      <c r="D60" s="25"/>
      <c r="E60" s="6"/>
      <c r="F60" s="5">
        <f>IFERROR(VLOOKUP(Einkauf!E60,Rohmaterial!$B$4:$C$54,2,0),0)</f>
        <v>0</v>
      </c>
      <c r="G60" s="4"/>
      <c r="H60" s="117"/>
      <c r="I60" s="4"/>
      <c r="J60" s="4"/>
    </row>
    <row r="61" spans="2:10" x14ac:dyDescent="0.35">
      <c r="B61" s="11"/>
      <c r="C61" s="11"/>
      <c r="D61" s="25"/>
      <c r="E61" s="6"/>
      <c r="F61" s="5">
        <f>IFERROR(VLOOKUP(Einkauf!E61,Rohmaterial!$B$4:$C$54,2,0),0)</f>
        <v>0</v>
      </c>
      <c r="G61" s="4"/>
      <c r="H61" s="117"/>
      <c r="I61" s="4"/>
      <c r="J61" s="4"/>
    </row>
    <row r="62" spans="2:10" x14ac:dyDescent="0.35">
      <c r="B62" s="11"/>
      <c r="C62" s="11"/>
      <c r="D62" s="25"/>
      <c r="E62" s="6"/>
      <c r="F62" s="5">
        <f>IFERROR(VLOOKUP(Einkauf!E62,Rohmaterial!$B$4:$C$54,2,0),0)</f>
        <v>0</v>
      </c>
      <c r="G62" s="4"/>
      <c r="H62" s="117"/>
      <c r="I62" s="4"/>
      <c r="J62" s="4"/>
    </row>
    <row r="63" spans="2:10" x14ac:dyDescent="0.35">
      <c r="B63" s="11"/>
      <c r="C63" s="11"/>
      <c r="D63" s="25"/>
      <c r="E63" s="6"/>
      <c r="F63" s="5">
        <f>IFERROR(VLOOKUP(Einkauf!E63,Rohmaterial!$B$4:$C$54,2,0),0)</f>
        <v>0</v>
      </c>
      <c r="G63" s="4"/>
      <c r="H63" s="117"/>
      <c r="I63" s="4"/>
      <c r="J63" s="4"/>
    </row>
    <row r="64" spans="2:10" x14ac:dyDescent="0.35">
      <c r="B64" s="11"/>
      <c r="C64" s="11"/>
      <c r="D64" s="25"/>
      <c r="E64" s="6"/>
      <c r="F64" s="5">
        <f>IFERROR(VLOOKUP(Einkauf!E64,Rohmaterial!$B$4:$C$54,2,0),0)</f>
        <v>0</v>
      </c>
      <c r="G64" s="4"/>
      <c r="H64" s="117"/>
      <c r="I64" s="4"/>
      <c r="J64" s="4"/>
    </row>
    <row r="65" spans="2:10" x14ac:dyDescent="0.35">
      <c r="B65" s="11"/>
      <c r="C65" s="11"/>
      <c r="D65" s="25"/>
      <c r="E65" s="6"/>
      <c r="F65" s="5">
        <f>IFERROR(VLOOKUP(Einkauf!E65,Rohmaterial!$B$4:$C$54,2,0),0)</f>
        <v>0</v>
      </c>
      <c r="G65" s="4"/>
      <c r="H65" s="117"/>
      <c r="I65" s="4"/>
      <c r="J65" s="4"/>
    </row>
    <row r="66" spans="2:10" x14ac:dyDescent="0.35">
      <c r="B66" s="11"/>
      <c r="C66" s="11"/>
      <c r="D66" s="25"/>
      <c r="E66" s="6"/>
      <c r="F66" s="5">
        <f>IFERROR(VLOOKUP(Einkauf!E66,Rohmaterial!$B$4:$C$54,2,0),0)</f>
        <v>0</v>
      </c>
      <c r="G66" s="4"/>
      <c r="H66" s="117"/>
      <c r="I66" s="4"/>
      <c r="J66" s="4"/>
    </row>
    <row r="67" spans="2:10" x14ac:dyDescent="0.35">
      <c r="B67" s="11"/>
      <c r="C67" s="11"/>
      <c r="D67" s="25"/>
      <c r="E67" s="6"/>
      <c r="F67" s="5">
        <f>IFERROR(VLOOKUP(Einkauf!E67,Rohmaterial!$B$4:$C$54,2,0),0)</f>
        <v>0</v>
      </c>
      <c r="G67" s="4"/>
      <c r="H67" s="117"/>
      <c r="I67" s="4"/>
      <c r="J67" s="4"/>
    </row>
    <row r="68" spans="2:10" x14ac:dyDescent="0.35">
      <c r="B68" s="11"/>
      <c r="C68" s="11"/>
      <c r="D68" s="25"/>
      <c r="E68" s="6"/>
      <c r="F68" s="5">
        <f>IFERROR(VLOOKUP(Einkauf!E68,Rohmaterial!$B$4:$C$54,2,0),0)</f>
        <v>0</v>
      </c>
      <c r="G68" s="4"/>
      <c r="H68" s="117"/>
      <c r="I68" s="4"/>
      <c r="J68" s="4"/>
    </row>
    <row r="69" spans="2:10" x14ac:dyDescent="0.35">
      <c r="B69" s="11"/>
      <c r="C69" s="11"/>
      <c r="D69" s="25"/>
      <c r="E69" s="6"/>
      <c r="F69" s="5">
        <f>IFERROR(VLOOKUP(Einkauf!E69,Rohmaterial!$B$4:$C$54,2,0),0)</f>
        <v>0</v>
      </c>
      <c r="G69" s="4"/>
      <c r="H69" s="117"/>
      <c r="I69" s="4"/>
      <c r="J69" s="4"/>
    </row>
    <row r="70" spans="2:10" x14ac:dyDescent="0.35">
      <c r="B70" s="11"/>
      <c r="C70" s="11"/>
      <c r="D70" s="25"/>
      <c r="E70" s="6"/>
      <c r="F70" s="5">
        <f>IFERROR(VLOOKUP(Einkauf!E70,Rohmaterial!$B$4:$C$54,2,0),0)</f>
        <v>0</v>
      </c>
      <c r="G70" s="4"/>
      <c r="H70" s="117"/>
      <c r="I70" s="4"/>
      <c r="J70" s="4"/>
    </row>
    <row r="71" spans="2:10" x14ac:dyDescent="0.35">
      <c r="B71" s="11"/>
      <c r="C71" s="11"/>
      <c r="D71" s="25"/>
      <c r="E71" s="6"/>
      <c r="F71" s="5">
        <f>IFERROR(VLOOKUP(Einkauf!E71,Rohmaterial!$B$4:$C$54,2,0),0)</f>
        <v>0</v>
      </c>
      <c r="G71" s="4"/>
      <c r="H71" s="117"/>
      <c r="I71" s="4"/>
      <c r="J71" s="4"/>
    </row>
    <row r="72" spans="2:10" x14ac:dyDescent="0.35">
      <c r="B72" s="11"/>
      <c r="C72" s="11"/>
      <c r="D72" s="25"/>
      <c r="E72" s="6"/>
      <c r="F72" s="5">
        <f>IFERROR(VLOOKUP(Einkauf!E72,Rohmaterial!$B$4:$C$54,2,0),0)</f>
        <v>0</v>
      </c>
      <c r="G72" s="4"/>
      <c r="H72" s="117"/>
      <c r="I72" s="4"/>
      <c r="J72" s="4"/>
    </row>
    <row r="73" spans="2:10" x14ac:dyDescent="0.35">
      <c r="B73" s="11"/>
      <c r="C73" s="11"/>
      <c r="D73" s="25"/>
      <c r="E73" s="6"/>
      <c r="F73" s="5">
        <f>IFERROR(VLOOKUP(Einkauf!E73,Rohmaterial!$B$4:$C$54,2,0),0)</f>
        <v>0</v>
      </c>
      <c r="G73" s="4"/>
      <c r="H73" s="117"/>
      <c r="I73" s="4"/>
      <c r="J73" s="4"/>
    </row>
    <row r="74" spans="2:10" x14ac:dyDescent="0.35">
      <c r="B74" s="11"/>
      <c r="C74" s="11"/>
      <c r="D74" s="25"/>
      <c r="E74" s="6"/>
      <c r="F74" s="5">
        <f>IFERROR(VLOOKUP(Einkauf!E74,Rohmaterial!$B$4:$C$54,2,0),0)</f>
        <v>0</v>
      </c>
      <c r="G74" s="4"/>
      <c r="H74" s="117"/>
      <c r="I74" s="4"/>
      <c r="J74" s="4"/>
    </row>
    <row r="75" spans="2:10" x14ac:dyDescent="0.35">
      <c r="B75" s="11"/>
      <c r="C75" s="11"/>
      <c r="D75" s="25"/>
      <c r="E75" s="6"/>
      <c r="F75" s="5">
        <f>IFERROR(VLOOKUP(Einkauf!E75,Rohmaterial!$B$4:$C$54,2,0),0)</f>
        <v>0</v>
      </c>
      <c r="G75" s="4"/>
      <c r="H75" s="117"/>
      <c r="I75" s="4"/>
      <c r="J75" s="4"/>
    </row>
    <row r="76" spans="2:10" x14ac:dyDescent="0.35">
      <c r="B76" s="11"/>
      <c r="C76" s="11"/>
      <c r="D76" s="25"/>
      <c r="E76" s="6"/>
      <c r="F76" s="5">
        <f>IFERROR(VLOOKUP(Einkauf!E76,Rohmaterial!$B$4:$C$54,2,0),0)</f>
        <v>0</v>
      </c>
      <c r="G76" s="4"/>
      <c r="H76" s="117"/>
      <c r="I76" s="4"/>
      <c r="J76" s="4"/>
    </row>
    <row r="77" spans="2:10" x14ac:dyDescent="0.35">
      <c r="B77" s="11"/>
      <c r="C77" s="11"/>
      <c r="D77" s="25"/>
      <c r="E77" s="6"/>
      <c r="F77" s="5">
        <f>IFERROR(VLOOKUP(Einkauf!E77,Rohmaterial!$B$4:$C$54,2,0),0)</f>
        <v>0</v>
      </c>
      <c r="G77" s="4"/>
      <c r="H77" s="117"/>
      <c r="I77" s="4"/>
      <c r="J77" s="4"/>
    </row>
    <row r="78" spans="2:10" x14ac:dyDescent="0.35">
      <c r="B78" s="11"/>
      <c r="C78" s="11"/>
      <c r="D78" s="25"/>
      <c r="E78" s="6"/>
      <c r="F78" s="5">
        <f>IFERROR(VLOOKUP(Einkauf!E78,Rohmaterial!$B$4:$C$54,2,0),0)</f>
        <v>0</v>
      </c>
      <c r="G78" s="4"/>
      <c r="H78" s="117"/>
      <c r="I78" s="4"/>
      <c r="J78" s="4"/>
    </row>
    <row r="79" spans="2:10" x14ac:dyDescent="0.35">
      <c r="B79" s="11"/>
      <c r="C79" s="11"/>
      <c r="D79" s="25"/>
      <c r="E79" s="6"/>
      <c r="F79" s="5">
        <f>IFERROR(VLOOKUP(Einkauf!E79,Rohmaterial!$B$4:$C$54,2,0),0)</f>
        <v>0</v>
      </c>
      <c r="G79" s="4"/>
      <c r="H79" s="117"/>
      <c r="I79" s="4"/>
      <c r="J79" s="4"/>
    </row>
    <row r="80" spans="2:10" x14ac:dyDescent="0.35">
      <c r="B80" s="11"/>
      <c r="C80" s="11"/>
      <c r="D80" s="25"/>
      <c r="E80" s="6"/>
      <c r="F80" s="5">
        <f>IFERROR(VLOOKUP(Einkauf!E80,Rohmaterial!$B$4:$C$54,2,0),0)</f>
        <v>0</v>
      </c>
      <c r="G80" s="4"/>
      <c r="H80" s="117"/>
      <c r="I80" s="4"/>
      <c r="J80" s="4"/>
    </row>
    <row r="81" spans="2:10" x14ac:dyDescent="0.35">
      <c r="B81" s="11"/>
      <c r="C81" s="11"/>
      <c r="D81" s="25"/>
      <c r="E81" s="6"/>
      <c r="F81" s="5">
        <f>IFERROR(VLOOKUP(Einkauf!E81,Rohmaterial!$B$4:$C$54,2,0),0)</f>
        <v>0</v>
      </c>
      <c r="G81" s="4"/>
      <c r="H81" s="117"/>
      <c r="I81" s="4"/>
      <c r="J81" s="4"/>
    </row>
    <row r="82" spans="2:10" x14ac:dyDescent="0.35">
      <c r="B82" s="11"/>
      <c r="C82" s="11"/>
      <c r="D82" s="25"/>
      <c r="E82" s="6"/>
      <c r="F82" s="5">
        <f>IFERROR(VLOOKUP(Einkauf!E82,Rohmaterial!$B$4:$C$54,2,0),0)</f>
        <v>0</v>
      </c>
      <c r="G82" s="4"/>
      <c r="H82" s="117"/>
      <c r="I82" s="4"/>
      <c r="J82" s="4"/>
    </row>
    <row r="83" spans="2:10" x14ac:dyDescent="0.35">
      <c r="B83" s="11"/>
      <c r="C83" s="11"/>
      <c r="D83" s="25"/>
      <c r="E83" s="6"/>
      <c r="F83" s="5">
        <f>IFERROR(VLOOKUP(Einkauf!E83,Rohmaterial!$B$4:$C$54,2,0),0)</f>
        <v>0</v>
      </c>
      <c r="G83" s="4"/>
      <c r="H83" s="117"/>
      <c r="I83" s="4"/>
      <c r="J83" s="4"/>
    </row>
    <row r="84" spans="2:10" x14ac:dyDescent="0.35">
      <c r="B84" s="11"/>
      <c r="C84" s="11"/>
      <c r="D84" s="25"/>
      <c r="E84" s="6"/>
      <c r="F84" s="5">
        <f>IFERROR(VLOOKUP(Einkauf!E84,Rohmaterial!$B$4:$C$54,2,0),0)</f>
        <v>0</v>
      </c>
      <c r="G84" s="4"/>
      <c r="H84" s="117"/>
      <c r="I84" s="4"/>
      <c r="J84" s="4"/>
    </row>
    <row r="85" spans="2:10" x14ac:dyDescent="0.35">
      <c r="B85" s="11"/>
      <c r="C85" s="11"/>
      <c r="D85" s="25"/>
      <c r="E85" s="6"/>
      <c r="F85" s="5">
        <f>IFERROR(VLOOKUP(Einkauf!E85,Rohmaterial!$B$4:$C$54,2,0),0)</f>
        <v>0</v>
      </c>
      <c r="G85" s="4"/>
      <c r="H85" s="117"/>
      <c r="I85" s="4"/>
      <c r="J85" s="4"/>
    </row>
    <row r="86" spans="2:10" x14ac:dyDescent="0.35">
      <c r="B86" s="11"/>
      <c r="C86" s="11"/>
      <c r="D86" s="25"/>
      <c r="E86" s="6"/>
      <c r="F86" s="5">
        <f>IFERROR(VLOOKUP(Einkauf!E86,Rohmaterial!$B$4:$C$54,2,0),0)</f>
        <v>0</v>
      </c>
      <c r="G86" s="4"/>
      <c r="H86" s="117"/>
      <c r="I86" s="4"/>
      <c r="J86" s="4"/>
    </row>
    <row r="87" spans="2:10" x14ac:dyDescent="0.35">
      <c r="B87" s="11"/>
      <c r="C87" s="11"/>
      <c r="D87" s="25"/>
      <c r="E87" s="6"/>
      <c r="F87" s="5">
        <f>IFERROR(VLOOKUP(Einkauf!E87,Rohmaterial!$B$4:$C$54,2,0),0)</f>
        <v>0</v>
      </c>
      <c r="G87" s="4"/>
      <c r="H87" s="117"/>
      <c r="I87" s="4"/>
      <c r="J87" s="4"/>
    </row>
    <row r="88" spans="2:10" x14ac:dyDescent="0.35">
      <c r="B88" s="11"/>
      <c r="C88" s="11"/>
      <c r="D88" s="25"/>
      <c r="E88" s="6"/>
      <c r="F88" s="5">
        <f>IFERROR(VLOOKUP(Einkauf!E88,Rohmaterial!$B$4:$C$54,2,0),0)</f>
        <v>0</v>
      </c>
      <c r="G88" s="4"/>
      <c r="H88" s="117"/>
      <c r="I88" s="4"/>
      <c r="J88" s="4"/>
    </row>
    <row r="89" spans="2:10" x14ac:dyDescent="0.35">
      <c r="B89" s="11"/>
      <c r="C89" s="11"/>
      <c r="D89" s="25"/>
      <c r="E89" s="6"/>
      <c r="F89" s="5">
        <f>IFERROR(VLOOKUP(Einkauf!E89,Rohmaterial!$B$4:$C$54,2,0),0)</f>
        <v>0</v>
      </c>
      <c r="G89" s="4"/>
      <c r="H89" s="117"/>
      <c r="I89" s="4"/>
      <c r="J89" s="4"/>
    </row>
    <row r="90" spans="2:10" x14ac:dyDescent="0.35">
      <c r="B90" s="11"/>
      <c r="C90" s="11"/>
      <c r="D90" s="25"/>
      <c r="E90" s="6"/>
      <c r="F90" s="5">
        <f>IFERROR(VLOOKUP(Einkauf!E90,Rohmaterial!$B$4:$C$54,2,0),0)</f>
        <v>0</v>
      </c>
      <c r="G90" s="4"/>
      <c r="H90" s="117"/>
      <c r="I90" s="4"/>
      <c r="J90" s="4"/>
    </row>
    <row r="91" spans="2:10" x14ac:dyDescent="0.35">
      <c r="B91" s="11"/>
      <c r="C91" s="11"/>
      <c r="D91" s="25"/>
      <c r="E91" s="6"/>
      <c r="F91" s="5">
        <f>IFERROR(VLOOKUP(Einkauf!E91,Rohmaterial!$B$4:$C$54,2,0),0)</f>
        <v>0</v>
      </c>
      <c r="G91" s="4"/>
      <c r="H91" s="117"/>
      <c r="I91" s="4"/>
      <c r="J91" s="4"/>
    </row>
    <row r="92" spans="2:10" x14ac:dyDescent="0.35">
      <c r="B92" s="11"/>
      <c r="C92" s="11"/>
      <c r="D92" s="25"/>
      <c r="E92" s="6"/>
      <c r="F92" s="5">
        <f>IFERROR(VLOOKUP(Einkauf!E92,Rohmaterial!$B$4:$C$54,2,0),0)</f>
        <v>0</v>
      </c>
      <c r="G92" s="4"/>
      <c r="H92" s="117"/>
      <c r="I92" s="4"/>
      <c r="J92" s="4"/>
    </row>
    <row r="93" spans="2:10" x14ac:dyDescent="0.35">
      <c r="B93" s="11"/>
      <c r="C93" s="11"/>
      <c r="D93" s="25"/>
      <c r="E93" s="6"/>
      <c r="F93" s="5">
        <f>IFERROR(VLOOKUP(Einkauf!E93,Rohmaterial!$B$4:$C$54,2,0),0)</f>
        <v>0</v>
      </c>
      <c r="G93" s="4"/>
      <c r="H93" s="117"/>
      <c r="I93" s="4"/>
      <c r="J93" s="4"/>
    </row>
    <row r="94" spans="2:10" x14ac:dyDescent="0.35">
      <c r="B94" s="11"/>
      <c r="C94" s="11"/>
      <c r="D94" s="25"/>
      <c r="E94" s="6"/>
      <c r="F94" s="5">
        <f>IFERROR(VLOOKUP(Einkauf!E94,Rohmaterial!$B$4:$C$54,2,0),0)</f>
        <v>0</v>
      </c>
      <c r="G94" s="4"/>
      <c r="H94" s="117"/>
      <c r="I94" s="4"/>
      <c r="J94" s="4"/>
    </row>
    <row r="95" spans="2:10" x14ac:dyDescent="0.35">
      <c r="B95" s="11"/>
      <c r="C95" s="11"/>
      <c r="D95" s="25"/>
      <c r="E95" s="6"/>
      <c r="F95" s="5">
        <f>IFERROR(VLOOKUP(Einkauf!E95,Rohmaterial!$B$4:$C$54,2,0),0)</f>
        <v>0</v>
      </c>
      <c r="G95" s="4"/>
      <c r="H95" s="117"/>
      <c r="I95" s="4"/>
      <c r="J95" s="4"/>
    </row>
    <row r="96" spans="2:10" x14ac:dyDescent="0.35">
      <c r="B96" s="11"/>
      <c r="C96" s="11"/>
      <c r="D96" s="25"/>
      <c r="E96" s="6"/>
      <c r="F96" s="5">
        <f>IFERROR(VLOOKUP(Einkauf!E96,Rohmaterial!$B$4:$C$54,2,0),0)</f>
        <v>0</v>
      </c>
      <c r="G96" s="4"/>
      <c r="H96" s="117"/>
      <c r="I96" s="4"/>
      <c r="J96" s="4"/>
    </row>
    <row r="97" spans="2:10" x14ac:dyDescent="0.35">
      <c r="B97" s="11"/>
      <c r="C97" s="11"/>
      <c r="D97" s="25"/>
      <c r="E97" s="6"/>
      <c r="F97" s="5">
        <f>IFERROR(VLOOKUP(Einkauf!E97,Rohmaterial!$B$4:$C$54,2,0),0)</f>
        <v>0</v>
      </c>
      <c r="G97" s="4"/>
      <c r="H97" s="117"/>
      <c r="I97" s="4"/>
      <c r="J97" s="4"/>
    </row>
    <row r="98" spans="2:10" x14ac:dyDescent="0.35">
      <c r="B98" s="11"/>
      <c r="C98" s="11"/>
      <c r="D98" s="25"/>
      <c r="E98" s="6"/>
      <c r="F98" s="5">
        <f>IFERROR(VLOOKUP(Einkauf!E98,Rohmaterial!$B$4:$C$54,2,0),0)</f>
        <v>0</v>
      </c>
      <c r="G98" s="4"/>
      <c r="H98" s="117"/>
      <c r="I98" s="4"/>
      <c r="J98" s="4"/>
    </row>
    <row r="99" spans="2:10" x14ac:dyDescent="0.35">
      <c r="B99" s="11"/>
      <c r="C99" s="11"/>
      <c r="D99" s="25"/>
      <c r="E99" s="6"/>
      <c r="F99" s="5">
        <f>IFERROR(VLOOKUP(Einkauf!E99,Rohmaterial!$B$4:$C$54,2,0),0)</f>
        <v>0</v>
      </c>
      <c r="G99" s="4"/>
      <c r="H99" s="117"/>
      <c r="I99" s="4"/>
      <c r="J99" s="4"/>
    </row>
    <row r="100" spans="2:10" x14ac:dyDescent="0.35">
      <c r="B100" s="11"/>
      <c r="C100" s="11"/>
      <c r="D100" s="25"/>
      <c r="E100" s="6"/>
      <c r="F100" s="5">
        <f>IFERROR(VLOOKUP(Einkauf!E100,Rohmaterial!$B$4:$C$54,2,0),0)</f>
        <v>0</v>
      </c>
      <c r="G100" s="4"/>
      <c r="H100" s="117"/>
      <c r="I100" s="4"/>
      <c r="J100" s="4"/>
    </row>
    <row r="101" spans="2:10" x14ac:dyDescent="0.35">
      <c r="B101" s="11"/>
      <c r="C101" s="11"/>
      <c r="D101" s="25"/>
      <c r="E101" s="6"/>
      <c r="F101" s="5">
        <f>IFERROR(VLOOKUP(Einkauf!E101,Rohmaterial!$B$4:$C$54,2,0),0)</f>
        <v>0</v>
      </c>
      <c r="G101" s="4"/>
      <c r="H101" s="117"/>
      <c r="I101" s="4"/>
      <c r="J101" s="4"/>
    </row>
    <row r="102" spans="2:10" x14ac:dyDescent="0.35">
      <c r="B102" s="11"/>
      <c r="C102" s="11"/>
      <c r="D102" s="25"/>
      <c r="E102" s="6"/>
      <c r="F102" s="5">
        <f>IFERROR(VLOOKUP(Einkauf!E102,Rohmaterial!$B$4:$C$54,2,0),0)</f>
        <v>0</v>
      </c>
      <c r="G102" s="4"/>
      <c r="H102" s="117"/>
      <c r="I102" s="4"/>
      <c r="J102" s="4"/>
    </row>
    <row r="103" spans="2:10" x14ac:dyDescent="0.35">
      <c r="B103" s="11"/>
      <c r="C103" s="11"/>
      <c r="D103" s="25"/>
      <c r="E103" s="6"/>
      <c r="F103" s="5">
        <f>IFERROR(VLOOKUP(Einkauf!E103,Rohmaterial!$B$4:$C$54,2,0),0)</f>
        <v>0</v>
      </c>
      <c r="G103" s="4"/>
      <c r="H103" s="117"/>
      <c r="I103" s="4"/>
      <c r="J103" s="4"/>
    </row>
    <row r="104" spans="2:10" x14ac:dyDescent="0.35">
      <c r="B104" s="11"/>
      <c r="C104" s="11"/>
      <c r="D104" s="25"/>
      <c r="E104" s="6"/>
      <c r="F104" s="5">
        <f>IFERROR(VLOOKUP(Einkauf!E104,Rohmaterial!$B$4:$C$54,2,0),0)</f>
        <v>0</v>
      </c>
      <c r="G104" s="4"/>
      <c r="H104" s="117"/>
      <c r="I104" s="4"/>
      <c r="J104" s="4"/>
    </row>
    <row r="105" spans="2:10" x14ac:dyDescent="0.35">
      <c r="B105" s="11"/>
      <c r="C105" s="11"/>
      <c r="D105" s="25"/>
      <c r="E105" s="6"/>
      <c r="F105" s="5">
        <f>IFERROR(VLOOKUP(Einkauf!E105,Rohmaterial!$B$4:$C$54,2,0),0)</f>
        <v>0</v>
      </c>
      <c r="G105" s="4"/>
      <c r="H105" s="117"/>
      <c r="I105" s="4"/>
      <c r="J105" s="4"/>
    </row>
    <row r="106" spans="2:10" x14ac:dyDescent="0.35">
      <c r="B106" s="11"/>
      <c r="C106" s="11"/>
      <c r="D106" s="25"/>
      <c r="E106" s="6"/>
      <c r="F106" s="5">
        <f>IFERROR(VLOOKUP(Einkauf!E106,Rohmaterial!$B$4:$C$54,2,0),0)</f>
        <v>0</v>
      </c>
      <c r="G106" s="4"/>
      <c r="H106" s="117"/>
      <c r="I106" s="4"/>
      <c r="J106" s="4"/>
    </row>
    <row r="107" spans="2:10" x14ac:dyDescent="0.35">
      <c r="B107" s="11"/>
      <c r="C107" s="11"/>
      <c r="D107" s="25"/>
      <c r="E107" s="6"/>
      <c r="F107" s="5">
        <f>IFERROR(VLOOKUP(Einkauf!E107,Rohmaterial!$B$4:$C$54,2,0),0)</f>
        <v>0</v>
      </c>
      <c r="G107" s="4"/>
      <c r="H107" s="117"/>
      <c r="I107" s="4"/>
      <c r="J107" s="4"/>
    </row>
    <row r="108" spans="2:10" x14ac:dyDescent="0.35">
      <c r="B108" s="11"/>
      <c r="C108" s="11"/>
      <c r="D108" s="25"/>
      <c r="E108" s="6"/>
      <c r="F108" s="5">
        <f>IFERROR(VLOOKUP(Einkauf!E108,Rohmaterial!$B$4:$C$54,2,0),0)</f>
        <v>0</v>
      </c>
      <c r="G108" s="4"/>
      <c r="H108" s="117"/>
      <c r="I108" s="4"/>
      <c r="J108" s="4"/>
    </row>
    <row r="109" spans="2:10" x14ac:dyDescent="0.35">
      <c r="B109" s="11"/>
      <c r="C109" s="11"/>
      <c r="D109" s="25"/>
      <c r="E109" s="6"/>
      <c r="F109" s="5">
        <f>IFERROR(VLOOKUP(Einkauf!E109,Rohmaterial!$B$4:$C$54,2,0),0)</f>
        <v>0</v>
      </c>
      <c r="G109" s="4"/>
      <c r="H109" s="117"/>
      <c r="I109" s="4"/>
      <c r="J109" s="4"/>
    </row>
    <row r="110" spans="2:10" x14ac:dyDescent="0.35">
      <c r="B110" s="11"/>
      <c r="C110" s="11"/>
      <c r="D110" s="25"/>
      <c r="E110" s="6"/>
      <c r="F110" s="5">
        <f>IFERROR(VLOOKUP(Einkauf!E110,Rohmaterial!$B$4:$C$54,2,0),0)</f>
        <v>0</v>
      </c>
      <c r="G110" s="4"/>
      <c r="H110" s="117"/>
      <c r="I110" s="4"/>
      <c r="J110" s="4"/>
    </row>
    <row r="111" spans="2:10" x14ac:dyDescent="0.35">
      <c r="B111" s="11"/>
      <c r="C111" s="11"/>
      <c r="D111" s="25"/>
      <c r="E111" s="6"/>
      <c r="F111" s="5">
        <f>IFERROR(VLOOKUP(Einkauf!E111,Rohmaterial!$B$4:$C$54,2,0),0)</f>
        <v>0</v>
      </c>
      <c r="G111" s="4"/>
      <c r="H111" s="117"/>
      <c r="I111" s="4"/>
      <c r="J111" s="4"/>
    </row>
    <row r="112" spans="2:10" x14ac:dyDescent="0.35">
      <c r="B112" s="11"/>
      <c r="C112" s="11"/>
      <c r="D112" s="25"/>
      <c r="E112" s="6"/>
      <c r="F112" s="5">
        <f>IFERROR(VLOOKUP(Einkauf!E112,Rohmaterial!$B$4:$C$54,2,0),0)</f>
        <v>0</v>
      </c>
      <c r="G112" s="4"/>
      <c r="H112" s="117"/>
      <c r="I112" s="4"/>
      <c r="J112" s="4"/>
    </row>
    <row r="113" spans="2:10" x14ac:dyDescent="0.35">
      <c r="B113" s="11"/>
      <c r="C113" s="11"/>
      <c r="D113" s="25"/>
      <c r="E113" s="6"/>
      <c r="F113" s="5">
        <f>IFERROR(VLOOKUP(Einkauf!E113,Rohmaterial!$B$4:$C$54,2,0),0)</f>
        <v>0</v>
      </c>
      <c r="G113" s="4"/>
      <c r="H113" s="117"/>
      <c r="I113" s="4"/>
      <c r="J113" s="4"/>
    </row>
    <row r="114" spans="2:10" x14ac:dyDescent="0.35">
      <c r="B114" s="11"/>
      <c r="C114" s="11"/>
      <c r="D114" s="25"/>
      <c r="E114" s="6"/>
      <c r="F114" s="5">
        <f>IFERROR(VLOOKUP(Einkauf!E114,Rohmaterial!$B$4:$C$54,2,0),0)</f>
        <v>0</v>
      </c>
      <c r="G114" s="4"/>
      <c r="H114" s="117"/>
      <c r="I114" s="4"/>
      <c r="J114" s="4"/>
    </row>
    <row r="115" spans="2:10" x14ac:dyDescent="0.35">
      <c r="B115" s="11"/>
      <c r="C115" s="11"/>
      <c r="D115" s="25"/>
      <c r="E115" s="6"/>
      <c r="F115" s="5">
        <f>IFERROR(VLOOKUP(Einkauf!E115,Rohmaterial!$B$4:$C$54,2,0),0)</f>
        <v>0</v>
      </c>
      <c r="G115" s="4"/>
      <c r="H115" s="117"/>
      <c r="I115" s="4"/>
      <c r="J115" s="4"/>
    </row>
    <row r="116" spans="2:10" x14ac:dyDescent="0.35">
      <c r="B116" s="11"/>
      <c r="C116" s="11"/>
      <c r="D116" s="25"/>
      <c r="E116" s="6"/>
      <c r="F116" s="5">
        <f>IFERROR(VLOOKUP(Einkauf!E116,Rohmaterial!$B$4:$C$54,2,0),0)</f>
        <v>0</v>
      </c>
      <c r="G116" s="4"/>
      <c r="H116" s="117"/>
      <c r="I116" s="4"/>
      <c r="J116" s="4"/>
    </row>
    <row r="117" spans="2:10" x14ac:dyDescent="0.35">
      <c r="B117" s="11"/>
      <c r="C117" s="11"/>
      <c r="D117" s="25"/>
      <c r="E117" s="6"/>
      <c r="F117" s="5">
        <f>IFERROR(VLOOKUP(Einkauf!E117,Rohmaterial!$B$4:$C$54,2,0),0)</f>
        <v>0</v>
      </c>
      <c r="G117" s="4"/>
      <c r="H117" s="117"/>
      <c r="I117" s="4"/>
      <c r="J117" s="4"/>
    </row>
    <row r="118" spans="2:10" x14ac:dyDescent="0.35">
      <c r="B118" s="11"/>
      <c r="C118" s="11"/>
      <c r="D118" s="25"/>
      <c r="E118" s="6"/>
      <c r="F118" s="5">
        <f>IFERROR(VLOOKUP(Einkauf!E118,Rohmaterial!$B$4:$C$54,2,0),0)</f>
        <v>0</v>
      </c>
      <c r="G118" s="4"/>
      <c r="H118" s="117"/>
      <c r="I118" s="4"/>
      <c r="J118" s="4"/>
    </row>
    <row r="119" spans="2:10" x14ac:dyDescent="0.35">
      <c r="B119" s="11"/>
      <c r="C119" s="11"/>
      <c r="D119" s="25"/>
      <c r="E119" s="6"/>
      <c r="F119" s="5">
        <f>IFERROR(VLOOKUP(Einkauf!E119,Rohmaterial!$B$4:$C$54,2,0),0)</f>
        <v>0</v>
      </c>
      <c r="G119" s="4"/>
      <c r="H119" s="117"/>
      <c r="I119" s="4"/>
      <c r="J119" s="4"/>
    </row>
    <row r="120" spans="2:10" x14ac:dyDescent="0.35">
      <c r="B120" s="11"/>
      <c r="C120" s="11"/>
      <c r="D120" s="25"/>
      <c r="E120" s="6"/>
      <c r="F120" s="5">
        <f>IFERROR(VLOOKUP(Einkauf!E120,Rohmaterial!$B$4:$C$54,2,0),0)</f>
        <v>0</v>
      </c>
      <c r="G120" s="4"/>
      <c r="H120" s="117"/>
      <c r="I120" s="4"/>
      <c r="J120" s="4"/>
    </row>
    <row r="121" spans="2:10" x14ac:dyDescent="0.35">
      <c r="B121" s="11"/>
      <c r="C121" s="11"/>
      <c r="D121" s="25"/>
      <c r="E121" s="6"/>
      <c r="F121" s="5">
        <f>IFERROR(VLOOKUP(Einkauf!E121,Rohmaterial!$B$4:$C$54,2,0),0)</f>
        <v>0</v>
      </c>
      <c r="G121" s="4"/>
      <c r="H121" s="117"/>
      <c r="I121" s="4"/>
      <c r="J121" s="4"/>
    </row>
    <row r="122" spans="2:10" x14ac:dyDescent="0.35">
      <c r="B122" s="11"/>
      <c r="C122" s="11"/>
      <c r="D122" s="25"/>
      <c r="E122" s="6"/>
      <c r="F122" s="5">
        <f>IFERROR(VLOOKUP(Einkauf!E122,Rohmaterial!$B$4:$C$54,2,0),0)</f>
        <v>0</v>
      </c>
      <c r="G122" s="4"/>
      <c r="H122" s="117"/>
      <c r="I122" s="4"/>
      <c r="J122" s="4"/>
    </row>
    <row r="123" spans="2:10" x14ac:dyDescent="0.35">
      <c r="B123" s="11"/>
      <c r="C123" s="11"/>
      <c r="D123" s="25"/>
      <c r="E123" s="6"/>
      <c r="F123" s="5">
        <f>IFERROR(VLOOKUP(Einkauf!E123,Rohmaterial!$B$4:$C$54,2,0),0)</f>
        <v>0</v>
      </c>
      <c r="G123" s="4"/>
      <c r="H123" s="117"/>
      <c r="I123" s="4"/>
      <c r="J123" s="4"/>
    </row>
    <row r="124" spans="2:10" x14ac:dyDescent="0.35">
      <c r="B124" s="11"/>
      <c r="C124" s="11"/>
      <c r="D124" s="25"/>
      <c r="E124" s="6"/>
      <c r="F124" s="5">
        <f>IFERROR(VLOOKUP(Einkauf!E124,Rohmaterial!$B$4:$C$54,2,0),0)</f>
        <v>0</v>
      </c>
      <c r="G124" s="4"/>
      <c r="H124" s="117"/>
      <c r="I124" s="4"/>
      <c r="J124" s="4"/>
    </row>
    <row r="125" spans="2:10" x14ac:dyDescent="0.35">
      <c r="B125" s="11"/>
      <c r="C125" s="11"/>
      <c r="D125" s="25"/>
      <c r="E125" s="6"/>
      <c r="F125" s="5">
        <f>IFERROR(VLOOKUP(Einkauf!E125,Rohmaterial!$B$4:$C$54,2,0),0)</f>
        <v>0</v>
      </c>
      <c r="G125" s="4"/>
      <c r="H125" s="117"/>
      <c r="I125" s="4"/>
      <c r="J125" s="4"/>
    </row>
    <row r="126" spans="2:10" x14ac:dyDescent="0.35">
      <c r="B126" s="11"/>
      <c r="C126" s="11"/>
      <c r="D126" s="25"/>
      <c r="E126" s="6"/>
      <c r="F126" s="5">
        <f>IFERROR(VLOOKUP(Einkauf!E126,Rohmaterial!$B$4:$C$54,2,0),0)</f>
        <v>0</v>
      </c>
      <c r="G126" s="4"/>
      <c r="H126" s="117"/>
      <c r="I126" s="4"/>
      <c r="J126" s="4"/>
    </row>
    <row r="127" spans="2:10" x14ac:dyDescent="0.35">
      <c r="B127" s="11"/>
      <c r="C127" s="11"/>
      <c r="D127" s="25"/>
      <c r="E127" s="6"/>
      <c r="F127" s="5">
        <f>IFERROR(VLOOKUP(Einkauf!E127,Rohmaterial!$B$4:$C$54,2,0),0)</f>
        <v>0</v>
      </c>
      <c r="G127" s="4"/>
      <c r="H127" s="117"/>
      <c r="I127" s="4"/>
      <c r="J127" s="4"/>
    </row>
    <row r="128" spans="2:10" x14ac:dyDescent="0.35">
      <c r="B128" s="11"/>
      <c r="C128" s="11"/>
      <c r="D128" s="25"/>
      <c r="E128" s="6"/>
      <c r="F128" s="5">
        <f>IFERROR(VLOOKUP(Einkauf!E128,Rohmaterial!$B$4:$C$54,2,0),0)</f>
        <v>0</v>
      </c>
      <c r="G128" s="4"/>
      <c r="H128" s="117"/>
      <c r="I128" s="4"/>
      <c r="J128" s="4"/>
    </row>
    <row r="129" spans="2:10" x14ac:dyDescent="0.35">
      <c r="B129" s="11"/>
      <c r="C129" s="11"/>
      <c r="D129" s="25"/>
      <c r="E129" s="6"/>
      <c r="F129" s="5">
        <f>IFERROR(VLOOKUP(Einkauf!E129,Rohmaterial!$B$4:$C$54,2,0),0)</f>
        <v>0</v>
      </c>
      <c r="G129" s="4"/>
      <c r="H129" s="117"/>
      <c r="I129" s="4"/>
      <c r="J129" s="4"/>
    </row>
    <row r="130" spans="2:10" x14ac:dyDescent="0.35">
      <c r="B130" s="11"/>
      <c r="C130" s="11"/>
      <c r="D130" s="25"/>
      <c r="E130" s="6"/>
      <c r="F130" s="5">
        <f>IFERROR(VLOOKUP(Einkauf!E130,Rohmaterial!$B$4:$C$54,2,0),0)</f>
        <v>0</v>
      </c>
      <c r="G130" s="4"/>
      <c r="H130" s="117"/>
      <c r="I130" s="4"/>
      <c r="J130" s="4"/>
    </row>
    <row r="131" spans="2:10" x14ac:dyDescent="0.35">
      <c r="B131" s="11"/>
      <c r="C131" s="11"/>
      <c r="D131" s="25"/>
      <c r="E131" s="6"/>
      <c r="F131" s="5">
        <f>IFERROR(VLOOKUP(Einkauf!E131,Rohmaterial!$B$4:$C$54,2,0),0)</f>
        <v>0</v>
      </c>
      <c r="G131" s="4"/>
      <c r="H131" s="117"/>
      <c r="I131" s="4"/>
      <c r="J131" s="4"/>
    </row>
    <row r="132" spans="2:10" x14ac:dyDescent="0.35">
      <c r="B132" s="11"/>
      <c r="C132" s="11"/>
      <c r="D132" s="25"/>
      <c r="E132" s="6"/>
      <c r="F132" s="5">
        <f>IFERROR(VLOOKUP(Einkauf!E132,Rohmaterial!$B$4:$C$54,2,0),0)</f>
        <v>0</v>
      </c>
      <c r="G132" s="4"/>
      <c r="H132" s="117"/>
      <c r="I132" s="4"/>
      <c r="J132" s="4"/>
    </row>
    <row r="133" spans="2:10" x14ac:dyDescent="0.35">
      <c r="B133" s="11"/>
      <c r="C133" s="11"/>
      <c r="D133" s="25"/>
      <c r="E133" s="6"/>
      <c r="F133" s="5">
        <f>IFERROR(VLOOKUP(Einkauf!E133,Rohmaterial!$B$4:$C$54,2,0),0)</f>
        <v>0</v>
      </c>
      <c r="G133" s="4"/>
      <c r="H133" s="117"/>
      <c r="I133" s="4"/>
      <c r="J133" s="4"/>
    </row>
    <row r="134" spans="2:10" x14ac:dyDescent="0.35">
      <c r="B134" s="11"/>
      <c r="C134" s="11"/>
      <c r="D134" s="25"/>
      <c r="E134" s="6"/>
      <c r="F134" s="5">
        <f>IFERROR(VLOOKUP(Einkauf!E134,Rohmaterial!$B$4:$C$54,2,0),0)</f>
        <v>0</v>
      </c>
      <c r="G134" s="4"/>
      <c r="H134" s="117"/>
      <c r="I134" s="4"/>
      <c r="J134" s="4"/>
    </row>
    <row r="135" spans="2:10" x14ac:dyDescent="0.35">
      <c r="B135" s="11"/>
      <c r="C135" s="11"/>
      <c r="D135" s="25"/>
      <c r="E135" s="6"/>
      <c r="F135" s="5">
        <f>IFERROR(VLOOKUP(Einkauf!E135,Rohmaterial!$B$4:$C$54,2,0),0)</f>
        <v>0</v>
      </c>
      <c r="G135" s="4"/>
      <c r="H135" s="117"/>
      <c r="I135" s="4"/>
      <c r="J135" s="4"/>
    </row>
    <row r="136" spans="2:10" x14ac:dyDescent="0.35">
      <c r="B136" s="11"/>
      <c r="C136" s="11"/>
      <c r="D136" s="25"/>
      <c r="E136" s="6"/>
      <c r="F136" s="5">
        <f>IFERROR(VLOOKUP(Einkauf!E136,Rohmaterial!$B$4:$C$54,2,0),0)</f>
        <v>0</v>
      </c>
      <c r="G136" s="4"/>
      <c r="H136" s="117"/>
      <c r="I136" s="4"/>
      <c r="J136" s="4"/>
    </row>
    <row r="137" spans="2:10" x14ac:dyDescent="0.35">
      <c r="B137" s="11"/>
      <c r="C137" s="11"/>
      <c r="D137" s="25"/>
      <c r="E137" s="6"/>
      <c r="F137" s="5">
        <f>IFERROR(VLOOKUP(Einkauf!E137,Rohmaterial!$B$4:$C$54,2,0),0)</f>
        <v>0</v>
      </c>
      <c r="G137" s="4"/>
      <c r="H137" s="117"/>
      <c r="I137" s="4"/>
      <c r="J137" s="4"/>
    </row>
    <row r="138" spans="2:10" x14ac:dyDescent="0.35">
      <c r="B138" s="11"/>
      <c r="C138" s="11"/>
      <c r="D138" s="25"/>
      <c r="E138" s="6"/>
      <c r="F138" s="5">
        <f>IFERROR(VLOOKUP(Einkauf!E138,Rohmaterial!$B$4:$C$54,2,0),0)</f>
        <v>0</v>
      </c>
      <c r="G138" s="4"/>
      <c r="H138" s="117"/>
      <c r="I138" s="4"/>
      <c r="J138" s="4"/>
    </row>
    <row r="139" spans="2:10" x14ac:dyDescent="0.35">
      <c r="B139" s="11"/>
      <c r="C139" s="11"/>
      <c r="D139" s="25"/>
      <c r="E139" s="6"/>
      <c r="F139" s="5">
        <f>IFERROR(VLOOKUP(Einkauf!E139,Rohmaterial!$B$4:$C$54,2,0),0)</f>
        <v>0</v>
      </c>
      <c r="G139" s="4"/>
      <c r="H139" s="117"/>
      <c r="I139" s="4"/>
      <c r="J139" s="4"/>
    </row>
    <row r="140" spans="2:10" x14ac:dyDescent="0.35">
      <c r="B140" s="11"/>
      <c r="C140" s="11"/>
      <c r="D140" s="25"/>
      <c r="E140" s="6"/>
      <c r="F140" s="5">
        <f>IFERROR(VLOOKUP(Einkauf!E140,Rohmaterial!$B$4:$C$54,2,0),0)</f>
        <v>0</v>
      </c>
      <c r="G140" s="4"/>
      <c r="H140" s="117"/>
      <c r="I140" s="4"/>
      <c r="J140" s="4"/>
    </row>
    <row r="141" spans="2:10" x14ac:dyDescent="0.35">
      <c r="B141" s="11"/>
      <c r="C141" s="11"/>
      <c r="D141" s="25"/>
      <c r="E141" s="6"/>
      <c r="F141" s="5">
        <f>IFERROR(VLOOKUP(Einkauf!E141,Rohmaterial!$B$4:$C$54,2,0),0)</f>
        <v>0</v>
      </c>
      <c r="G141" s="4"/>
      <c r="H141" s="117"/>
      <c r="I141" s="4"/>
      <c r="J141" s="4"/>
    </row>
    <row r="142" spans="2:10" x14ac:dyDescent="0.35">
      <c r="B142" s="11"/>
      <c r="C142" s="11"/>
      <c r="D142" s="25"/>
      <c r="E142" s="6"/>
      <c r="F142" s="5">
        <f>IFERROR(VLOOKUP(Einkauf!E142,Rohmaterial!$B$4:$C$54,2,0),0)</f>
        <v>0</v>
      </c>
      <c r="G142" s="4"/>
      <c r="H142" s="117"/>
      <c r="I142" s="4"/>
      <c r="J142" s="4"/>
    </row>
    <row r="143" spans="2:10" x14ac:dyDescent="0.35">
      <c r="B143" s="11"/>
      <c r="C143" s="11"/>
      <c r="D143" s="25"/>
      <c r="E143" s="6"/>
      <c r="F143" s="5">
        <f>IFERROR(VLOOKUP(Einkauf!E143,Rohmaterial!$B$4:$C$54,2,0),0)</f>
        <v>0</v>
      </c>
      <c r="G143" s="4"/>
      <c r="H143" s="117"/>
      <c r="I143" s="4"/>
      <c r="J143" s="4"/>
    </row>
    <row r="144" spans="2:10" x14ac:dyDescent="0.35">
      <c r="B144" s="11"/>
      <c r="C144" s="11"/>
      <c r="D144" s="25"/>
      <c r="E144" s="6"/>
      <c r="F144" s="5">
        <f>IFERROR(VLOOKUP(Einkauf!E144,Rohmaterial!$B$4:$C$54,2,0),0)</f>
        <v>0</v>
      </c>
      <c r="G144" s="4"/>
      <c r="H144" s="117"/>
      <c r="I144" s="4"/>
      <c r="J144" s="4"/>
    </row>
    <row r="145" spans="2:10" x14ac:dyDescent="0.35">
      <c r="B145" s="11"/>
      <c r="C145" s="11"/>
      <c r="D145" s="25"/>
      <c r="E145" s="6"/>
      <c r="F145" s="5">
        <f>IFERROR(VLOOKUP(Einkauf!E145,Rohmaterial!$B$4:$C$54,2,0),0)</f>
        <v>0</v>
      </c>
      <c r="G145" s="4"/>
      <c r="H145" s="117"/>
      <c r="I145" s="4"/>
      <c r="J145" s="4"/>
    </row>
    <row r="146" spans="2:10" x14ac:dyDescent="0.35">
      <c r="B146" s="11"/>
      <c r="C146" s="11"/>
      <c r="D146" s="25"/>
      <c r="E146" s="6"/>
      <c r="F146" s="5">
        <f>IFERROR(VLOOKUP(Einkauf!E146,Rohmaterial!$B$4:$C$54,2,0),0)</f>
        <v>0</v>
      </c>
      <c r="G146" s="4"/>
      <c r="H146" s="117"/>
      <c r="I146" s="4"/>
      <c r="J146" s="4"/>
    </row>
    <row r="147" spans="2:10" x14ac:dyDescent="0.35">
      <c r="B147" s="11"/>
      <c r="C147" s="11"/>
      <c r="D147" s="25"/>
      <c r="E147" s="6"/>
      <c r="F147" s="5">
        <f>IFERROR(VLOOKUP(Einkauf!E147,Rohmaterial!$B$4:$C$54,2,0),0)</f>
        <v>0</v>
      </c>
      <c r="G147" s="4"/>
      <c r="H147" s="117"/>
      <c r="I147" s="4"/>
      <c r="J147" s="4"/>
    </row>
    <row r="148" spans="2:10" x14ac:dyDescent="0.35">
      <c r="B148" s="11"/>
      <c r="C148" s="11"/>
      <c r="D148" s="25"/>
      <c r="E148" s="6"/>
      <c r="F148" s="5">
        <f>IFERROR(VLOOKUP(Einkauf!E148,Rohmaterial!$B$4:$C$54,2,0),0)</f>
        <v>0</v>
      </c>
      <c r="G148" s="4"/>
      <c r="H148" s="117"/>
      <c r="I148" s="4"/>
      <c r="J148" s="4"/>
    </row>
    <row r="149" spans="2:10" x14ac:dyDescent="0.35">
      <c r="B149" s="11"/>
      <c r="C149" s="11"/>
      <c r="D149" s="25"/>
      <c r="E149" s="6"/>
      <c r="F149" s="5">
        <f>IFERROR(VLOOKUP(Einkauf!E149,Rohmaterial!$B$4:$C$54,2,0),0)</f>
        <v>0</v>
      </c>
      <c r="G149" s="4"/>
      <c r="H149" s="117"/>
      <c r="I149" s="4"/>
      <c r="J149" s="4"/>
    </row>
    <row r="150" spans="2:10" x14ac:dyDescent="0.35">
      <c r="B150" s="11"/>
      <c r="C150" s="11"/>
      <c r="D150" s="25"/>
      <c r="E150" s="6"/>
      <c r="F150" s="5">
        <f>IFERROR(VLOOKUP(Einkauf!E150,Rohmaterial!$B$4:$C$54,2,0),0)</f>
        <v>0</v>
      </c>
      <c r="G150" s="4"/>
      <c r="H150" s="117"/>
      <c r="I150" s="4"/>
      <c r="J150" s="4"/>
    </row>
    <row r="151" spans="2:10" x14ac:dyDescent="0.35">
      <c r="B151" s="11"/>
      <c r="C151" s="11"/>
      <c r="D151" s="25"/>
      <c r="E151" s="6"/>
      <c r="F151" s="5">
        <f>IFERROR(VLOOKUP(Einkauf!E151,Rohmaterial!$B$4:$C$54,2,0),0)</f>
        <v>0</v>
      </c>
      <c r="G151" s="4"/>
      <c r="H151" s="117"/>
      <c r="I151" s="4"/>
      <c r="J151" s="4"/>
    </row>
    <row r="152" spans="2:10" x14ac:dyDescent="0.35">
      <c r="B152" s="11"/>
      <c r="C152" s="11"/>
      <c r="D152" s="25"/>
      <c r="E152" s="6"/>
      <c r="F152" s="5">
        <f>IFERROR(VLOOKUP(Einkauf!E152,Rohmaterial!$B$4:$C$54,2,0),0)</f>
        <v>0</v>
      </c>
      <c r="G152" s="4"/>
      <c r="H152" s="117"/>
      <c r="I152" s="4"/>
      <c r="J152" s="4"/>
    </row>
    <row r="153" spans="2:10" x14ac:dyDescent="0.35">
      <c r="B153" s="11"/>
      <c r="C153" s="11"/>
      <c r="D153" s="25"/>
      <c r="E153" s="6"/>
      <c r="F153" s="5">
        <f>IFERROR(VLOOKUP(Einkauf!E153,Rohmaterial!$B$4:$C$54,2,0),0)</f>
        <v>0</v>
      </c>
      <c r="G153" s="4"/>
      <c r="H153" s="117"/>
      <c r="I153" s="4"/>
      <c r="J153" s="4"/>
    </row>
    <row r="154" spans="2:10" x14ac:dyDescent="0.35">
      <c r="B154" s="11"/>
      <c r="C154" s="11"/>
      <c r="D154" s="25"/>
      <c r="E154" s="6"/>
      <c r="F154" s="5">
        <f>IFERROR(VLOOKUP(Einkauf!E154,Rohmaterial!$B$4:$C$54,2,0),0)</f>
        <v>0</v>
      </c>
      <c r="G154" s="4"/>
      <c r="H154" s="117"/>
      <c r="I154" s="4"/>
      <c r="J154" s="4"/>
    </row>
    <row r="155" spans="2:10" x14ac:dyDescent="0.35">
      <c r="B155" s="11"/>
      <c r="C155" s="11"/>
      <c r="D155" s="25"/>
      <c r="E155" s="6"/>
      <c r="F155" s="5">
        <f>IFERROR(VLOOKUP(Einkauf!E155,Rohmaterial!$B$4:$C$54,2,0),0)</f>
        <v>0</v>
      </c>
      <c r="G155" s="4"/>
      <c r="H155" s="117"/>
      <c r="I155" s="4"/>
      <c r="J155" s="4"/>
    </row>
    <row r="156" spans="2:10" x14ac:dyDescent="0.35">
      <c r="B156" s="11"/>
      <c r="C156" s="11"/>
      <c r="D156" s="25"/>
      <c r="E156" s="6"/>
      <c r="F156" s="5">
        <f>IFERROR(VLOOKUP(Einkauf!E156,Rohmaterial!$B$4:$C$54,2,0),0)</f>
        <v>0</v>
      </c>
      <c r="G156" s="4"/>
      <c r="H156" s="117"/>
      <c r="I156" s="4"/>
      <c r="J156" s="4"/>
    </row>
    <row r="157" spans="2:10" x14ac:dyDescent="0.35">
      <c r="B157" s="11"/>
      <c r="C157" s="11"/>
      <c r="D157" s="25"/>
      <c r="E157" s="6"/>
      <c r="F157" s="5">
        <f>IFERROR(VLOOKUP(Einkauf!E157,Rohmaterial!$B$4:$C$54,2,0),0)</f>
        <v>0</v>
      </c>
      <c r="G157" s="4"/>
      <c r="H157" s="117"/>
      <c r="I157" s="4"/>
      <c r="J157" s="4"/>
    </row>
    <row r="158" spans="2:10" x14ac:dyDescent="0.35">
      <c r="B158" s="11"/>
      <c r="C158" s="11"/>
      <c r="D158" s="25"/>
      <c r="E158" s="6"/>
      <c r="F158" s="5">
        <f>IFERROR(VLOOKUP(Einkauf!E158,Rohmaterial!$B$4:$C$54,2,0),0)</f>
        <v>0</v>
      </c>
      <c r="G158" s="4"/>
      <c r="H158" s="117"/>
      <c r="I158" s="4"/>
      <c r="J158" s="4"/>
    </row>
    <row r="159" spans="2:10" x14ac:dyDescent="0.35">
      <c r="B159" s="11"/>
      <c r="C159" s="11"/>
      <c r="D159" s="25"/>
      <c r="E159" s="6"/>
      <c r="F159" s="5">
        <f>IFERROR(VLOOKUP(Einkauf!E159,Rohmaterial!$B$4:$C$54,2,0),0)</f>
        <v>0</v>
      </c>
      <c r="G159" s="4"/>
      <c r="H159" s="117"/>
      <c r="I159" s="4"/>
      <c r="J159" s="4"/>
    </row>
    <row r="160" spans="2:10" x14ac:dyDescent="0.35">
      <c r="B160" s="11"/>
      <c r="C160" s="11"/>
      <c r="D160" s="25"/>
      <c r="E160" s="6"/>
      <c r="F160" s="5">
        <f>IFERROR(VLOOKUP(Einkauf!E160,Rohmaterial!$B$4:$C$54,2,0),0)</f>
        <v>0</v>
      </c>
      <c r="G160" s="4"/>
      <c r="H160" s="117"/>
      <c r="I160" s="4"/>
      <c r="J160" s="4"/>
    </row>
    <row r="161" spans="2:10" x14ac:dyDescent="0.35">
      <c r="B161" s="11"/>
      <c r="C161" s="11"/>
      <c r="D161" s="25"/>
      <c r="E161" s="6"/>
      <c r="F161" s="5">
        <f>IFERROR(VLOOKUP(Einkauf!E161,Rohmaterial!$B$4:$C$54,2,0),0)</f>
        <v>0</v>
      </c>
      <c r="G161" s="4"/>
      <c r="H161" s="117"/>
      <c r="I161" s="4"/>
      <c r="J161" s="4"/>
    </row>
    <row r="162" spans="2:10" x14ac:dyDescent="0.35">
      <c r="B162" s="11"/>
      <c r="C162" s="11"/>
      <c r="D162" s="25"/>
      <c r="E162" s="6"/>
      <c r="F162" s="5">
        <f>IFERROR(VLOOKUP(Einkauf!E162,Rohmaterial!$B$4:$C$54,2,0),0)</f>
        <v>0</v>
      </c>
      <c r="G162" s="4"/>
      <c r="H162" s="117"/>
      <c r="I162" s="4"/>
      <c r="J162" s="4"/>
    </row>
    <row r="163" spans="2:10" x14ac:dyDescent="0.35">
      <c r="B163" s="11"/>
      <c r="C163" s="11"/>
      <c r="D163" s="25"/>
      <c r="E163" s="6"/>
      <c r="F163" s="5">
        <f>IFERROR(VLOOKUP(Einkauf!E163,Rohmaterial!$B$4:$C$54,2,0),0)</f>
        <v>0</v>
      </c>
      <c r="G163" s="4"/>
      <c r="H163" s="117"/>
      <c r="I163" s="4"/>
      <c r="J163" s="4"/>
    </row>
    <row r="164" spans="2:10" x14ac:dyDescent="0.35">
      <c r="B164" s="11"/>
      <c r="C164" s="11"/>
      <c r="D164" s="25"/>
      <c r="E164" s="6"/>
      <c r="F164" s="5">
        <f>IFERROR(VLOOKUP(Einkauf!E164,Rohmaterial!$B$4:$C$54,2,0),0)</f>
        <v>0</v>
      </c>
      <c r="G164" s="4"/>
      <c r="H164" s="117"/>
      <c r="I164" s="4"/>
      <c r="J164" s="4"/>
    </row>
    <row r="165" spans="2:10" x14ac:dyDescent="0.35">
      <c r="B165" s="11"/>
      <c r="C165" s="11"/>
      <c r="D165" s="25"/>
      <c r="E165" s="6"/>
      <c r="F165" s="5">
        <f>IFERROR(VLOOKUP(Einkauf!E165,Rohmaterial!$B$4:$C$54,2,0),0)</f>
        <v>0</v>
      </c>
      <c r="G165" s="4"/>
      <c r="H165" s="117"/>
      <c r="I165" s="4"/>
      <c r="J165" s="4"/>
    </row>
    <row r="166" spans="2:10" x14ac:dyDescent="0.35">
      <c r="B166" s="11"/>
      <c r="C166" s="11"/>
      <c r="D166" s="25"/>
      <c r="E166" s="6"/>
      <c r="F166" s="5">
        <f>IFERROR(VLOOKUP(Einkauf!E166,Rohmaterial!$B$4:$C$54,2,0),0)</f>
        <v>0</v>
      </c>
      <c r="G166" s="4"/>
      <c r="H166" s="117"/>
      <c r="I166" s="4"/>
      <c r="J166" s="4"/>
    </row>
    <row r="167" spans="2:10" x14ac:dyDescent="0.35">
      <c r="B167" s="11"/>
      <c r="C167" s="11"/>
      <c r="D167" s="25"/>
      <c r="E167" s="6"/>
      <c r="F167" s="5">
        <f>IFERROR(VLOOKUP(Einkauf!E167,Rohmaterial!$B$4:$C$54,2,0),0)</f>
        <v>0</v>
      </c>
      <c r="G167" s="4"/>
      <c r="H167" s="117"/>
      <c r="I167" s="4"/>
      <c r="J167" s="4"/>
    </row>
    <row r="168" spans="2:10" x14ac:dyDescent="0.35">
      <c r="B168" s="11"/>
      <c r="C168" s="11"/>
      <c r="D168" s="25"/>
      <c r="E168" s="6"/>
      <c r="F168" s="5">
        <f>IFERROR(VLOOKUP(Einkauf!E168,Rohmaterial!$B$4:$C$54,2,0),0)</f>
        <v>0</v>
      </c>
      <c r="G168" s="4"/>
      <c r="H168" s="117"/>
      <c r="I168" s="4"/>
      <c r="J168" s="4"/>
    </row>
    <row r="169" spans="2:10" x14ac:dyDescent="0.35">
      <c r="B169" s="11"/>
      <c r="C169" s="11"/>
      <c r="D169" s="25"/>
      <c r="E169" s="6"/>
      <c r="F169" s="5">
        <f>IFERROR(VLOOKUP(Einkauf!E169,Rohmaterial!$B$4:$C$54,2,0),0)</f>
        <v>0</v>
      </c>
      <c r="G169" s="4"/>
      <c r="H169" s="117"/>
      <c r="I169" s="4"/>
      <c r="J169" s="4"/>
    </row>
    <row r="170" spans="2:10" x14ac:dyDescent="0.35">
      <c r="B170" s="11"/>
      <c r="C170" s="11"/>
      <c r="D170" s="25"/>
      <c r="E170" s="6"/>
      <c r="F170" s="5">
        <f>IFERROR(VLOOKUP(Einkauf!E170,Rohmaterial!$B$4:$C$54,2,0),0)</f>
        <v>0</v>
      </c>
      <c r="G170" s="4"/>
      <c r="H170" s="117"/>
      <c r="I170" s="4"/>
      <c r="J170" s="4"/>
    </row>
    <row r="171" spans="2:10" x14ac:dyDescent="0.35">
      <c r="B171" s="11"/>
      <c r="C171" s="11"/>
      <c r="D171" s="25"/>
      <c r="E171" s="6"/>
      <c r="F171" s="5">
        <f>IFERROR(VLOOKUP(Einkauf!E171,Rohmaterial!$B$4:$C$54,2,0),0)</f>
        <v>0</v>
      </c>
      <c r="G171" s="4"/>
      <c r="H171" s="117"/>
      <c r="I171" s="4"/>
      <c r="J171" s="4"/>
    </row>
    <row r="172" spans="2:10" x14ac:dyDescent="0.35">
      <c r="B172" s="11"/>
      <c r="C172" s="11"/>
      <c r="D172" s="25"/>
      <c r="E172" s="6"/>
      <c r="F172" s="5">
        <f>IFERROR(VLOOKUP(Einkauf!E172,Rohmaterial!$B$4:$C$54,2,0),0)</f>
        <v>0</v>
      </c>
      <c r="G172" s="4"/>
      <c r="H172" s="117"/>
      <c r="I172" s="4"/>
      <c r="J172" s="4"/>
    </row>
    <row r="173" spans="2:10" x14ac:dyDescent="0.35">
      <c r="B173" s="11"/>
      <c r="C173" s="11"/>
      <c r="D173" s="25"/>
      <c r="E173" s="6"/>
      <c r="F173" s="5">
        <f>IFERROR(VLOOKUP(Einkauf!E173,Rohmaterial!$B$4:$C$54,2,0),0)</f>
        <v>0</v>
      </c>
      <c r="G173" s="4"/>
      <c r="H173" s="117"/>
      <c r="I173" s="4"/>
      <c r="J173" s="4"/>
    </row>
    <row r="174" spans="2:10" x14ac:dyDescent="0.35">
      <c r="B174" s="11"/>
      <c r="C174" s="11"/>
      <c r="D174" s="25"/>
      <c r="E174" s="6"/>
      <c r="F174" s="5">
        <f>IFERROR(VLOOKUP(Einkauf!E174,Rohmaterial!$B$4:$C$54,2,0),0)</f>
        <v>0</v>
      </c>
      <c r="G174" s="4"/>
      <c r="H174" s="117"/>
      <c r="I174" s="4"/>
      <c r="J174" s="4"/>
    </row>
    <row r="175" spans="2:10" x14ac:dyDescent="0.35">
      <c r="B175" s="11"/>
      <c r="C175" s="11"/>
      <c r="D175" s="25"/>
      <c r="E175" s="6"/>
      <c r="F175" s="5">
        <f>IFERROR(VLOOKUP(Einkauf!E175,Rohmaterial!$B$4:$C$54,2,0),0)</f>
        <v>0</v>
      </c>
      <c r="G175" s="4"/>
      <c r="H175" s="117"/>
      <c r="I175" s="4"/>
      <c r="J175" s="4"/>
    </row>
    <row r="176" spans="2:10" x14ac:dyDescent="0.35">
      <c r="B176" s="11"/>
      <c r="C176" s="11"/>
      <c r="D176" s="25"/>
      <c r="E176" s="6"/>
      <c r="F176" s="5">
        <f>IFERROR(VLOOKUP(Einkauf!E176,Rohmaterial!$B$4:$C$54,2,0),0)</f>
        <v>0</v>
      </c>
      <c r="G176" s="4"/>
      <c r="H176" s="117"/>
      <c r="I176" s="4"/>
      <c r="J176" s="4"/>
    </row>
    <row r="177" spans="2:10" x14ac:dyDescent="0.35">
      <c r="B177" s="11"/>
      <c r="C177" s="11"/>
      <c r="D177" s="25"/>
      <c r="E177" s="6"/>
      <c r="F177" s="5">
        <f>IFERROR(VLOOKUP(Einkauf!E177,Rohmaterial!$B$4:$C$54,2,0),0)</f>
        <v>0</v>
      </c>
      <c r="G177" s="4"/>
      <c r="H177" s="117"/>
      <c r="I177" s="4"/>
      <c r="J177" s="4"/>
    </row>
    <row r="178" spans="2:10" x14ac:dyDescent="0.35">
      <c r="B178" s="11"/>
      <c r="C178" s="11"/>
      <c r="D178" s="25"/>
      <c r="E178" s="6"/>
      <c r="F178" s="5">
        <f>IFERROR(VLOOKUP(Einkauf!E178,Rohmaterial!$B$4:$C$54,2,0),0)</f>
        <v>0</v>
      </c>
      <c r="G178" s="4"/>
      <c r="H178" s="117"/>
      <c r="I178" s="4"/>
      <c r="J178" s="4"/>
    </row>
    <row r="179" spans="2:10" x14ac:dyDescent="0.35">
      <c r="B179" s="11"/>
      <c r="C179" s="11"/>
      <c r="D179" s="25"/>
      <c r="E179" s="6"/>
      <c r="F179" s="5">
        <f>IFERROR(VLOOKUP(Einkauf!E179,Rohmaterial!$B$4:$C$54,2,0),0)</f>
        <v>0</v>
      </c>
      <c r="G179" s="4"/>
      <c r="H179" s="117"/>
      <c r="I179" s="4"/>
      <c r="J179" s="4"/>
    </row>
    <row r="180" spans="2:10" x14ac:dyDescent="0.35">
      <c r="B180" s="11"/>
      <c r="C180" s="11"/>
      <c r="D180" s="25"/>
      <c r="E180" s="6"/>
      <c r="F180" s="5">
        <f>IFERROR(VLOOKUP(Einkauf!E180,Rohmaterial!$B$4:$C$54,2,0),0)</f>
        <v>0</v>
      </c>
      <c r="G180" s="4"/>
      <c r="H180" s="117"/>
      <c r="I180" s="4"/>
      <c r="J180" s="4"/>
    </row>
    <row r="181" spans="2:10" x14ac:dyDescent="0.35">
      <c r="B181" s="11"/>
      <c r="C181" s="11"/>
      <c r="D181" s="25"/>
      <c r="E181" s="6"/>
      <c r="F181" s="5">
        <f>IFERROR(VLOOKUP(Einkauf!E181,Rohmaterial!$B$4:$C$54,2,0),0)</f>
        <v>0</v>
      </c>
      <c r="G181" s="4"/>
      <c r="H181" s="117"/>
      <c r="I181" s="4"/>
      <c r="J181" s="4"/>
    </row>
    <row r="182" spans="2:10" x14ac:dyDescent="0.35">
      <c r="B182" s="11"/>
      <c r="C182" s="11"/>
      <c r="D182" s="25"/>
      <c r="E182" s="6"/>
      <c r="F182" s="5">
        <f>IFERROR(VLOOKUP(Einkauf!E182,Rohmaterial!$B$4:$C$54,2,0),0)</f>
        <v>0</v>
      </c>
      <c r="G182" s="4"/>
      <c r="H182" s="117"/>
      <c r="I182" s="4"/>
      <c r="J182" s="4"/>
    </row>
    <row r="183" spans="2:10" x14ac:dyDescent="0.35">
      <c r="B183" s="11"/>
      <c r="C183" s="11"/>
      <c r="D183" s="25"/>
      <c r="E183" s="6"/>
      <c r="F183" s="5">
        <f>IFERROR(VLOOKUP(Einkauf!E183,Rohmaterial!$B$4:$C$54,2,0),0)</f>
        <v>0</v>
      </c>
      <c r="G183" s="4"/>
      <c r="H183" s="117"/>
      <c r="I183" s="4"/>
      <c r="J183" s="4"/>
    </row>
    <row r="184" spans="2:10" x14ac:dyDescent="0.35">
      <c r="B184" s="11"/>
      <c r="C184" s="11"/>
      <c r="D184" s="25"/>
      <c r="E184" s="6"/>
      <c r="F184" s="5">
        <f>IFERROR(VLOOKUP(Einkauf!E184,Rohmaterial!$B$4:$C$54,2,0),0)</f>
        <v>0</v>
      </c>
      <c r="G184" s="4"/>
      <c r="H184" s="117"/>
      <c r="I184" s="4"/>
      <c r="J184" s="4"/>
    </row>
    <row r="185" spans="2:10" x14ac:dyDescent="0.35">
      <c r="B185" s="11"/>
      <c r="C185" s="11"/>
      <c r="D185" s="25"/>
      <c r="E185" s="6"/>
      <c r="F185" s="5">
        <f>IFERROR(VLOOKUP(Einkauf!E185,Rohmaterial!$B$4:$C$54,2,0),0)</f>
        <v>0</v>
      </c>
      <c r="G185" s="4"/>
      <c r="H185" s="117"/>
      <c r="I185" s="4"/>
      <c r="J185" s="4"/>
    </row>
    <row r="186" spans="2:10" x14ac:dyDescent="0.35">
      <c r="B186" s="11"/>
      <c r="C186" s="11"/>
      <c r="D186" s="25"/>
      <c r="E186" s="6"/>
      <c r="F186" s="5">
        <f>IFERROR(VLOOKUP(Einkauf!E186,Rohmaterial!$B$4:$C$54,2,0),0)</f>
        <v>0</v>
      </c>
      <c r="G186" s="4"/>
      <c r="H186" s="117"/>
      <c r="I186" s="4"/>
      <c r="J186" s="4"/>
    </row>
    <row r="187" spans="2:10" x14ac:dyDescent="0.35">
      <c r="B187" s="11"/>
      <c r="C187" s="11"/>
      <c r="D187" s="25"/>
      <c r="E187" s="6"/>
      <c r="F187" s="5">
        <f>IFERROR(VLOOKUP(Einkauf!E187,Rohmaterial!$B$4:$C$54,2,0),0)</f>
        <v>0</v>
      </c>
      <c r="G187" s="4"/>
      <c r="H187" s="117"/>
      <c r="I187" s="4"/>
      <c r="J187" s="4"/>
    </row>
    <row r="188" spans="2:10" x14ac:dyDescent="0.35">
      <c r="B188" s="11"/>
      <c r="C188" s="11"/>
      <c r="D188" s="25"/>
      <c r="E188" s="6"/>
      <c r="F188" s="5">
        <f>IFERROR(VLOOKUP(Einkauf!E188,Rohmaterial!$B$4:$C$54,2,0),0)</f>
        <v>0</v>
      </c>
      <c r="G188" s="4"/>
      <c r="H188" s="117"/>
      <c r="I188" s="4"/>
      <c r="J188" s="4"/>
    </row>
    <row r="189" spans="2:10" x14ac:dyDescent="0.35">
      <c r="B189" s="11"/>
      <c r="C189" s="11"/>
      <c r="D189" s="25"/>
      <c r="E189" s="6"/>
      <c r="F189" s="5">
        <f>IFERROR(VLOOKUP(Einkauf!E189,Rohmaterial!$B$4:$C$54,2,0),0)</f>
        <v>0</v>
      </c>
      <c r="G189" s="4"/>
      <c r="H189" s="117"/>
      <c r="I189" s="4"/>
      <c r="J189" s="4"/>
    </row>
    <row r="190" spans="2:10" x14ac:dyDescent="0.35">
      <c r="B190" s="11"/>
      <c r="C190" s="11"/>
      <c r="D190" s="25"/>
      <c r="E190" s="6"/>
      <c r="F190" s="5">
        <f>IFERROR(VLOOKUP(Einkauf!E190,Rohmaterial!$B$4:$C$54,2,0),0)</f>
        <v>0</v>
      </c>
      <c r="G190" s="4"/>
      <c r="H190" s="117"/>
      <c r="I190" s="4"/>
      <c r="J190" s="4"/>
    </row>
    <row r="191" spans="2:10" x14ac:dyDescent="0.35">
      <c r="B191" s="11"/>
      <c r="C191" s="11"/>
      <c r="D191" s="25"/>
      <c r="E191" s="6"/>
      <c r="F191" s="5">
        <f>IFERROR(VLOOKUP(Einkauf!E191,Rohmaterial!$B$4:$C$54,2,0),0)</f>
        <v>0</v>
      </c>
      <c r="G191" s="4"/>
      <c r="H191" s="117"/>
      <c r="I191" s="4"/>
      <c r="J191" s="4"/>
    </row>
    <row r="192" spans="2:10" x14ac:dyDescent="0.35">
      <c r="B192" s="11"/>
      <c r="C192" s="11"/>
      <c r="D192" s="25"/>
      <c r="E192" s="6"/>
      <c r="F192" s="5">
        <f>IFERROR(VLOOKUP(Einkauf!E192,Rohmaterial!$B$4:$C$54,2,0),0)</f>
        <v>0</v>
      </c>
      <c r="G192" s="4"/>
      <c r="H192" s="117"/>
      <c r="I192" s="4"/>
      <c r="J192" s="4"/>
    </row>
    <row r="193" spans="2:10" x14ac:dyDescent="0.35">
      <c r="B193" s="11"/>
      <c r="C193" s="11"/>
      <c r="D193" s="25"/>
      <c r="E193" s="6"/>
      <c r="F193" s="5">
        <f>IFERROR(VLOOKUP(Einkauf!E193,Rohmaterial!$B$4:$C$54,2,0),0)</f>
        <v>0</v>
      </c>
      <c r="G193" s="4"/>
      <c r="H193" s="117"/>
      <c r="I193" s="4"/>
      <c r="J193" s="4"/>
    </row>
    <row r="194" spans="2:10" x14ac:dyDescent="0.35">
      <c r="B194" s="11"/>
      <c r="C194" s="11"/>
      <c r="D194" s="25"/>
      <c r="E194" s="6"/>
      <c r="F194" s="5">
        <f>IFERROR(VLOOKUP(Einkauf!E194,Rohmaterial!$B$4:$C$54,2,0),0)</f>
        <v>0</v>
      </c>
      <c r="G194" s="4"/>
      <c r="H194" s="117"/>
      <c r="I194" s="4"/>
      <c r="J194" s="4"/>
    </row>
    <row r="195" spans="2:10" x14ac:dyDescent="0.35">
      <c r="B195" s="11"/>
      <c r="C195" s="11"/>
      <c r="D195" s="25"/>
      <c r="E195" s="6"/>
      <c r="F195" s="5">
        <f>IFERROR(VLOOKUP(Einkauf!E195,Rohmaterial!$B$4:$C$54,2,0),0)</f>
        <v>0</v>
      </c>
      <c r="G195" s="4"/>
      <c r="H195" s="117"/>
      <c r="I195" s="4"/>
      <c r="J195" s="4"/>
    </row>
    <row r="196" spans="2:10" x14ac:dyDescent="0.35">
      <c r="B196" s="11"/>
      <c r="C196" s="11"/>
      <c r="D196" s="25"/>
      <c r="E196" s="6"/>
      <c r="F196" s="5">
        <f>IFERROR(VLOOKUP(Einkauf!E196,Rohmaterial!$B$4:$C$54,2,0),0)</f>
        <v>0</v>
      </c>
      <c r="G196" s="4"/>
      <c r="H196" s="117"/>
      <c r="I196" s="4"/>
      <c r="J196" s="4"/>
    </row>
    <row r="197" spans="2:10" x14ac:dyDescent="0.35">
      <c r="B197" s="11"/>
      <c r="C197" s="11"/>
      <c r="D197" s="25"/>
      <c r="E197" s="6"/>
      <c r="F197" s="5">
        <f>IFERROR(VLOOKUP(Einkauf!E197,Rohmaterial!$B$4:$C$54,2,0),0)</f>
        <v>0</v>
      </c>
      <c r="G197" s="4"/>
      <c r="H197" s="117"/>
      <c r="I197" s="4"/>
      <c r="J197" s="4"/>
    </row>
    <row r="198" spans="2:10" x14ac:dyDescent="0.35">
      <c r="B198" s="11"/>
      <c r="C198" s="11"/>
      <c r="D198" s="25"/>
      <c r="E198" s="6"/>
      <c r="F198" s="5">
        <f>IFERROR(VLOOKUP(Einkauf!E198,Rohmaterial!$B$4:$C$54,2,0),0)</f>
        <v>0</v>
      </c>
      <c r="G198" s="4"/>
      <c r="H198" s="117"/>
      <c r="I198" s="4"/>
      <c r="J198" s="4"/>
    </row>
    <row r="199" spans="2:10" x14ac:dyDescent="0.35">
      <c r="B199" s="11"/>
      <c r="C199" s="11"/>
      <c r="D199" s="25"/>
      <c r="E199" s="6"/>
      <c r="F199" s="5">
        <f>IFERROR(VLOOKUP(Einkauf!E199,Rohmaterial!$B$4:$C$54,2,0),0)</f>
        <v>0</v>
      </c>
      <c r="G199" s="4"/>
      <c r="H199" s="117"/>
      <c r="I199" s="4"/>
      <c r="J199" s="4"/>
    </row>
    <row r="200" spans="2:10" x14ac:dyDescent="0.35">
      <c r="B200" s="11"/>
      <c r="C200" s="11"/>
      <c r="D200" s="25"/>
      <c r="E200" s="6"/>
      <c r="F200" s="5">
        <f>IFERROR(VLOOKUP(Einkauf!E200,Rohmaterial!$B$4:$C$54,2,0),0)</f>
        <v>0</v>
      </c>
      <c r="G200" s="4"/>
      <c r="H200" s="117"/>
      <c r="I200" s="4"/>
      <c r="J200" s="4"/>
    </row>
    <row r="201" spans="2:10" x14ac:dyDescent="0.35">
      <c r="B201" s="11"/>
      <c r="C201" s="11"/>
      <c r="D201" s="25"/>
      <c r="E201" s="6"/>
      <c r="F201" s="5">
        <f>IFERROR(VLOOKUP(Einkauf!E201,Rohmaterial!$B$4:$C$54,2,0),0)</f>
        <v>0</v>
      </c>
      <c r="G201" s="4"/>
      <c r="H201" s="117"/>
      <c r="I201" s="4"/>
      <c r="J201" s="4"/>
    </row>
    <row r="202" spans="2:10" x14ac:dyDescent="0.35">
      <c r="B202" s="11"/>
      <c r="C202" s="11"/>
      <c r="D202" s="25"/>
      <c r="E202" s="6"/>
      <c r="F202" s="5">
        <f>IFERROR(VLOOKUP(Einkauf!E202,Rohmaterial!$B$4:$C$54,2,0),0)</f>
        <v>0</v>
      </c>
      <c r="G202" s="4"/>
      <c r="H202" s="117"/>
      <c r="I202" s="4"/>
      <c r="J202" s="4"/>
    </row>
    <row r="203" spans="2:10" x14ac:dyDescent="0.35">
      <c r="B203" s="11"/>
      <c r="C203" s="11"/>
      <c r="D203" s="25"/>
      <c r="E203" s="6"/>
      <c r="F203" s="5">
        <f>IFERROR(VLOOKUP(Einkauf!E203,Rohmaterial!$B$4:$C$54,2,0),0)</f>
        <v>0</v>
      </c>
      <c r="G203" s="4"/>
      <c r="H203" s="117"/>
      <c r="I203" s="4"/>
      <c r="J203" s="4"/>
    </row>
    <row r="204" spans="2:10" x14ac:dyDescent="0.35">
      <c r="B204" s="11"/>
      <c r="C204" s="11"/>
      <c r="D204" s="25"/>
      <c r="E204" s="6"/>
      <c r="F204" s="5">
        <f>IFERROR(VLOOKUP(Einkauf!E204,Rohmaterial!$B$4:$C$54,2,0),0)</f>
        <v>0</v>
      </c>
      <c r="G204" s="4"/>
      <c r="H204" s="117"/>
      <c r="I204" s="4"/>
      <c r="J204" s="4"/>
    </row>
    <row r="205" spans="2:10" x14ac:dyDescent="0.35">
      <c r="B205" s="11"/>
      <c r="C205" s="11"/>
      <c r="D205" s="25"/>
      <c r="E205" s="6"/>
      <c r="F205" s="5">
        <f>IFERROR(VLOOKUP(Einkauf!E205,Rohmaterial!$B$4:$C$54,2,0),0)</f>
        <v>0</v>
      </c>
      <c r="G205" s="4"/>
      <c r="H205" s="117"/>
      <c r="I205" s="4"/>
      <c r="J205" s="4"/>
    </row>
    <row r="206" spans="2:10" x14ac:dyDescent="0.35">
      <c r="B206" s="11"/>
      <c r="C206" s="11"/>
      <c r="D206" s="25"/>
      <c r="E206" s="6"/>
      <c r="F206" s="5">
        <f>IFERROR(VLOOKUP(Einkauf!E206,Rohmaterial!$B$4:$C$54,2,0),0)</f>
        <v>0</v>
      </c>
      <c r="G206" s="4"/>
      <c r="H206" s="117"/>
      <c r="I206" s="4"/>
      <c r="J206" s="4"/>
    </row>
    <row r="207" spans="2:10" x14ac:dyDescent="0.35">
      <c r="B207" s="11"/>
      <c r="C207" s="11"/>
      <c r="D207" s="25"/>
      <c r="E207" s="6"/>
      <c r="F207" s="5">
        <f>IFERROR(VLOOKUP(Einkauf!E207,Rohmaterial!$B$4:$C$54,2,0),0)</f>
        <v>0</v>
      </c>
      <c r="G207" s="4"/>
      <c r="H207" s="117"/>
      <c r="I207" s="4"/>
      <c r="J207" s="4"/>
    </row>
    <row r="208" spans="2:10" x14ac:dyDescent="0.35">
      <c r="B208" s="11"/>
      <c r="C208" s="11"/>
      <c r="D208" s="25"/>
      <c r="E208" s="6"/>
      <c r="F208" s="5">
        <f>IFERROR(VLOOKUP(Einkauf!E208,Rohmaterial!$B$4:$C$54,2,0),0)</f>
        <v>0</v>
      </c>
      <c r="G208" s="4"/>
      <c r="H208" s="117"/>
      <c r="I208" s="4"/>
      <c r="J208" s="4"/>
    </row>
    <row r="209" spans="2:10" x14ac:dyDescent="0.35">
      <c r="B209" s="11"/>
      <c r="C209" s="11"/>
      <c r="D209" s="25"/>
      <c r="E209" s="6"/>
      <c r="F209" s="5">
        <f>IFERROR(VLOOKUP(Einkauf!E209,Rohmaterial!$B$4:$C$54,2,0),0)</f>
        <v>0</v>
      </c>
      <c r="G209" s="4"/>
      <c r="H209" s="117"/>
      <c r="I209" s="4"/>
      <c r="J209" s="4"/>
    </row>
    <row r="210" spans="2:10" x14ac:dyDescent="0.35">
      <c r="B210" s="11"/>
      <c r="C210" s="11"/>
      <c r="D210" s="25"/>
      <c r="E210" s="6"/>
      <c r="F210" s="5">
        <f>IFERROR(VLOOKUP(Einkauf!E210,Rohmaterial!$B$4:$C$54,2,0),0)</f>
        <v>0</v>
      </c>
      <c r="G210" s="4"/>
      <c r="H210" s="117"/>
      <c r="I210" s="4"/>
      <c r="J210" s="4"/>
    </row>
    <row r="211" spans="2:10" x14ac:dyDescent="0.35">
      <c r="B211" s="11"/>
      <c r="C211" s="11"/>
      <c r="D211" s="25"/>
      <c r="E211" s="6"/>
      <c r="F211" s="5">
        <f>IFERROR(VLOOKUP(Einkauf!E211,Rohmaterial!$B$4:$C$54,2,0),0)</f>
        <v>0</v>
      </c>
      <c r="G211" s="4"/>
      <c r="H211" s="117"/>
      <c r="I211" s="4"/>
      <c r="J211" s="4"/>
    </row>
    <row r="212" spans="2:10" x14ac:dyDescent="0.35">
      <c r="B212" s="11"/>
      <c r="C212" s="11"/>
      <c r="D212" s="25"/>
      <c r="E212" s="6"/>
      <c r="F212" s="5">
        <f>IFERROR(VLOOKUP(Einkauf!E212,Rohmaterial!$B$4:$C$54,2,0),0)</f>
        <v>0</v>
      </c>
      <c r="G212" s="4"/>
      <c r="H212" s="117"/>
      <c r="I212" s="4"/>
      <c r="J212" s="4"/>
    </row>
    <row r="213" spans="2:10" x14ac:dyDescent="0.35">
      <c r="B213" s="11"/>
      <c r="C213" s="11"/>
      <c r="D213" s="25"/>
      <c r="E213" s="6"/>
      <c r="F213" s="5">
        <f>IFERROR(VLOOKUP(Einkauf!E213,Rohmaterial!$B$4:$C$54,2,0),0)</f>
        <v>0</v>
      </c>
      <c r="G213" s="4"/>
      <c r="H213" s="117"/>
      <c r="I213" s="4"/>
      <c r="J213" s="4"/>
    </row>
    <row r="214" spans="2:10" x14ac:dyDescent="0.35">
      <c r="B214" s="11"/>
      <c r="C214" s="11"/>
      <c r="D214" s="25"/>
      <c r="E214" s="6"/>
      <c r="F214" s="5">
        <f>IFERROR(VLOOKUP(Einkauf!E214,Rohmaterial!$B$4:$C$54,2,0),0)</f>
        <v>0</v>
      </c>
      <c r="G214" s="4"/>
      <c r="H214" s="117"/>
      <c r="I214" s="4"/>
      <c r="J214" s="4"/>
    </row>
    <row r="215" spans="2:10" x14ac:dyDescent="0.35">
      <c r="B215" s="11"/>
      <c r="C215" s="11"/>
      <c r="D215" s="25"/>
      <c r="E215" s="6"/>
      <c r="F215" s="5">
        <f>IFERROR(VLOOKUP(Einkauf!E215,Rohmaterial!$B$4:$C$54,2,0),0)</f>
        <v>0</v>
      </c>
      <c r="G215" s="4"/>
      <c r="H215" s="117"/>
      <c r="I215" s="4"/>
      <c r="J215" s="4"/>
    </row>
    <row r="216" spans="2:10" x14ac:dyDescent="0.35">
      <c r="B216" s="11"/>
      <c r="C216" s="11"/>
      <c r="D216" s="25"/>
      <c r="E216" s="6"/>
      <c r="F216" s="5">
        <f>IFERROR(VLOOKUP(Einkauf!E216,Rohmaterial!$B$4:$C$54,2,0),0)</f>
        <v>0</v>
      </c>
      <c r="G216" s="4"/>
      <c r="H216" s="117"/>
      <c r="I216" s="4"/>
      <c r="J216" s="4"/>
    </row>
    <row r="217" spans="2:10" x14ac:dyDescent="0.35">
      <c r="B217" s="11"/>
      <c r="C217" s="11"/>
      <c r="D217" s="25"/>
      <c r="E217" s="6"/>
      <c r="F217" s="5">
        <f>IFERROR(VLOOKUP(Einkauf!E217,Rohmaterial!$B$4:$C$54,2,0),0)</f>
        <v>0</v>
      </c>
      <c r="G217" s="4"/>
      <c r="H217" s="117"/>
      <c r="I217" s="4"/>
      <c r="J217" s="4"/>
    </row>
    <row r="218" spans="2:10" x14ac:dyDescent="0.35">
      <c r="B218" s="11"/>
      <c r="C218" s="11"/>
      <c r="D218" s="25"/>
      <c r="E218" s="6"/>
      <c r="F218" s="5">
        <f>IFERROR(VLOOKUP(Einkauf!E218,Rohmaterial!$B$4:$C$54,2,0),0)</f>
        <v>0</v>
      </c>
      <c r="G218" s="4"/>
      <c r="H218" s="117"/>
      <c r="I218" s="4"/>
      <c r="J218" s="4"/>
    </row>
    <row r="219" spans="2:10" x14ac:dyDescent="0.35">
      <c r="B219" s="11"/>
      <c r="C219" s="11"/>
      <c r="D219" s="25"/>
      <c r="E219" s="6"/>
      <c r="F219" s="5">
        <f>IFERROR(VLOOKUP(Einkauf!E219,Rohmaterial!$B$4:$C$54,2,0),0)</f>
        <v>0</v>
      </c>
      <c r="G219" s="4"/>
      <c r="H219" s="117"/>
      <c r="I219" s="4"/>
      <c r="J219" s="4"/>
    </row>
    <row r="220" spans="2:10" x14ac:dyDescent="0.35">
      <c r="B220" s="11"/>
      <c r="C220" s="11"/>
      <c r="D220" s="25"/>
      <c r="E220" s="6"/>
      <c r="F220" s="5">
        <f>IFERROR(VLOOKUP(Einkauf!E220,Rohmaterial!$B$4:$C$54,2,0),0)</f>
        <v>0</v>
      </c>
      <c r="G220" s="4"/>
      <c r="H220" s="117"/>
      <c r="I220" s="4"/>
      <c r="J220" s="4"/>
    </row>
    <row r="221" spans="2:10" x14ac:dyDescent="0.35">
      <c r="B221" s="11"/>
      <c r="C221" s="11"/>
      <c r="D221" s="25"/>
      <c r="E221" s="6"/>
      <c r="F221" s="5">
        <f>IFERROR(VLOOKUP(Einkauf!E221,Rohmaterial!$B$4:$C$54,2,0),0)</f>
        <v>0</v>
      </c>
      <c r="G221" s="4"/>
      <c r="H221" s="117"/>
      <c r="I221" s="4"/>
      <c r="J221" s="4"/>
    </row>
    <row r="222" spans="2:10" x14ac:dyDescent="0.35">
      <c r="B222" s="11"/>
      <c r="C222" s="11"/>
      <c r="D222" s="25"/>
      <c r="E222" s="6"/>
      <c r="F222" s="5">
        <f>IFERROR(VLOOKUP(Einkauf!E222,Rohmaterial!$B$4:$C$54,2,0),0)</f>
        <v>0</v>
      </c>
      <c r="G222" s="4"/>
      <c r="H222" s="117"/>
      <c r="I222" s="4"/>
      <c r="J222" s="4"/>
    </row>
    <row r="223" spans="2:10" x14ac:dyDescent="0.35">
      <c r="B223" s="11"/>
      <c r="C223" s="11"/>
      <c r="D223" s="25"/>
      <c r="E223" s="6"/>
      <c r="F223" s="5">
        <f>IFERROR(VLOOKUP(Einkauf!E223,Rohmaterial!$B$4:$C$54,2,0),0)</f>
        <v>0</v>
      </c>
      <c r="G223" s="4"/>
      <c r="H223" s="117"/>
      <c r="I223" s="4"/>
      <c r="J223" s="4"/>
    </row>
    <row r="224" spans="2:10" x14ac:dyDescent="0.35">
      <c r="B224" s="11"/>
      <c r="C224" s="11"/>
      <c r="D224" s="25"/>
      <c r="E224" s="6"/>
      <c r="F224" s="5">
        <f>IFERROR(VLOOKUP(Einkauf!E224,Rohmaterial!$B$4:$C$54,2,0),0)</f>
        <v>0</v>
      </c>
      <c r="G224" s="4"/>
      <c r="H224" s="117"/>
      <c r="I224" s="4"/>
      <c r="J224" s="4"/>
    </row>
    <row r="225" spans="2:10" x14ac:dyDescent="0.35">
      <c r="B225" s="11"/>
      <c r="C225" s="11"/>
      <c r="D225" s="25"/>
      <c r="E225" s="6"/>
      <c r="F225" s="5">
        <f>IFERROR(VLOOKUP(Einkauf!E225,Rohmaterial!$B$4:$C$54,2,0),0)</f>
        <v>0</v>
      </c>
      <c r="G225" s="4"/>
      <c r="H225" s="117"/>
      <c r="I225" s="4"/>
      <c r="J225" s="4"/>
    </row>
    <row r="226" spans="2:10" x14ac:dyDescent="0.35">
      <c r="B226" s="11"/>
      <c r="C226" s="11"/>
      <c r="D226" s="25"/>
      <c r="E226" s="6"/>
      <c r="F226" s="5">
        <f>IFERROR(VLOOKUP(Einkauf!E226,Rohmaterial!$B$4:$C$54,2,0),0)</f>
        <v>0</v>
      </c>
      <c r="G226" s="4"/>
      <c r="H226" s="117"/>
      <c r="I226" s="4"/>
      <c r="J226" s="4"/>
    </row>
    <row r="227" spans="2:10" x14ac:dyDescent="0.35">
      <c r="B227" s="11"/>
      <c r="C227" s="11"/>
      <c r="D227" s="25"/>
      <c r="E227" s="6"/>
      <c r="F227" s="5">
        <f>IFERROR(VLOOKUP(Einkauf!E227,Rohmaterial!$B$4:$C$54,2,0),0)</f>
        <v>0</v>
      </c>
      <c r="G227" s="4"/>
      <c r="H227" s="117"/>
      <c r="I227" s="4"/>
      <c r="J227" s="4"/>
    </row>
    <row r="228" spans="2:10" x14ac:dyDescent="0.35">
      <c r="B228" s="11"/>
      <c r="C228" s="11"/>
      <c r="D228" s="25"/>
      <c r="E228" s="6"/>
      <c r="F228" s="5">
        <f>IFERROR(VLOOKUP(Einkauf!E228,Rohmaterial!$B$4:$C$54,2,0),0)</f>
        <v>0</v>
      </c>
      <c r="G228" s="4"/>
      <c r="H228" s="117"/>
      <c r="I228" s="4"/>
      <c r="J228" s="4"/>
    </row>
    <row r="229" spans="2:10" x14ac:dyDescent="0.35">
      <c r="B229" s="11"/>
      <c r="C229" s="11"/>
      <c r="D229" s="25"/>
      <c r="E229" s="6"/>
      <c r="F229" s="5">
        <f>IFERROR(VLOOKUP(Einkauf!E229,Rohmaterial!$B$4:$C$54,2,0),0)</f>
        <v>0</v>
      </c>
      <c r="G229" s="4"/>
      <c r="H229" s="117"/>
      <c r="I229" s="4"/>
      <c r="J229" s="4"/>
    </row>
    <row r="230" spans="2:10" x14ac:dyDescent="0.35">
      <c r="B230" s="11"/>
      <c r="C230" s="11"/>
      <c r="D230" s="25"/>
      <c r="E230" s="6"/>
      <c r="F230" s="5">
        <f>IFERROR(VLOOKUP(Einkauf!E230,Rohmaterial!$B$4:$C$54,2,0),0)</f>
        <v>0</v>
      </c>
      <c r="G230" s="4"/>
      <c r="H230" s="117"/>
      <c r="I230" s="4"/>
      <c r="J230" s="4"/>
    </row>
    <row r="231" spans="2:10" x14ac:dyDescent="0.35">
      <c r="B231" s="11"/>
      <c r="C231" s="11"/>
      <c r="D231" s="25"/>
      <c r="E231" s="6"/>
      <c r="F231" s="5">
        <f>IFERROR(VLOOKUP(Einkauf!E231,Rohmaterial!$B$4:$C$54,2,0),0)</f>
        <v>0</v>
      </c>
      <c r="G231" s="4"/>
      <c r="H231" s="117"/>
      <c r="I231" s="4"/>
      <c r="J231" s="4"/>
    </row>
    <row r="232" spans="2:10" x14ac:dyDescent="0.35">
      <c r="B232" s="11"/>
      <c r="C232" s="11"/>
      <c r="D232" s="25"/>
      <c r="E232" s="6"/>
      <c r="F232" s="5">
        <f>IFERROR(VLOOKUP(Einkauf!E232,Rohmaterial!$B$4:$C$54,2,0),0)</f>
        <v>0</v>
      </c>
      <c r="G232" s="4"/>
      <c r="H232" s="117"/>
      <c r="I232" s="4"/>
      <c r="J232" s="4"/>
    </row>
    <row r="233" spans="2:10" x14ac:dyDescent="0.35">
      <c r="B233" s="11"/>
      <c r="C233" s="11"/>
      <c r="D233" s="25"/>
      <c r="E233" s="6"/>
      <c r="F233" s="5">
        <f>IFERROR(VLOOKUP(Einkauf!E233,Rohmaterial!$B$4:$C$54,2,0),0)</f>
        <v>0</v>
      </c>
      <c r="G233" s="4"/>
      <c r="H233" s="117"/>
      <c r="I233" s="4"/>
      <c r="J233" s="4"/>
    </row>
    <row r="234" spans="2:10" x14ac:dyDescent="0.35">
      <c r="B234" s="11"/>
      <c r="C234" s="11"/>
      <c r="D234" s="25"/>
      <c r="E234" s="6"/>
      <c r="F234" s="5">
        <f>IFERROR(VLOOKUP(Einkauf!E234,Rohmaterial!$B$4:$C$54,2,0),0)</f>
        <v>0</v>
      </c>
      <c r="G234" s="4"/>
      <c r="H234" s="117"/>
      <c r="I234" s="4"/>
      <c r="J234" s="4"/>
    </row>
    <row r="235" spans="2:10" x14ac:dyDescent="0.35">
      <c r="B235" s="11"/>
      <c r="C235" s="11"/>
      <c r="D235" s="25"/>
      <c r="E235" s="6"/>
      <c r="F235" s="5">
        <f>IFERROR(VLOOKUP(Einkauf!E235,Rohmaterial!$B$4:$C$54,2,0),0)</f>
        <v>0</v>
      </c>
      <c r="G235" s="4"/>
      <c r="H235" s="117"/>
      <c r="I235" s="4"/>
      <c r="J235" s="4"/>
    </row>
    <row r="236" spans="2:10" x14ac:dyDescent="0.35">
      <c r="B236" s="11"/>
      <c r="C236" s="11"/>
      <c r="D236" s="25"/>
      <c r="E236" s="6"/>
      <c r="F236" s="5">
        <f>IFERROR(VLOOKUP(Einkauf!E236,Rohmaterial!$B$4:$C$54,2,0),0)</f>
        <v>0</v>
      </c>
      <c r="G236" s="4"/>
      <c r="H236" s="117"/>
      <c r="I236" s="4"/>
      <c r="J236" s="4"/>
    </row>
    <row r="237" spans="2:10" x14ac:dyDescent="0.35">
      <c r="B237" s="11"/>
      <c r="C237" s="11"/>
      <c r="D237" s="25"/>
      <c r="E237" s="6"/>
      <c r="F237" s="5">
        <f>IFERROR(VLOOKUP(Einkauf!E237,Rohmaterial!$B$4:$C$54,2,0),0)</f>
        <v>0</v>
      </c>
      <c r="G237" s="4"/>
      <c r="H237" s="117"/>
      <c r="I237" s="4"/>
      <c r="J237" s="4"/>
    </row>
    <row r="238" spans="2:10" x14ac:dyDescent="0.35">
      <c r="B238" s="11"/>
      <c r="C238" s="11"/>
      <c r="D238" s="25"/>
      <c r="E238" s="6"/>
      <c r="F238" s="5">
        <f>IFERROR(VLOOKUP(Einkauf!E238,Rohmaterial!$B$4:$C$54,2,0),0)</f>
        <v>0</v>
      </c>
      <c r="G238" s="4"/>
      <c r="H238" s="117"/>
      <c r="I238" s="4"/>
      <c r="J238" s="4"/>
    </row>
    <row r="239" spans="2:10" x14ac:dyDescent="0.35">
      <c r="B239" s="11"/>
      <c r="C239" s="11"/>
      <c r="D239" s="25"/>
      <c r="E239" s="6"/>
      <c r="F239" s="5">
        <f>IFERROR(VLOOKUP(Einkauf!E239,Rohmaterial!$B$4:$C$54,2,0),0)</f>
        <v>0</v>
      </c>
      <c r="G239" s="4"/>
      <c r="H239" s="117"/>
      <c r="I239" s="4"/>
      <c r="J239" s="4"/>
    </row>
    <row r="240" spans="2:10" x14ac:dyDescent="0.35">
      <c r="B240" s="11"/>
      <c r="C240" s="11"/>
      <c r="D240" s="25"/>
      <c r="E240" s="6"/>
      <c r="F240" s="5">
        <f>IFERROR(VLOOKUP(Einkauf!E240,Rohmaterial!$B$4:$C$54,2,0),0)</f>
        <v>0</v>
      </c>
      <c r="G240" s="4"/>
      <c r="H240" s="117"/>
      <c r="I240" s="4"/>
      <c r="J240" s="4"/>
    </row>
    <row r="241" spans="2:10" x14ac:dyDescent="0.35">
      <c r="B241" s="11"/>
      <c r="C241" s="11"/>
      <c r="D241" s="25"/>
      <c r="E241" s="6"/>
      <c r="F241" s="5">
        <f>IFERROR(VLOOKUP(Einkauf!E241,Rohmaterial!$B$4:$C$54,2,0),0)</f>
        <v>0</v>
      </c>
      <c r="G241" s="4"/>
      <c r="H241" s="117"/>
      <c r="I241" s="4"/>
      <c r="J241" s="4"/>
    </row>
    <row r="242" spans="2:10" x14ac:dyDescent="0.35">
      <c r="B242" s="11"/>
      <c r="C242" s="11"/>
      <c r="D242" s="25"/>
      <c r="E242" s="6"/>
      <c r="F242" s="5">
        <f>IFERROR(VLOOKUP(Einkauf!E242,Rohmaterial!$B$4:$C$54,2,0),0)</f>
        <v>0</v>
      </c>
      <c r="G242" s="4"/>
      <c r="H242" s="117"/>
      <c r="I242" s="4"/>
      <c r="J242" s="4"/>
    </row>
    <row r="243" spans="2:10" x14ac:dyDescent="0.35">
      <c r="B243" s="11"/>
      <c r="C243" s="11"/>
      <c r="D243" s="25"/>
      <c r="E243" s="6"/>
      <c r="F243" s="5">
        <f>IFERROR(VLOOKUP(Einkauf!E243,Rohmaterial!$B$4:$C$54,2,0),0)</f>
        <v>0</v>
      </c>
      <c r="G243" s="4"/>
      <c r="H243" s="117"/>
      <c r="I243" s="4"/>
      <c r="J243" s="4"/>
    </row>
    <row r="244" spans="2:10" x14ac:dyDescent="0.35">
      <c r="B244" s="11"/>
      <c r="C244" s="11"/>
      <c r="D244" s="25"/>
      <c r="E244" s="6"/>
      <c r="F244" s="5">
        <f>IFERROR(VLOOKUP(Einkauf!E244,Rohmaterial!$B$4:$C$54,2,0),0)</f>
        <v>0</v>
      </c>
      <c r="G244" s="4"/>
      <c r="H244" s="117"/>
      <c r="I244" s="4"/>
      <c r="J244" s="4"/>
    </row>
    <row r="245" spans="2:10" x14ac:dyDescent="0.35">
      <c r="B245" s="11"/>
      <c r="C245" s="11"/>
      <c r="D245" s="25"/>
      <c r="E245" s="6"/>
      <c r="F245" s="5">
        <f>IFERROR(VLOOKUP(Einkauf!E245,Rohmaterial!$B$4:$C$54,2,0),0)</f>
        <v>0</v>
      </c>
      <c r="G245" s="4"/>
      <c r="H245" s="117"/>
      <c r="I245" s="4"/>
      <c r="J245" s="4"/>
    </row>
    <row r="246" spans="2:10" x14ac:dyDescent="0.35">
      <c r="B246" s="11"/>
      <c r="C246" s="11"/>
      <c r="D246" s="25"/>
      <c r="E246" s="6"/>
      <c r="F246" s="5">
        <f>IFERROR(VLOOKUP(Einkauf!E246,Rohmaterial!$B$4:$C$54,2,0),0)</f>
        <v>0</v>
      </c>
      <c r="G246" s="4"/>
      <c r="H246" s="117"/>
      <c r="I246" s="4"/>
      <c r="J246" s="4"/>
    </row>
    <row r="247" spans="2:10" x14ac:dyDescent="0.35">
      <c r="B247" s="11"/>
      <c r="C247" s="11"/>
      <c r="D247" s="25"/>
      <c r="E247" s="6"/>
      <c r="F247" s="5">
        <f>IFERROR(VLOOKUP(Einkauf!E247,Rohmaterial!$B$4:$C$54,2,0),0)</f>
        <v>0</v>
      </c>
      <c r="G247" s="4"/>
      <c r="H247" s="117"/>
      <c r="I247" s="4"/>
      <c r="J247" s="4"/>
    </row>
    <row r="248" spans="2:10" x14ac:dyDescent="0.35">
      <c r="B248" s="11"/>
      <c r="C248" s="11"/>
      <c r="D248" s="25"/>
      <c r="E248" s="6"/>
      <c r="F248" s="5">
        <f>IFERROR(VLOOKUP(Einkauf!E248,Rohmaterial!$B$4:$C$54,2,0),0)</f>
        <v>0</v>
      </c>
      <c r="G248" s="4"/>
      <c r="H248" s="117"/>
      <c r="I248" s="4"/>
      <c r="J248" s="4"/>
    </row>
    <row r="249" spans="2:10" x14ac:dyDescent="0.35">
      <c r="B249" s="11"/>
      <c r="C249" s="11"/>
      <c r="D249" s="25"/>
      <c r="E249" s="6"/>
      <c r="F249" s="5">
        <f>IFERROR(VLOOKUP(Einkauf!E249,Rohmaterial!$B$4:$C$54,2,0),0)</f>
        <v>0</v>
      </c>
      <c r="G249" s="4"/>
      <c r="H249" s="117"/>
      <c r="I249" s="4"/>
      <c r="J249" s="4"/>
    </row>
    <row r="250" spans="2:10" x14ac:dyDescent="0.35">
      <c r="B250" s="11"/>
      <c r="C250" s="11"/>
      <c r="D250" s="25"/>
      <c r="E250" s="6"/>
      <c r="F250" s="5">
        <f>IFERROR(VLOOKUP(Einkauf!E250,Rohmaterial!$B$4:$C$54,2,0),0)</f>
        <v>0</v>
      </c>
      <c r="G250" s="4"/>
      <c r="H250" s="117"/>
      <c r="I250" s="4"/>
      <c r="J250" s="4"/>
    </row>
    <row r="251" spans="2:10" x14ac:dyDescent="0.35">
      <c r="B251" s="11"/>
      <c r="C251" s="11"/>
      <c r="D251" s="25"/>
      <c r="E251" s="6"/>
      <c r="F251" s="5">
        <f>IFERROR(VLOOKUP(Einkauf!E251,Rohmaterial!$B$4:$C$54,2,0),0)</f>
        <v>0</v>
      </c>
      <c r="G251" s="4"/>
      <c r="H251" s="117"/>
      <c r="I251" s="4"/>
      <c r="J251" s="4"/>
    </row>
    <row r="252" spans="2:10" x14ac:dyDescent="0.35">
      <c r="B252" s="11"/>
      <c r="C252" s="11"/>
      <c r="D252" s="25"/>
      <c r="E252" s="6"/>
      <c r="F252" s="5">
        <f>IFERROR(VLOOKUP(Einkauf!E252,Rohmaterial!$B$4:$C$54,2,0),0)</f>
        <v>0</v>
      </c>
      <c r="G252" s="4"/>
      <c r="H252" s="117"/>
      <c r="I252" s="4"/>
      <c r="J252" s="4"/>
    </row>
    <row r="253" spans="2:10" x14ac:dyDescent="0.35">
      <c r="B253" s="11"/>
      <c r="C253" s="11"/>
      <c r="D253" s="25"/>
      <c r="E253" s="6"/>
      <c r="F253" s="5">
        <f>IFERROR(VLOOKUP(Einkauf!E253,Rohmaterial!$B$4:$C$54,2,0),0)</f>
        <v>0</v>
      </c>
      <c r="G253" s="4"/>
      <c r="H253" s="117"/>
      <c r="I253" s="4"/>
      <c r="J253" s="4"/>
    </row>
    <row r="254" spans="2:10" x14ac:dyDescent="0.35">
      <c r="B254" s="11"/>
      <c r="C254" s="11"/>
      <c r="D254" s="25"/>
      <c r="E254" s="6"/>
      <c r="F254" s="5">
        <f>IFERROR(VLOOKUP(Einkauf!E254,Rohmaterial!$B$4:$C$54,2,0),0)</f>
        <v>0</v>
      </c>
      <c r="G254" s="4"/>
      <c r="H254" s="117"/>
      <c r="I254" s="4"/>
      <c r="J254" s="4"/>
    </row>
    <row r="255" spans="2:10" x14ac:dyDescent="0.35">
      <c r="B255" s="11"/>
      <c r="C255" s="11"/>
      <c r="D255" s="25"/>
      <c r="E255" s="6"/>
      <c r="F255" s="5">
        <f>IFERROR(VLOOKUP(Einkauf!E255,Rohmaterial!$B$4:$C$54,2,0),0)</f>
        <v>0</v>
      </c>
      <c r="G255" s="4"/>
      <c r="H255" s="117"/>
      <c r="I255" s="4"/>
      <c r="J255" s="4"/>
    </row>
    <row r="256" spans="2:10" x14ac:dyDescent="0.35">
      <c r="B256" s="11"/>
      <c r="C256" s="11"/>
      <c r="D256" s="25"/>
      <c r="E256" s="6"/>
      <c r="F256" s="5">
        <f>IFERROR(VLOOKUP(Einkauf!E256,Rohmaterial!$B$4:$C$54,2,0),0)</f>
        <v>0</v>
      </c>
      <c r="G256" s="4"/>
      <c r="H256" s="117"/>
      <c r="I256" s="4"/>
      <c r="J256" s="4"/>
    </row>
    <row r="257" spans="2:10" x14ac:dyDescent="0.35">
      <c r="B257" s="11"/>
      <c r="C257" s="11"/>
      <c r="D257" s="25"/>
      <c r="E257" s="6"/>
      <c r="F257" s="5">
        <f>IFERROR(VLOOKUP(Einkauf!E257,Rohmaterial!$B$4:$C$54,2,0),0)</f>
        <v>0</v>
      </c>
      <c r="G257" s="4"/>
      <c r="H257" s="117"/>
      <c r="I257" s="4"/>
      <c r="J257" s="4"/>
    </row>
    <row r="258" spans="2:10" x14ac:dyDescent="0.35">
      <c r="B258" s="11"/>
      <c r="C258" s="11"/>
      <c r="D258" s="25"/>
      <c r="E258" s="6"/>
      <c r="F258" s="5">
        <f>IFERROR(VLOOKUP(Einkauf!E258,Rohmaterial!$B$4:$C$54,2,0),0)</f>
        <v>0</v>
      </c>
      <c r="G258" s="4"/>
      <c r="H258" s="117"/>
      <c r="I258" s="4"/>
      <c r="J258" s="4"/>
    </row>
    <row r="259" spans="2:10" x14ac:dyDescent="0.35">
      <c r="B259" s="11"/>
      <c r="C259" s="11"/>
      <c r="D259" s="25"/>
      <c r="E259" s="6"/>
      <c r="F259" s="5">
        <f>IFERROR(VLOOKUP(Einkauf!E259,Rohmaterial!$B$4:$C$54,2,0),0)</f>
        <v>0</v>
      </c>
      <c r="G259" s="4"/>
      <c r="H259" s="117"/>
      <c r="I259" s="4"/>
      <c r="J259" s="4"/>
    </row>
    <row r="260" spans="2:10" x14ac:dyDescent="0.35">
      <c r="B260" s="11"/>
      <c r="C260" s="11"/>
      <c r="D260" s="25"/>
      <c r="E260" s="6"/>
      <c r="F260" s="5">
        <f>IFERROR(VLOOKUP(Einkauf!E260,Rohmaterial!$B$4:$C$54,2,0),0)</f>
        <v>0</v>
      </c>
      <c r="G260" s="4"/>
      <c r="H260" s="117"/>
      <c r="I260" s="4"/>
      <c r="J260" s="4"/>
    </row>
    <row r="261" spans="2:10" x14ac:dyDescent="0.35">
      <c r="B261" s="11"/>
      <c r="C261" s="11"/>
      <c r="D261" s="25"/>
      <c r="E261" s="6"/>
      <c r="F261" s="5">
        <f>IFERROR(VLOOKUP(Einkauf!E261,Rohmaterial!$B$4:$C$54,2,0),0)</f>
        <v>0</v>
      </c>
      <c r="G261" s="4"/>
      <c r="H261" s="117"/>
      <c r="I261" s="4"/>
      <c r="J261" s="4"/>
    </row>
    <row r="262" spans="2:10" x14ac:dyDescent="0.35">
      <c r="B262" s="11"/>
      <c r="C262" s="11"/>
      <c r="D262" s="25"/>
      <c r="E262" s="6"/>
      <c r="F262" s="5">
        <f>IFERROR(VLOOKUP(Einkauf!E262,Rohmaterial!$B$4:$C$54,2,0),0)</f>
        <v>0</v>
      </c>
      <c r="G262" s="4"/>
      <c r="H262" s="117"/>
      <c r="I262" s="4"/>
      <c r="J262" s="4"/>
    </row>
    <row r="263" spans="2:10" x14ac:dyDescent="0.35">
      <c r="B263" s="11"/>
      <c r="C263" s="11"/>
      <c r="D263" s="25"/>
      <c r="E263" s="6"/>
      <c r="F263" s="5">
        <f>IFERROR(VLOOKUP(Einkauf!E263,Rohmaterial!$B$4:$C$54,2,0),0)</f>
        <v>0</v>
      </c>
      <c r="G263" s="4"/>
      <c r="H263" s="117"/>
      <c r="I263" s="4"/>
      <c r="J263" s="4"/>
    </row>
    <row r="264" spans="2:10" x14ac:dyDescent="0.35">
      <c r="B264" s="11"/>
      <c r="C264" s="11"/>
      <c r="D264" s="25"/>
      <c r="E264" s="6"/>
      <c r="F264" s="5">
        <f>IFERROR(VLOOKUP(Einkauf!E264,Rohmaterial!$B$4:$C$54,2,0),0)</f>
        <v>0</v>
      </c>
      <c r="G264" s="4"/>
      <c r="H264" s="117"/>
      <c r="I264" s="4"/>
      <c r="J264" s="4"/>
    </row>
    <row r="265" spans="2:10" x14ac:dyDescent="0.35">
      <c r="B265" s="11"/>
      <c r="C265" s="11"/>
      <c r="D265" s="25"/>
      <c r="E265" s="6"/>
      <c r="F265" s="5">
        <f>IFERROR(VLOOKUP(Einkauf!E265,Rohmaterial!$B$4:$C$54,2,0),0)</f>
        <v>0</v>
      </c>
      <c r="G265" s="4"/>
      <c r="H265" s="117"/>
      <c r="I265" s="4"/>
      <c r="J265" s="4"/>
    </row>
    <row r="266" spans="2:10" x14ac:dyDescent="0.35">
      <c r="B266" s="11"/>
      <c r="C266" s="11"/>
      <c r="D266" s="25"/>
      <c r="E266" s="6"/>
      <c r="F266" s="5">
        <f>IFERROR(VLOOKUP(Einkauf!E266,Rohmaterial!$B$4:$C$54,2,0),0)</f>
        <v>0</v>
      </c>
      <c r="G266" s="4"/>
      <c r="H266" s="117"/>
      <c r="I266" s="4"/>
      <c r="J266" s="4"/>
    </row>
    <row r="267" spans="2:10" x14ac:dyDescent="0.35">
      <c r="B267" s="11"/>
      <c r="C267" s="11"/>
      <c r="D267" s="25"/>
      <c r="E267" s="6"/>
      <c r="F267" s="5">
        <f>IFERROR(VLOOKUP(Einkauf!E267,Rohmaterial!$B$4:$C$54,2,0),0)</f>
        <v>0</v>
      </c>
      <c r="G267" s="4"/>
      <c r="H267" s="117"/>
      <c r="I267" s="4"/>
      <c r="J267" s="4"/>
    </row>
    <row r="268" spans="2:10" x14ac:dyDescent="0.35">
      <c r="B268" s="11"/>
      <c r="C268" s="11"/>
      <c r="D268" s="25"/>
      <c r="E268" s="6"/>
      <c r="F268" s="5">
        <f>IFERROR(VLOOKUP(Einkauf!E268,Rohmaterial!$B$4:$C$54,2,0),0)</f>
        <v>0</v>
      </c>
      <c r="G268" s="4"/>
      <c r="H268" s="117"/>
      <c r="I268" s="4"/>
      <c r="J268" s="4"/>
    </row>
    <row r="269" spans="2:10" x14ac:dyDescent="0.35">
      <c r="B269" s="11"/>
      <c r="C269" s="11"/>
      <c r="D269" s="25"/>
      <c r="E269" s="6"/>
      <c r="F269" s="5">
        <f>IFERROR(VLOOKUP(Einkauf!E269,Rohmaterial!$B$4:$C$54,2,0),0)</f>
        <v>0</v>
      </c>
      <c r="G269" s="4"/>
      <c r="H269" s="117"/>
      <c r="I269" s="4"/>
      <c r="J269" s="4"/>
    </row>
    <row r="270" spans="2:10" x14ac:dyDescent="0.35">
      <c r="B270" s="11"/>
      <c r="C270" s="11"/>
      <c r="D270" s="25"/>
      <c r="E270" s="6"/>
      <c r="F270" s="5">
        <f>IFERROR(VLOOKUP(Einkauf!E270,Rohmaterial!$B$4:$C$54,2,0),0)</f>
        <v>0</v>
      </c>
      <c r="G270" s="4"/>
      <c r="H270" s="117"/>
      <c r="I270" s="4"/>
      <c r="J270" s="4"/>
    </row>
    <row r="271" spans="2:10" x14ac:dyDescent="0.35">
      <c r="B271" s="11"/>
      <c r="C271" s="11"/>
      <c r="D271" s="25"/>
      <c r="E271" s="6"/>
      <c r="F271" s="5">
        <f>IFERROR(VLOOKUP(Einkauf!E271,Rohmaterial!$B$4:$C$54,2,0),0)</f>
        <v>0</v>
      </c>
      <c r="G271" s="4"/>
      <c r="H271" s="117"/>
      <c r="I271" s="4"/>
      <c r="J271" s="4"/>
    </row>
    <row r="272" spans="2:10" x14ac:dyDescent="0.35">
      <c r="B272" s="11"/>
      <c r="C272" s="11"/>
      <c r="D272" s="25"/>
      <c r="E272" s="6"/>
      <c r="F272" s="5">
        <f>IFERROR(VLOOKUP(Einkauf!E272,Rohmaterial!$B$4:$C$54,2,0),0)</f>
        <v>0</v>
      </c>
      <c r="G272" s="4"/>
      <c r="H272" s="117"/>
      <c r="I272" s="4"/>
      <c r="J272" s="4"/>
    </row>
    <row r="273" spans="2:10" x14ac:dyDescent="0.35">
      <c r="B273" s="11"/>
      <c r="C273" s="11"/>
      <c r="D273" s="25"/>
      <c r="E273" s="6"/>
      <c r="F273" s="5">
        <f>IFERROR(VLOOKUP(Einkauf!E273,Rohmaterial!$B$4:$C$54,2,0),0)</f>
        <v>0</v>
      </c>
      <c r="G273" s="4"/>
      <c r="H273" s="117"/>
      <c r="I273" s="4"/>
      <c r="J273" s="4"/>
    </row>
    <row r="274" spans="2:10" x14ac:dyDescent="0.35">
      <c r="B274" s="11"/>
      <c r="C274" s="11"/>
      <c r="D274" s="25"/>
      <c r="E274" s="6"/>
      <c r="F274" s="5">
        <f>IFERROR(VLOOKUP(Einkauf!E274,Rohmaterial!$B$4:$C$54,2,0),0)</f>
        <v>0</v>
      </c>
      <c r="G274" s="4"/>
      <c r="H274" s="117"/>
      <c r="I274" s="4"/>
      <c r="J274" s="4"/>
    </row>
    <row r="275" spans="2:10" x14ac:dyDescent="0.35">
      <c r="B275" s="11"/>
      <c r="C275" s="11"/>
      <c r="D275" s="25"/>
      <c r="E275" s="6"/>
      <c r="F275" s="5">
        <f>IFERROR(VLOOKUP(Einkauf!E275,Rohmaterial!$B$4:$C$54,2,0),0)</f>
        <v>0</v>
      </c>
      <c r="G275" s="4"/>
      <c r="H275" s="117"/>
      <c r="I275" s="4"/>
      <c r="J275" s="4"/>
    </row>
    <row r="276" spans="2:10" x14ac:dyDescent="0.35">
      <c r="B276" s="11"/>
      <c r="C276" s="11"/>
      <c r="D276" s="25"/>
      <c r="E276" s="6"/>
      <c r="F276" s="5">
        <f>IFERROR(VLOOKUP(Einkauf!E276,Rohmaterial!$B$4:$C$54,2,0),0)</f>
        <v>0</v>
      </c>
      <c r="G276" s="4"/>
      <c r="H276" s="117"/>
      <c r="I276" s="4"/>
      <c r="J276" s="4"/>
    </row>
    <row r="277" spans="2:10" x14ac:dyDescent="0.35">
      <c r="B277" s="11"/>
      <c r="C277" s="11"/>
      <c r="D277" s="25"/>
      <c r="E277" s="6"/>
      <c r="F277" s="5">
        <f>IFERROR(VLOOKUP(Einkauf!E277,Rohmaterial!$B$4:$C$54,2,0),0)</f>
        <v>0</v>
      </c>
      <c r="G277" s="4"/>
      <c r="H277" s="117"/>
      <c r="I277" s="4"/>
      <c r="J277" s="4"/>
    </row>
    <row r="278" spans="2:10" x14ac:dyDescent="0.35">
      <c r="B278" s="11"/>
      <c r="C278" s="11"/>
      <c r="D278" s="25"/>
      <c r="E278" s="6"/>
      <c r="F278" s="5">
        <f>IFERROR(VLOOKUP(Einkauf!E278,Rohmaterial!$B$4:$C$54,2,0),0)</f>
        <v>0</v>
      </c>
      <c r="G278" s="4"/>
      <c r="H278" s="117"/>
      <c r="I278" s="4"/>
      <c r="J278" s="4"/>
    </row>
    <row r="279" spans="2:10" x14ac:dyDescent="0.35">
      <c r="B279" s="11"/>
      <c r="C279" s="11"/>
      <c r="D279" s="25"/>
      <c r="E279" s="6"/>
      <c r="F279" s="5">
        <f>IFERROR(VLOOKUP(Einkauf!E279,Rohmaterial!$B$4:$C$54,2,0),0)</f>
        <v>0</v>
      </c>
      <c r="G279" s="4"/>
      <c r="H279" s="117"/>
      <c r="I279" s="4"/>
      <c r="J279" s="4"/>
    </row>
    <row r="280" spans="2:10" x14ac:dyDescent="0.35">
      <c r="B280" s="11"/>
      <c r="C280" s="11"/>
      <c r="D280" s="25"/>
      <c r="E280" s="6"/>
      <c r="F280" s="5">
        <f>IFERROR(VLOOKUP(Einkauf!E280,Rohmaterial!$B$4:$C$54,2,0),0)</f>
        <v>0</v>
      </c>
      <c r="G280" s="4"/>
      <c r="H280" s="117"/>
      <c r="I280" s="4"/>
      <c r="J280" s="4"/>
    </row>
    <row r="281" spans="2:10" x14ac:dyDescent="0.35">
      <c r="B281" s="11"/>
      <c r="C281" s="11"/>
      <c r="D281" s="25"/>
      <c r="E281" s="6"/>
      <c r="F281" s="5">
        <f>IFERROR(VLOOKUP(Einkauf!E281,Rohmaterial!$B$4:$C$54,2,0),0)</f>
        <v>0</v>
      </c>
      <c r="G281" s="4"/>
      <c r="H281" s="117"/>
      <c r="I281" s="4"/>
      <c r="J281" s="4"/>
    </row>
    <row r="282" spans="2:10" x14ac:dyDescent="0.35">
      <c r="B282" s="11"/>
      <c r="C282" s="11"/>
      <c r="D282" s="25"/>
      <c r="E282" s="6"/>
      <c r="F282" s="5">
        <f>IFERROR(VLOOKUP(Einkauf!E282,Rohmaterial!$B$4:$C$54,2,0),0)</f>
        <v>0</v>
      </c>
      <c r="G282" s="4"/>
      <c r="H282" s="117"/>
      <c r="I282" s="4"/>
      <c r="J282" s="4"/>
    </row>
    <row r="283" spans="2:10" x14ac:dyDescent="0.35">
      <c r="B283" s="11"/>
      <c r="C283" s="11"/>
      <c r="D283" s="25"/>
      <c r="E283" s="6"/>
      <c r="F283" s="5">
        <f>IFERROR(VLOOKUP(Einkauf!E283,Rohmaterial!$B$4:$C$54,2,0),0)</f>
        <v>0</v>
      </c>
      <c r="G283" s="4"/>
      <c r="H283" s="117"/>
      <c r="I283" s="4"/>
      <c r="J283" s="4"/>
    </row>
    <row r="284" spans="2:10" x14ac:dyDescent="0.35">
      <c r="B284" s="11"/>
      <c r="C284" s="11"/>
      <c r="D284" s="25"/>
      <c r="E284" s="6"/>
      <c r="F284" s="5">
        <f>IFERROR(VLOOKUP(Einkauf!E284,Rohmaterial!$B$4:$C$54,2,0),0)</f>
        <v>0</v>
      </c>
      <c r="G284" s="4"/>
      <c r="H284" s="117"/>
      <c r="I284" s="4"/>
      <c r="J284" s="4"/>
    </row>
    <row r="285" spans="2:10" x14ac:dyDescent="0.35">
      <c r="B285" s="11"/>
      <c r="C285" s="11"/>
      <c r="D285" s="25"/>
      <c r="E285" s="6"/>
      <c r="F285" s="5">
        <f>IFERROR(VLOOKUP(Einkauf!E285,Rohmaterial!$B$4:$C$54,2,0),0)</f>
        <v>0</v>
      </c>
      <c r="G285" s="4"/>
      <c r="H285" s="117"/>
      <c r="I285" s="4"/>
      <c r="J285" s="4"/>
    </row>
    <row r="286" spans="2:10" x14ac:dyDescent="0.35">
      <c r="B286" s="11"/>
      <c r="C286" s="11"/>
      <c r="D286" s="25"/>
      <c r="E286" s="6"/>
      <c r="F286" s="5">
        <f>IFERROR(VLOOKUP(Einkauf!E286,Rohmaterial!$B$4:$C$54,2,0),0)</f>
        <v>0</v>
      </c>
      <c r="G286" s="4"/>
      <c r="H286" s="117"/>
      <c r="I286" s="4"/>
      <c r="J286" s="4"/>
    </row>
    <row r="287" spans="2:10" x14ac:dyDescent="0.35">
      <c r="B287" s="11"/>
      <c r="C287" s="11"/>
      <c r="D287" s="25"/>
      <c r="E287" s="6"/>
      <c r="F287" s="5">
        <f>IFERROR(VLOOKUP(Einkauf!E287,Rohmaterial!$B$4:$C$54,2,0),0)</f>
        <v>0</v>
      </c>
      <c r="G287" s="4"/>
      <c r="H287" s="117"/>
      <c r="I287" s="4"/>
      <c r="J287" s="4"/>
    </row>
    <row r="288" spans="2:10" x14ac:dyDescent="0.35">
      <c r="B288" s="11"/>
      <c r="C288" s="11"/>
      <c r="D288" s="25"/>
      <c r="E288" s="6"/>
      <c r="F288" s="5">
        <f>IFERROR(VLOOKUP(Einkauf!E288,Rohmaterial!$B$4:$C$54,2,0),0)</f>
        <v>0</v>
      </c>
      <c r="G288" s="4"/>
      <c r="H288" s="117"/>
      <c r="I288" s="4"/>
      <c r="J288" s="4"/>
    </row>
    <row r="289" spans="2:10" x14ac:dyDescent="0.35">
      <c r="B289" s="11"/>
      <c r="C289" s="11"/>
      <c r="D289" s="25"/>
      <c r="E289" s="6"/>
      <c r="F289" s="5">
        <f>IFERROR(VLOOKUP(Einkauf!E289,Rohmaterial!$B$4:$C$54,2,0),0)</f>
        <v>0</v>
      </c>
      <c r="G289" s="4"/>
      <c r="H289" s="117"/>
      <c r="I289" s="4"/>
      <c r="J289" s="4"/>
    </row>
    <row r="290" spans="2:10" x14ac:dyDescent="0.35">
      <c r="B290" s="11"/>
      <c r="C290" s="11"/>
      <c r="D290" s="25"/>
      <c r="E290" s="6"/>
      <c r="F290" s="5">
        <f>IFERROR(VLOOKUP(Einkauf!E290,Rohmaterial!$B$4:$C$54,2,0),0)</f>
        <v>0</v>
      </c>
      <c r="G290" s="4"/>
      <c r="H290" s="117"/>
      <c r="I290" s="4"/>
      <c r="J290" s="4"/>
    </row>
    <row r="291" spans="2:10" x14ac:dyDescent="0.35">
      <c r="B291" s="11"/>
      <c r="C291" s="11"/>
      <c r="D291" s="25"/>
      <c r="E291" s="6"/>
      <c r="F291" s="5">
        <f>IFERROR(VLOOKUP(Einkauf!E291,Rohmaterial!$B$4:$C$54,2,0),0)</f>
        <v>0</v>
      </c>
      <c r="G291" s="4"/>
      <c r="H291" s="117"/>
      <c r="I291" s="4"/>
      <c r="J291" s="4"/>
    </row>
    <row r="292" spans="2:10" x14ac:dyDescent="0.35">
      <c r="B292" s="11"/>
      <c r="C292" s="11"/>
      <c r="D292" s="25"/>
      <c r="E292" s="6"/>
      <c r="F292" s="5">
        <f>IFERROR(VLOOKUP(Einkauf!E292,Rohmaterial!$B$4:$C$54,2,0),0)</f>
        <v>0</v>
      </c>
      <c r="G292" s="4"/>
      <c r="H292" s="117"/>
      <c r="I292" s="4"/>
      <c r="J292" s="4"/>
    </row>
    <row r="293" spans="2:10" x14ac:dyDescent="0.35">
      <c r="B293" s="11"/>
      <c r="C293" s="11"/>
      <c r="D293" s="25"/>
      <c r="E293" s="6"/>
      <c r="F293" s="5">
        <f>IFERROR(VLOOKUP(Einkauf!E293,Rohmaterial!$B$4:$C$54,2,0),0)</f>
        <v>0</v>
      </c>
      <c r="G293" s="4"/>
      <c r="H293" s="117"/>
      <c r="I293" s="4"/>
      <c r="J293" s="4"/>
    </row>
    <row r="294" spans="2:10" x14ac:dyDescent="0.35">
      <c r="B294" s="11"/>
      <c r="C294" s="11"/>
      <c r="D294" s="25"/>
      <c r="E294" s="6"/>
      <c r="F294" s="5">
        <f>IFERROR(VLOOKUP(Einkauf!E294,Rohmaterial!$B$4:$C$54,2,0),0)</f>
        <v>0</v>
      </c>
      <c r="G294" s="4"/>
      <c r="H294" s="117"/>
      <c r="I294" s="4"/>
      <c r="J294" s="4"/>
    </row>
    <row r="295" spans="2:10" x14ac:dyDescent="0.35">
      <c r="B295" s="11"/>
      <c r="C295" s="11"/>
      <c r="D295" s="25"/>
      <c r="E295" s="6"/>
      <c r="F295" s="5">
        <f>IFERROR(VLOOKUP(Einkauf!E295,Rohmaterial!$B$4:$C$54,2,0),0)</f>
        <v>0</v>
      </c>
      <c r="G295" s="4"/>
      <c r="H295" s="117"/>
      <c r="I295" s="4"/>
      <c r="J295" s="4"/>
    </row>
    <row r="296" spans="2:10" x14ac:dyDescent="0.35">
      <c r="B296" s="11"/>
      <c r="C296" s="11"/>
      <c r="D296" s="25"/>
      <c r="E296" s="6"/>
      <c r="F296" s="5">
        <f>IFERROR(VLOOKUP(Einkauf!E296,Rohmaterial!$B$4:$C$54,2,0),0)</f>
        <v>0</v>
      </c>
      <c r="G296" s="4"/>
      <c r="H296" s="117"/>
      <c r="I296" s="4"/>
      <c r="J296" s="4"/>
    </row>
    <row r="297" spans="2:10" x14ac:dyDescent="0.35">
      <c r="B297" s="11"/>
      <c r="C297" s="11"/>
      <c r="D297" s="25"/>
      <c r="E297" s="6"/>
      <c r="F297" s="5">
        <f>IFERROR(VLOOKUP(Einkauf!E297,Rohmaterial!$B$4:$C$54,2,0),0)</f>
        <v>0</v>
      </c>
      <c r="G297" s="4"/>
      <c r="H297" s="117"/>
      <c r="I297" s="4"/>
      <c r="J297" s="4"/>
    </row>
    <row r="298" spans="2:10" x14ac:dyDescent="0.35">
      <c r="B298" s="11"/>
      <c r="C298" s="11"/>
      <c r="D298" s="25"/>
      <c r="E298" s="6"/>
      <c r="F298" s="5">
        <f>IFERROR(VLOOKUP(Einkauf!E298,Rohmaterial!$B$4:$C$54,2,0),0)</f>
        <v>0</v>
      </c>
      <c r="G298" s="4"/>
      <c r="H298" s="117"/>
      <c r="I298" s="4"/>
      <c r="J298" s="4"/>
    </row>
    <row r="299" spans="2:10" x14ac:dyDescent="0.35">
      <c r="B299" s="11"/>
      <c r="C299" s="11"/>
      <c r="D299" s="25"/>
      <c r="E299" s="6"/>
      <c r="F299" s="5">
        <f>IFERROR(VLOOKUP(Einkauf!E299,Rohmaterial!$B$4:$C$54,2,0),0)</f>
        <v>0</v>
      </c>
      <c r="G299" s="4"/>
      <c r="H299" s="117"/>
      <c r="I299" s="4"/>
      <c r="J299" s="4"/>
    </row>
    <row r="300" spans="2:10" x14ac:dyDescent="0.35">
      <c r="B300" s="11"/>
      <c r="C300" s="11"/>
      <c r="D300" s="25"/>
      <c r="E300" s="6"/>
      <c r="F300" s="5">
        <f>IFERROR(VLOOKUP(Einkauf!E300,Rohmaterial!$B$4:$C$54,2,0),0)</f>
        <v>0</v>
      </c>
      <c r="G300" s="4"/>
      <c r="H300" s="117"/>
      <c r="I300" s="4"/>
      <c r="J300" s="4"/>
    </row>
    <row r="301" spans="2:10" x14ac:dyDescent="0.35">
      <c r="B301" s="11"/>
      <c r="C301" s="11"/>
      <c r="D301" s="25"/>
      <c r="E301" s="6"/>
      <c r="F301" s="5">
        <f>IFERROR(VLOOKUP(Einkauf!E301,Rohmaterial!$B$4:$C$54,2,0),0)</f>
        <v>0</v>
      </c>
      <c r="G301" s="4"/>
      <c r="H301" s="117"/>
      <c r="I301" s="4"/>
      <c r="J301" s="4"/>
    </row>
    <row r="302" spans="2:10" x14ac:dyDescent="0.35">
      <c r="B302" s="11"/>
      <c r="C302" s="11"/>
      <c r="D302" s="25"/>
      <c r="E302" s="6"/>
      <c r="F302" s="5">
        <f>IFERROR(VLOOKUP(Einkauf!E302,Rohmaterial!$B$4:$C$54,2,0),0)</f>
        <v>0</v>
      </c>
      <c r="G302" s="4"/>
      <c r="H302" s="117"/>
      <c r="I302" s="4"/>
      <c r="J302" s="4"/>
    </row>
    <row r="303" spans="2:10" x14ac:dyDescent="0.35">
      <c r="B303" s="11"/>
      <c r="C303" s="11"/>
      <c r="D303" s="25"/>
      <c r="E303" s="6"/>
      <c r="F303" s="5">
        <f>IFERROR(VLOOKUP(Einkauf!E303,Rohmaterial!$B$4:$C$54,2,0),0)</f>
        <v>0</v>
      </c>
      <c r="G303" s="4"/>
      <c r="H303" s="117"/>
      <c r="I303" s="4"/>
      <c r="J303" s="4"/>
    </row>
    <row r="304" spans="2:10" x14ac:dyDescent="0.35">
      <c r="B304" s="11"/>
      <c r="C304" s="11"/>
      <c r="D304" s="25"/>
      <c r="E304" s="6"/>
      <c r="F304" s="5">
        <f>IFERROR(VLOOKUP(Einkauf!E304,Rohmaterial!$B$4:$C$54,2,0),0)</f>
        <v>0</v>
      </c>
      <c r="G304" s="4"/>
      <c r="H304" s="117"/>
      <c r="I304" s="4"/>
      <c r="J304" s="4"/>
    </row>
    <row r="305" spans="2:10" x14ac:dyDescent="0.35">
      <c r="B305" s="11"/>
      <c r="C305" s="11"/>
      <c r="D305" s="25"/>
      <c r="E305" s="6"/>
      <c r="F305" s="5">
        <f>IFERROR(VLOOKUP(Einkauf!E305,Rohmaterial!$B$4:$C$54,2,0),0)</f>
        <v>0</v>
      </c>
      <c r="G305" s="4"/>
      <c r="H305" s="117"/>
      <c r="I305" s="4"/>
      <c r="J305" s="4"/>
    </row>
    <row r="306" spans="2:10" x14ac:dyDescent="0.35">
      <c r="B306" s="11"/>
      <c r="C306" s="11"/>
      <c r="D306" s="25"/>
      <c r="E306" s="6"/>
      <c r="F306" s="5">
        <f>IFERROR(VLOOKUP(Einkauf!E306,Rohmaterial!$B$4:$C$54,2,0),0)</f>
        <v>0</v>
      </c>
      <c r="G306" s="4"/>
      <c r="H306" s="117"/>
      <c r="I306" s="4"/>
      <c r="J306" s="4"/>
    </row>
    <row r="307" spans="2:10" x14ac:dyDescent="0.35">
      <c r="B307" s="11"/>
      <c r="C307" s="11"/>
      <c r="D307" s="25"/>
      <c r="E307" s="6"/>
      <c r="F307" s="5">
        <f>IFERROR(VLOOKUP(Einkauf!E307,Rohmaterial!$B$4:$C$54,2,0),0)</f>
        <v>0</v>
      </c>
      <c r="G307" s="4"/>
      <c r="H307" s="117"/>
      <c r="I307" s="4"/>
      <c r="J307" s="4"/>
    </row>
    <row r="308" spans="2:10" x14ac:dyDescent="0.35">
      <c r="B308" s="11"/>
      <c r="C308" s="11"/>
      <c r="D308" s="25"/>
      <c r="E308" s="6"/>
      <c r="F308" s="5">
        <f>IFERROR(VLOOKUP(Einkauf!E308,Rohmaterial!$B$4:$C$54,2,0),0)</f>
        <v>0</v>
      </c>
      <c r="G308" s="4"/>
      <c r="H308" s="117"/>
      <c r="I308" s="4"/>
      <c r="J308" s="4"/>
    </row>
    <row r="309" spans="2:10" x14ac:dyDescent="0.35">
      <c r="B309" s="11"/>
      <c r="C309" s="11"/>
      <c r="D309" s="25"/>
      <c r="E309" s="6"/>
      <c r="F309" s="5">
        <f>IFERROR(VLOOKUP(Einkauf!E309,Rohmaterial!$B$4:$C$54,2,0),0)</f>
        <v>0</v>
      </c>
      <c r="G309" s="4"/>
      <c r="H309" s="117"/>
      <c r="I309" s="4"/>
      <c r="J309" s="4"/>
    </row>
    <row r="310" spans="2:10" x14ac:dyDescent="0.35">
      <c r="B310" s="11"/>
      <c r="C310" s="11"/>
      <c r="D310" s="25"/>
      <c r="E310" s="6"/>
      <c r="F310" s="5">
        <f>IFERROR(VLOOKUP(Einkauf!E310,Rohmaterial!$B$4:$C$54,2,0),0)</f>
        <v>0</v>
      </c>
      <c r="G310" s="4"/>
      <c r="H310" s="117"/>
      <c r="I310" s="4"/>
      <c r="J310" s="4"/>
    </row>
    <row r="311" spans="2:10" x14ac:dyDescent="0.35">
      <c r="B311" s="11"/>
      <c r="C311" s="11"/>
      <c r="D311" s="25"/>
      <c r="E311" s="6"/>
      <c r="F311" s="5">
        <f>IFERROR(VLOOKUP(Einkauf!E311,Rohmaterial!$B$4:$C$54,2,0),0)</f>
        <v>0</v>
      </c>
      <c r="G311" s="4"/>
      <c r="H311" s="117"/>
      <c r="I311" s="4"/>
      <c r="J311" s="4"/>
    </row>
    <row r="312" spans="2:10" x14ac:dyDescent="0.35">
      <c r="B312" s="11"/>
      <c r="C312" s="11"/>
      <c r="D312" s="25"/>
      <c r="E312" s="6"/>
      <c r="F312" s="5">
        <f>IFERROR(VLOOKUP(Einkauf!E312,Rohmaterial!$B$4:$C$54,2,0),0)</f>
        <v>0</v>
      </c>
      <c r="G312" s="4"/>
      <c r="H312" s="117"/>
      <c r="I312" s="4"/>
      <c r="J312" s="4"/>
    </row>
    <row r="313" spans="2:10" x14ac:dyDescent="0.35">
      <c r="B313" s="11"/>
      <c r="C313" s="11"/>
      <c r="D313" s="25"/>
      <c r="E313" s="6"/>
      <c r="F313" s="5">
        <f>IFERROR(VLOOKUP(Einkauf!E313,Rohmaterial!$B$4:$C$54,2,0),0)</f>
        <v>0</v>
      </c>
      <c r="G313" s="4"/>
      <c r="H313" s="117"/>
      <c r="I313" s="4"/>
      <c r="J313" s="4"/>
    </row>
    <row r="314" spans="2:10" x14ac:dyDescent="0.35">
      <c r="B314" s="11"/>
      <c r="C314" s="11"/>
      <c r="D314" s="25"/>
      <c r="E314" s="6"/>
      <c r="F314" s="5">
        <f>IFERROR(VLOOKUP(Einkauf!E314,Rohmaterial!$B$4:$C$54,2,0),0)</f>
        <v>0</v>
      </c>
      <c r="G314" s="4"/>
      <c r="H314" s="117"/>
      <c r="I314" s="4"/>
      <c r="J314" s="4"/>
    </row>
    <row r="315" spans="2:10" x14ac:dyDescent="0.35">
      <c r="B315" s="11"/>
      <c r="C315" s="11"/>
      <c r="D315" s="25"/>
      <c r="E315" s="6"/>
      <c r="F315" s="5">
        <f>IFERROR(VLOOKUP(Einkauf!E315,Rohmaterial!$B$4:$C$54,2,0),0)</f>
        <v>0</v>
      </c>
      <c r="G315" s="4"/>
      <c r="H315" s="117"/>
      <c r="I315" s="4"/>
      <c r="J315" s="4"/>
    </row>
    <row r="316" spans="2:10" x14ac:dyDescent="0.35">
      <c r="B316" s="11"/>
      <c r="C316" s="11"/>
      <c r="D316" s="25"/>
      <c r="E316" s="6"/>
      <c r="F316" s="5">
        <f>IFERROR(VLOOKUP(Einkauf!E316,Rohmaterial!$B$4:$C$54,2,0),0)</f>
        <v>0</v>
      </c>
      <c r="G316" s="4"/>
      <c r="H316" s="117"/>
      <c r="I316" s="4"/>
      <c r="J316" s="4"/>
    </row>
    <row r="317" spans="2:10" x14ac:dyDescent="0.35">
      <c r="B317" s="11"/>
      <c r="C317" s="11"/>
      <c r="D317" s="25"/>
      <c r="E317" s="6"/>
      <c r="F317" s="5">
        <f>IFERROR(VLOOKUP(Einkauf!E317,Rohmaterial!$B$4:$C$54,2,0),0)</f>
        <v>0</v>
      </c>
      <c r="G317" s="4"/>
      <c r="H317" s="117"/>
      <c r="I317" s="4"/>
      <c r="J317" s="4"/>
    </row>
    <row r="318" spans="2:10" x14ac:dyDescent="0.35">
      <c r="B318" s="11"/>
      <c r="C318" s="11"/>
      <c r="D318" s="25"/>
      <c r="E318" s="6"/>
      <c r="F318" s="5">
        <f>IFERROR(VLOOKUP(Einkauf!E318,Rohmaterial!$B$4:$C$54,2,0),0)</f>
        <v>0</v>
      </c>
      <c r="G318" s="4"/>
      <c r="H318" s="117"/>
      <c r="I318" s="4"/>
      <c r="J318" s="4"/>
    </row>
    <row r="319" spans="2:10" x14ac:dyDescent="0.35">
      <c r="B319" s="11"/>
      <c r="C319" s="11"/>
      <c r="D319" s="25"/>
      <c r="E319" s="6"/>
      <c r="F319" s="5">
        <f>IFERROR(VLOOKUP(Einkauf!E319,Rohmaterial!$B$4:$C$54,2,0),0)</f>
        <v>0</v>
      </c>
      <c r="G319" s="4"/>
      <c r="H319" s="117"/>
      <c r="I319" s="4"/>
      <c r="J319" s="4"/>
    </row>
    <row r="320" spans="2:10" x14ac:dyDescent="0.35">
      <c r="B320" s="11"/>
      <c r="C320" s="11"/>
      <c r="D320" s="25"/>
      <c r="E320" s="6"/>
      <c r="F320" s="5">
        <f>IFERROR(VLOOKUP(Einkauf!E320,Rohmaterial!$B$4:$C$54,2,0),0)</f>
        <v>0</v>
      </c>
      <c r="G320" s="4"/>
      <c r="H320" s="117"/>
      <c r="I320" s="4"/>
      <c r="J320" s="4"/>
    </row>
    <row r="321" spans="2:10" x14ac:dyDescent="0.35">
      <c r="B321" s="11"/>
      <c r="C321" s="11"/>
      <c r="D321" s="25"/>
      <c r="E321" s="6"/>
      <c r="F321" s="5">
        <f>IFERROR(VLOOKUP(Einkauf!E321,Rohmaterial!$B$4:$C$54,2,0),0)</f>
        <v>0</v>
      </c>
      <c r="G321" s="4"/>
      <c r="H321" s="117"/>
      <c r="I321" s="4"/>
      <c r="J321" s="4"/>
    </row>
    <row r="322" spans="2:10" x14ac:dyDescent="0.35">
      <c r="B322" s="11"/>
      <c r="C322" s="11"/>
      <c r="D322" s="25"/>
      <c r="E322" s="6"/>
      <c r="F322" s="5">
        <f>IFERROR(VLOOKUP(Einkauf!E322,Rohmaterial!$B$4:$C$54,2,0),0)</f>
        <v>0</v>
      </c>
      <c r="G322" s="4"/>
      <c r="H322" s="117"/>
      <c r="I322" s="4"/>
      <c r="J322" s="4"/>
    </row>
    <row r="323" spans="2:10" x14ac:dyDescent="0.35">
      <c r="B323" s="11"/>
      <c r="C323" s="11"/>
      <c r="D323" s="25"/>
      <c r="E323" s="6"/>
      <c r="F323" s="5">
        <f>IFERROR(VLOOKUP(Einkauf!E323,Rohmaterial!$B$4:$C$54,2,0),0)</f>
        <v>0</v>
      </c>
      <c r="G323" s="4"/>
      <c r="H323" s="117"/>
      <c r="I323" s="4"/>
      <c r="J323" s="4"/>
    </row>
    <row r="324" spans="2:10" x14ac:dyDescent="0.35">
      <c r="B324" s="11"/>
      <c r="C324" s="11"/>
      <c r="D324" s="25"/>
      <c r="E324" s="6"/>
      <c r="F324" s="5">
        <f>IFERROR(VLOOKUP(Einkauf!E324,Rohmaterial!$B$4:$C$54,2,0),0)</f>
        <v>0</v>
      </c>
      <c r="G324" s="4"/>
      <c r="H324" s="117"/>
      <c r="I324" s="4"/>
      <c r="J324" s="4"/>
    </row>
    <row r="325" spans="2:10" x14ac:dyDescent="0.35">
      <c r="B325" s="11"/>
      <c r="C325" s="11"/>
      <c r="D325" s="25"/>
      <c r="E325" s="6"/>
      <c r="F325" s="5">
        <f>IFERROR(VLOOKUP(Einkauf!E325,Rohmaterial!$B$4:$C$54,2,0),0)</f>
        <v>0</v>
      </c>
      <c r="G325" s="4"/>
      <c r="H325" s="117"/>
      <c r="I325" s="4"/>
      <c r="J325" s="4"/>
    </row>
    <row r="326" spans="2:10" x14ac:dyDescent="0.35">
      <c r="B326" s="11"/>
      <c r="C326" s="11"/>
      <c r="D326" s="25"/>
      <c r="E326" s="6"/>
      <c r="F326" s="5">
        <f>IFERROR(VLOOKUP(Einkauf!E326,Rohmaterial!$B$4:$C$54,2,0),0)</f>
        <v>0</v>
      </c>
      <c r="G326" s="4"/>
      <c r="H326" s="117"/>
      <c r="I326" s="4"/>
      <c r="J326" s="4"/>
    </row>
    <row r="327" spans="2:10" x14ac:dyDescent="0.35">
      <c r="B327" s="11"/>
      <c r="C327" s="11"/>
      <c r="D327" s="25"/>
      <c r="E327" s="6"/>
      <c r="F327" s="5">
        <f>IFERROR(VLOOKUP(Einkauf!E327,Rohmaterial!$B$4:$C$54,2,0),0)</f>
        <v>0</v>
      </c>
      <c r="G327" s="4"/>
      <c r="H327" s="117"/>
      <c r="I327" s="4"/>
      <c r="J327" s="4"/>
    </row>
    <row r="328" spans="2:10" x14ac:dyDescent="0.35">
      <c r="B328" s="11"/>
      <c r="C328" s="11"/>
      <c r="D328" s="25"/>
      <c r="E328" s="6"/>
      <c r="F328" s="5">
        <f>IFERROR(VLOOKUP(Einkauf!E328,Rohmaterial!$B$4:$C$54,2,0),0)</f>
        <v>0</v>
      </c>
      <c r="G328" s="4"/>
      <c r="H328" s="117"/>
      <c r="I328" s="4"/>
      <c r="J328" s="4"/>
    </row>
    <row r="329" spans="2:10" x14ac:dyDescent="0.35">
      <c r="B329" s="11"/>
      <c r="C329" s="11"/>
      <c r="D329" s="25"/>
      <c r="E329" s="6"/>
      <c r="F329" s="5">
        <f>IFERROR(VLOOKUP(Einkauf!E329,Rohmaterial!$B$4:$C$54,2,0),0)</f>
        <v>0</v>
      </c>
      <c r="G329" s="4"/>
      <c r="H329" s="117"/>
      <c r="I329" s="4"/>
      <c r="J329" s="4"/>
    </row>
    <row r="330" spans="2:10" x14ac:dyDescent="0.35">
      <c r="B330" s="11"/>
      <c r="C330" s="11"/>
      <c r="D330" s="25"/>
      <c r="E330" s="6"/>
      <c r="F330" s="5">
        <f>IFERROR(VLOOKUP(Einkauf!E330,Rohmaterial!$B$4:$C$54,2,0),0)</f>
        <v>0</v>
      </c>
      <c r="G330" s="4"/>
      <c r="H330" s="117"/>
      <c r="I330" s="4"/>
      <c r="J330" s="4"/>
    </row>
    <row r="331" spans="2:10" x14ac:dyDescent="0.35">
      <c r="B331" s="11"/>
      <c r="C331" s="11"/>
      <c r="D331" s="25"/>
      <c r="E331" s="6"/>
      <c r="F331" s="5">
        <f>IFERROR(VLOOKUP(Einkauf!E331,Rohmaterial!$B$4:$C$54,2,0),0)</f>
        <v>0</v>
      </c>
      <c r="G331" s="4"/>
      <c r="H331" s="117"/>
      <c r="I331" s="4"/>
      <c r="J331" s="4"/>
    </row>
    <row r="332" spans="2:10" x14ac:dyDescent="0.35">
      <c r="B332" s="11"/>
      <c r="C332" s="11"/>
      <c r="D332" s="25"/>
      <c r="E332" s="6"/>
      <c r="F332" s="5">
        <f>IFERROR(VLOOKUP(Einkauf!E332,Rohmaterial!$B$4:$C$54,2,0),0)</f>
        <v>0</v>
      </c>
      <c r="G332" s="4"/>
      <c r="H332" s="117"/>
      <c r="I332" s="4"/>
      <c r="J332" s="4"/>
    </row>
    <row r="333" spans="2:10" x14ac:dyDescent="0.35">
      <c r="B333" s="11"/>
      <c r="C333" s="11"/>
      <c r="D333" s="25"/>
      <c r="E333" s="6"/>
      <c r="F333" s="5">
        <f>IFERROR(VLOOKUP(Einkauf!E333,Rohmaterial!$B$4:$C$54,2,0),0)</f>
        <v>0</v>
      </c>
      <c r="G333" s="4"/>
      <c r="H333" s="117"/>
      <c r="I333" s="4"/>
      <c r="J333" s="4"/>
    </row>
    <row r="334" spans="2:10" x14ac:dyDescent="0.35">
      <c r="B334" s="11"/>
      <c r="C334" s="11"/>
      <c r="D334" s="25"/>
      <c r="E334" s="6"/>
      <c r="F334" s="5">
        <f>IFERROR(VLOOKUP(Einkauf!E334,Rohmaterial!$B$4:$C$54,2,0),0)</f>
        <v>0</v>
      </c>
      <c r="G334" s="4"/>
      <c r="H334" s="117"/>
      <c r="I334" s="4"/>
      <c r="J334" s="4"/>
    </row>
    <row r="335" spans="2:10" x14ac:dyDescent="0.35">
      <c r="B335" s="11"/>
      <c r="C335" s="11"/>
      <c r="D335" s="25"/>
      <c r="E335" s="6"/>
      <c r="F335" s="5">
        <f>IFERROR(VLOOKUP(Einkauf!E335,Rohmaterial!$B$4:$C$54,2,0),0)</f>
        <v>0</v>
      </c>
      <c r="G335" s="4"/>
      <c r="H335" s="117"/>
      <c r="I335" s="4"/>
      <c r="J335" s="4"/>
    </row>
    <row r="336" spans="2:10" x14ac:dyDescent="0.35">
      <c r="B336" s="11"/>
      <c r="C336" s="11"/>
      <c r="D336" s="25"/>
      <c r="E336" s="6"/>
      <c r="F336" s="5">
        <f>IFERROR(VLOOKUP(Einkauf!E336,Rohmaterial!$B$4:$C$54,2,0),0)</f>
        <v>0</v>
      </c>
      <c r="G336" s="4"/>
      <c r="H336" s="117"/>
      <c r="I336" s="4"/>
      <c r="J336" s="4"/>
    </row>
    <row r="337" spans="2:10" x14ac:dyDescent="0.35">
      <c r="B337" s="11"/>
      <c r="C337" s="11"/>
      <c r="D337" s="25"/>
      <c r="E337" s="6"/>
      <c r="F337" s="5">
        <f>IFERROR(VLOOKUP(Einkauf!E337,Rohmaterial!$B$4:$C$54,2,0),0)</f>
        <v>0</v>
      </c>
      <c r="G337" s="4"/>
      <c r="H337" s="117"/>
      <c r="I337" s="4"/>
      <c r="J337" s="4"/>
    </row>
    <row r="338" spans="2:10" x14ac:dyDescent="0.35">
      <c r="B338" s="11"/>
      <c r="C338" s="11"/>
      <c r="D338" s="25"/>
      <c r="E338" s="6"/>
      <c r="F338" s="5">
        <f>IFERROR(VLOOKUP(Einkauf!E338,Rohmaterial!$B$4:$C$54,2,0),0)</f>
        <v>0</v>
      </c>
      <c r="G338" s="4"/>
      <c r="H338" s="117"/>
      <c r="I338" s="4"/>
      <c r="J338" s="4"/>
    </row>
    <row r="339" spans="2:10" x14ac:dyDescent="0.35">
      <c r="B339" s="11"/>
      <c r="C339" s="11"/>
      <c r="D339" s="25"/>
      <c r="E339" s="6"/>
      <c r="F339" s="5">
        <f>IFERROR(VLOOKUP(Einkauf!E339,Rohmaterial!$B$4:$C$54,2,0),0)</f>
        <v>0</v>
      </c>
      <c r="G339" s="4"/>
      <c r="H339" s="117"/>
      <c r="I339" s="4"/>
      <c r="J339" s="4"/>
    </row>
    <row r="340" spans="2:10" x14ac:dyDescent="0.35">
      <c r="B340" s="11"/>
      <c r="C340" s="11"/>
      <c r="D340" s="25"/>
      <c r="E340" s="6"/>
      <c r="F340" s="5">
        <f>IFERROR(VLOOKUP(Einkauf!E340,Rohmaterial!$B$4:$C$54,2,0),0)</f>
        <v>0</v>
      </c>
      <c r="G340" s="4"/>
      <c r="H340" s="117"/>
      <c r="I340" s="4"/>
      <c r="J340" s="4"/>
    </row>
    <row r="341" spans="2:10" x14ac:dyDescent="0.35">
      <c r="B341" s="11"/>
      <c r="C341" s="11"/>
      <c r="D341" s="25"/>
      <c r="E341" s="6"/>
      <c r="F341" s="5">
        <f>IFERROR(VLOOKUP(Einkauf!E341,Rohmaterial!$B$4:$C$54,2,0),0)</f>
        <v>0</v>
      </c>
      <c r="G341" s="4"/>
      <c r="H341" s="117"/>
      <c r="I341" s="4"/>
      <c r="J341" s="4"/>
    </row>
    <row r="342" spans="2:10" x14ac:dyDescent="0.35">
      <c r="B342" s="11"/>
      <c r="C342" s="11"/>
      <c r="D342" s="25"/>
      <c r="E342" s="6"/>
      <c r="F342" s="5">
        <f>IFERROR(VLOOKUP(Einkauf!E342,Rohmaterial!$B$4:$C$54,2,0),0)</f>
        <v>0</v>
      </c>
      <c r="G342" s="4"/>
      <c r="H342" s="117"/>
      <c r="I342" s="4"/>
      <c r="J342" s="4"/>
    </row>
    <row r="343" spans="2:10" x14ac:dyDescent="0.35">
      <c r="B343" s="11"/>
      <c r="C343" s="11"/>
      <c r="D343" s="25"/>
      <c r="E343" s="6"/>
      <c r="F343" s="5">
        <f>IFERROR(VLOOKUP(Einkauf!E343,Rohmaterial!$B$4:$C$54,2,0),0)</f>
        <v>0</v>
      </c>
      <c r="G343" s="4"/>
      <c r="H343" s="117"/>
      <c r="I343" s="4"/>
      <c r="J343" s="4"/>
    </row>
    <row r="344" spans="2:10" x14ac:dyDescent="0.35">
      <c r="B344" s="11"/>
      <c r="C344" s="11"/>
      <c r="D344" s="25"/>
      <c r="E344" s="6"/>
      <c r="F344" s="5">
        <f>IFERROR(VLOOKUP(Einkauf!E344,Rohmaterial!$B$4:$C$54,2,0),0)</f>
        <v>0</v>
      </c>
      <c r="G344" s="4"/>
      <c r="H344" s="117"/>
      <c r="I344" s="4"/>
      <c r="J344" s="4"/>
    </row>
    <row r="345" spans="2:10" x14ac:dyDescent="0.35">
      <c r="B345" s="11"/>
      <c r="C345" s="11"/>
      <c r="D345" s="25"/>
      <c r="E345" s="6"/>
      <c r="F345" s="5">
        <f>IFERROR(VLOOKUP(Einkauf!E345,Rohmaterial!$B$4:$C$54,2,0),0)</f>
        <v>0</v>
      </c>
      <c r="G345" s="4"/>
      <c r="H345" s="117"/>
      <c r="I345" s="4"/>
      <c r="J345" s="4"/>
    </row>
    <row r="346" spans="2:10" x14ac:dyDescent="0.35">
      <c r="B346" s="11"/>
      <c r="C346" s="11"/>
      <c r="D346" s="25"/>
      <c r="E346" s="6"/>
      <c r="F346" s="5">
        <f>IFERROR(VLOOKUP(Einkauf!E346,Rohmaterial!$B$4:$C$54,2,0),0)</f>
        <v>0</v>
      </c>
      <c r="G346" s="4"/>
      <c r="H346" s="117"/>
      <c r="I346" s="4"/>
      <c r="J346" s="4"/>
    </row>
    <row r="347" spans="2:10" x14ac:dyDescent="0.35">
      <c r="B347" s="11"/>
      <c r="C347" s="11"/>
      <c r="D347" s="25"/>
      <c r="E347" s="6"/>
      <c r="F347" s="5">
        <f>IFERROR(VLOOKUP(Einkauf!E347,Rohmaterial!$B$4:$C$54,2,0),0)</f>
        <v>0</v>
      </c>
      <c r="G347" s="4"/>
      <c r="H347" s="117"/>
      <c r="I347" s="4"/>
      <c r="J347" s="4"/>
    </row>
    <row r="348" spans="2:10" x14ac:dyDescent="0.35">
      <c r="B348" s="11"/>
      <c r="C348" s="11"/>
      <c r="D348" s="25"/>
      <c r="E348" s="6"/>
      <c r="F348" s="5">
        <f>IFERROR(VLOOKUP(Einkauf!E348,Rohmaterial!$B$4:$C$54,2,0),0)</f>
        <v>0</v>
      </c>
      <c r="G348" s="4"/>
      <c r="H348" s="117"/>
      <c r="I348" s="4"/>
      <c r="J348" s="4"/>
    </row>
    <row r="349" spans="2:10" x14ac:dyDescent="0.35">
      <c r="B349" s="11"/>
      <c r="C349" s="11"/>
      <c r="D349" s="25"/>
      <c r="E349" s="6"/>
      <c r="F349" s="5">
        <f>IFERROR(VLOOKUP(Einkauf!E349,Rohmaterial!$B$4:$C$54,2,0),0)</f>
        <v>0</v>
      </c>
      <c r="G349" s="4"/>
      <c r="H349" s="117"/>
      <c r="I349" s="4"/>
      <c r="J349" s="4"/>
    </row>
    <row r="350" spans="2:10" x14ac:dyDescent="0.35">
      <c r="B350" s="11"/>
      <c r="C350" s="11"/>
      <c r="D350" s="25"/>
      <c r="E350" s="6"/>
      <c r="F350" s="5">
        <f>IFERROR(VLOOKUP(Einkauf!E350,Rohmaterial!$B$4:$C$54,2,0),0)</f>
        <v>0</v>
      </c>
      <c r="G350" s="4"/>
      <c r="H350" s="117"/>
      <c r="I350" s="4"/>
      <c r="J350" s="4"/>
    </row>
    <row r="351" spans="2:10" x14ac:dyDescent="0.35">
      <c r="B351" s="11"/>
      <c r="C351" s="11"/>
      <c r="D351" s="25"/>
      <c r="E351" s="6"/>
      <c r="F351" s="5">
        <f>IFERROR(VLOOKUP(Einkauf!E351,Rohmaterial!$B$4:$C$54,2,0),0)</f>
        <v>0</v>
      </c>
      <c r="G351" s="4"/>
      <c r="H351" s="117"/>
      <c r="I351" s="4"/>
      <c r="J351" s="4"/>
    </row>
    <row r="352" spans="2:10" x14ac:dyDescent="0.35">
      <c r="B352" s="11"/>
      <c r="C352" s="11"/>
      <c r="D352" s="25"/>
      <c r="E352" s="6"/>
      <c r="F352" s="5">
        <f>IFERROR(VLOOKUP(Einkauf!E352,Rohmaterial!$B$4:$C$54,2,0),0)</f>
        <v>0</v>
      </c>
      <c r="G352" s="4"/>
      <c r="H352" s="117"/>
      <c r="I352" s="4"/>
      <c r="J352" s="4"/>
    </row>
    <row r="353" spans="2:10" x14ac:dyDescent="0.35">
      <c r="B353" s="11"/>
      <c r="C353" s="11"/>
      <c r="D353" s="25"/>
      <c r="E353" s="6"/>
      <c r="F353" s="5">
        <f>IFERROR(VLOOKUP(Einkauf!E353,Rohmaterial!$B$4:$C$54,2,0),0)</f>
        <v>0</v>
      </c>
      <c r="G353" s="4"/>
      <c r="H353" s="117"/>
      <c r="I353" s="4"/>
      <c r="J353" s="4"/>
    </row>
    <row r="354" spans="2:10" x14ac:dyDescent="0.35">
      <c r="B354" s="11"/>
      <c r="C354" s="11"/>
      <c r="D354" s="25"/>
      <c r="E354" s="6"/>
      <c r="F354" s="5">
        <f>IFERROR(VLOOKUP(Einkauf!E354,Rohmaterial!$B$4:$C$54,2,0),0)</f>
        <v>0</v>
      </c>
      <c r="G354" s="4"/>
      <c r="H354" s="117"/>
      <c r="I354" s="4"/>
      <c r="J354" s="4"/>
    </row>
    <row r="355" spans="2:10" x14ac:dyDescent="0.35">
      <c r="B355" s="11"/>
      <c r="C355" s="11"/>
      <c r="D355" s="25"/>
      <c r="E355" s="6"/>
      <c r="F355" s="5">
        <f>IFERROR(VLOOKUP(Einkauf!E355,Rohmaterial!$B$4:$C$54,2,0),0)</f>
        <v>0</v>
      </c>
      <c r="G355" s="4"/>
      <c r="H355" s="117"/>
      <c r="I355" s="4"/>
      <c r="J355" s="4"/>
    </row>
    <row r="356" spans="2:10" x14ac:dyDescent="0.35">
      <c r="B356" s="11"/>
      <c r="C356" s="11"/>
      <c r="D356" s="25"/>
      <c r="E356" s="6"/>
      <c r="F356" s="5">
        <f>IFERROR(VLOOKUP(Einkauf!E356,Rohmaterial!$B$4:$C$54,2,0),0)</f>
        <v>0</v>
      </c>
      <c r="G356" s="4"/>
      <c r="H356" s="117"/>
      <c r="I356" s="4"/>
      <c r="J356" s="4"/>
    </row>
    <row r="357" spans="2:10" x14ac:dyDescent="0.35">
      <c r="B357" s="11"/>
      <c r="C357" s="11"/>
      <c r="D357" s="25"/>
      <c r="E357" s="6"/>
      <c r="F357" s="5">
        <f>IFERROR(VLOOKUP(Einkauf!E357,Rohmaterial!$B$4:$C$54,2,0),0)</f>
        <v>0</v>
      </c>
      <c r="G357" s="4"/>
      <c r="H357" s="117"/>
      <c r="I357" s="4"/>
      <c r="J357" s="4"/>
    </row>
    <row r="358" spans="2:10" x14ac:dyDescent="0.35">
      <c r="B358" s="11"/>
      <c r="C358" s="11"/>
      <c r="D358" s="25"/>
      <c r="E358" s="6"/>
      <c r="F358" s="5">
        <f>IFERROR(VLOOKUP(Einkauf!E358,Rohmaterial!$B$4:$C$54,2,0),0)</f>
        <v>0</v>
      </c>
      <c r="G358" s="4"/>
      <c r="H358" s="117"/>
      <c r="I358" s="4"/>
      <c r="J358" s="4"/>
    </row>
    <row r="359" spans="2:10" x14ac:dyDescent="0.35">
      <c r="B359" s="11"/>
      <c r="C359" s="11"/>
      <c r="D359" s="25"/>
      <c r="E359" s="6"/>
      <c r="F359" s="5">
        <f>IFERROR(VLOOKUP(Einkauf!E359,Rohmaterial!$B$4:$C$54,2,0),0)</f>
        <v>0</v>
      </c>
      <c r="G359" s="4"/>
      <c r="H359" s="117"/>
      <c r="I359" s="4"/>
      <c r="J359" s="4"/>
    </row>
    <row r="360" spans="2:10" x14ac:dyDescent="0.35">
      <c r="B360" s="11"/>
      <c r="C360" s="11"/>
      <c r="D360" s="25"/>
      <c r="E360" s="6"/>
      <c r="F360" s="5">
        <f>IFERROR(VLOOKUP(Einkauf!E360,Rohmaterial!$B$4:$C$54,2,0),0)</f>
        <v>0</v>
      </c>
      <c r="G360" s="4"/>
      <c r="H360" s="117"/>
      <c r="I360" s="4"/>
      <c r="J360" s="4"/>
    </row>
    <row r="361" spans="2:10" x14ac:dyDescent="0.35">
      <c r="B361" s="11"/>
      <c r="C361" s="11"/>
      <c r="D361" s="25"/>
      <c r="E361" s="6"/>
      <c r="F361" s="5">
        <f>IFERROR(VLOOKUP(Einkauf!E361,Rohmaterial!$B$4:$C$54,2,0),0)</f>
        <v>0</v>
      </c>
      <c r="G361" s="4"/>
      <c r="H361" s="117"/>
      <c r="I361" s="4"/>
      <c r="J361" s="4"/>
    </row>
    <row r="362" spans="2:10" x14ac:dyDescent="0.35">
      <c r="B362" s="11"/>
      <c r="C362" s="11"/>
      <c r="D362" s="25"/>
      <c r="E362" s="6"/>
      <c r="F362" s="5">
        <f>IFERROR(VLOOKUP(Einkauf!E362,Rohmaterial!$B$4:$C$54,2,0),0)</f>
        <v>0</v>
      </c>
      <c r="G362" s="4"/>
      <c r="H362" s="117"/>
      <c r="I362" s="4"/>
      <c r="J362" s="4"/>
    </row>
    <row r="363" spans="2:10" x14ac:dyDescent="0.35">
      <c r="B363" s="11"/>
      <c r="C363" s="11"/>
      <c r="D363" s="25"/>
      <c r="E363" s="6"/>
      <c r="F363" s="5">
        <f>IFERROR(VLOOKUP(Einkauf!E363,Rohmaterial!$B$4:$C$54,2,0),0)</f>
        <v>0</v>
      </c>
      <c r="G363" s="4"/>
      <c r="H363" s="117"/>
      <c r="I363" s="4"/>
      <c r="J363" s="4"/>
    </row>
    <row r="364" spans="2:10" x14ac:dyDescent="0.35">
      <c r="B364" s="11"/>
      <c r="C364" s="11"/>
      <c r="D364" s="25"/>
      <c r="E364" s="6"/>
      <c r="F364" s="5">
        <f>IFERROR(VLOOKUP(Einkauf!E364,Rohmaterial!$B$4:$C$54,2,0),0)</f>
        <v>0</v>
      </c>
      <c r="G364" s="4"/>
      <c r="H364" s="117"/>
      <c r="I364" s="4"/>
      <c r="J364" s="4"/>
    </row>
    <row r="365" spans="2:10" x14ac:dyDescent="0.35">
      <c r="B365" s="11"/>
      <c r="C365" s="11"/>
      <c r="D365" s="25"/>
      <c r="E365" s="6"/>
      <c r="F365" s="5">
        <f>IFERROR(VLOOKUP(Einkauf!E365,Rohmaterial!$B$4:$C$54,2,0),0)</f>
        <v>0</v>
      </c>
      <c r="G365" s="4"/>
      <c r="H365" s="117"/>
      <c r="I365" s="4"/>
      <c r="J365" s="4"/>
    </row>
    <row r="366" spans="2:10" x14ac:dyDescent="0.35">
      <c r="B366" s="11"/>
      <c r="C366" s="11"/>
      <c r="D366" s="25"/>
      <c r="E366" s="6"/>
      <c r="F366" s="5">
        <f>IFERROR(VLOOKUP(Einkauf!E366,Rohmaterial!$B$4:$C$54,2,0),0)</f>
        <v>0</v>
      </c>
      <c r="G366" s="4"/>
      <c r="H366" s="117"/>
      <c r="I366" s="4"/>
      <c r="J366" s="4"/>
    </row>
    <row r="367" spans="2:10" x14ac:dyDescent="0.35">
      <c r="B367" s="11"/>
      <c r="C367" s="11"/>
      <c r="D367" s="25"/>
      <c r="E367" s="6"/>
      <c r="F367" s="5">
        <f>IFERROR(VLOOKUP(Einkauf!E367,Rohmaterial!$B$4:$C$54,2,0),0)</f>
        <v>0</v>
      </c>
      <c r="G367" s="4"/>
      <c r="H367" s="117"/>
      <c r="I367" s="4"/>
      <c r="J367" s="4"/>
    </row>
    <row r="368" spans="2:10" x14ac:dyDescent="0.35">
      <c r="B368" s="11"/>
      <c r="C368" s="11"/>
      <c r="D368" s="25"/>
      <c r="E368" s="6"/>
      <c r="F368" s="5">
        <f>IFERROR(VLOOKUP(Einkauf!E368,Rohmaterial!$B$4:$C$54,2,0),0)</f>
        <v>0</v>
      </c>
      <c r="G368" s="4"/>
      <c r="H368" s="117"/>
      <c r="I368" s="4"/>
      <c r="J368" s="4"/>
    </row>
    <row r="369" spans="2:10" x14ac:dyDescent="0.35">
      <c r="B369" s="11"/>
      <c r="C369" s="11"/>
      <c r="D369" s="25"/>
      <c r="E369" s="6"/>
      <c r="F369" s="5">
        <f>IFERROR(VLOOKUP(Einkauf!E369,Rohmaterial!$B$4:$C$54,2,0),0)</f>
        <v>0</v>
      </c>
      <c r="G369" s="4"/>
      <c r="H369" s="117"/>
      <c r="I369" s="4"/>
      <c r="J369" s="4"/>
    </row>
    <row r="370" spans="2:10" x14ac:dyDescent="0.35">
      <c r="B370" s="11"/>
      <c r="C370" s="11"/>
      <c r="D370" s="25"/>
      <c r="E370" s="6"/>
      <c r="F370" s="5">
        <f>IFERROR(VLOOKUP(Einkauf!E370,Rohmaterial!$B$4:$C$54,2,0),0)</f>
        <v>0</v>
      </c>
      <c r="G370" s="4"/>
      <c r="H370" s="117"/>
      <c r="I370" s="4"/>
      <c r="J370" s="4"/>
    </row>
    <row r="371" spans="2:10" x14ac:dyDescent="0.35">
      <c r="B371" s="11"/>
      <c r="C371" s="11"/>
      <c r="D371" s="25"/>
      <c r="E371" s="6"/>
      <c r="F371" s="5">
        <f>IFERROR(VLOOKUP(Einkauf!E371,Rohmaterial!$B$4:$C$54,2,0),0)</f>
        <v>0</v>
      </c>
      <c r="G371" s="4"/>
      <c r="H371" s="117"/>
      <c r="I371" s="4"/>
      <c r="J371" s="4"/>
    </row>
    <row r="372" spans="2:10" x14ac:dyDescent="0.35">
      <c r="B372" s="11"/>
      <c r="C372" s="11"/>
      <c r="D372" s="25"/>
      <c r="E372" s="6"/>
      <c r="F372" s="5">
        <f>IFERROR(VLOOKUP(Einkauf!E372,Rohmaterial!$B$4:$C$54,2,0),0)</f>
        <v>0</v>
      </c>
      <c r="G372" s="4"/>
      <c r="H372" s="117"/>
      <c r="I372" s="4"/>
      <c r="J372" s="4"/>
    </row>
    <row r="373" spans="2:10" x14ac:dyDescent="0.35">
      <c r="B373" s="11"/>
      <c r="C373" s="11"/>
      <c r="D373" s="25"/>
      <c r="E373" s="6"/>
      <c r="F373" s="5">
        <f>IFERROR(VLOOKUP(Einkauf!E373,Rohmaterial!$B$4:$C$54,2,0),0)</f>
        <v>0</v>
      </c>
      <c r="G373" s="4"/>
      <c r="H373" s="117"/>
      <c r="I373" s="4"/>
      <c r="J373" s="4"/>
    </row>
    <row r="374" spans="2:10" x14ac:dyDescent="0.35">
      <c r="B374" s="11"/>
      <c r="C374" s="11"/>
      <c r="D374" s="25"/>
      <c r="E374" s="6"/>
      <c r="F374" s="5">
        <f>IFERROR(VLOOKUP(Einkauf!E374,Rohmaterial!$B$4:$C$54,2,0),0)</f>
        <v>0</v>
      </c>
      <c r="G374" s="4"/>
      <c r="H374" s="117"/>
      <c r="I374" s="4"/>
      <c r="J374" s="4"/>
    </row>
    <row r="375" spans="2:10" x14ac:dyDescent="0.35">
      <c r="B375" s="11"/>
      <c r="C375" s="11"/>
      <c r="D375" s="25"/>
      <c r="E375" s="6"/>
      <c r="F375" s="5">
        <f>IFERROR(VLOOKUP(Einkauf!E375,Rohmaterial!$B$4:$C$54,2,0),0)</f>
        <v>0</v>
      </c>
      <c r="G375" s="4"/>
      <c r="H375" s="117"/>
      <c r="I375" s="4"/>
      <c r="J375" s="4"/>
    </row>
    <row r="376" spans="2:10" x14ac:dyDescent="0.35">
      <c r="B376" s="11"/>
      <c r="C376" s="11"/>
      <c r="D376" s="25"/>
      <c r="E376" s="6"/>
      <c r="F376" s="5">
        <f>IFERROR(VLOOKUP(Einkauf!E376,Rohmaterial!$B$4:$C$54,2,0),0)</f>
        <v>0</v>
      </c>
      <c r="G376" s="4"/>
      <c r="H376" s="117"/>
      <c r="I376" s="4"/>
      <c r="J376" s="4"/>
    </row>
    <row r="377" spans="2:10" x14ac:dyDescent="0.35">
      <c r="B377" s="11"/>
      <c r="C377" s="11"/>
      <c r="D377" s="25"/>
      <c r="E377" s="6"/>
      <c r="F377" s="5">
        <f>IFERROR(VLOOKUP(Einkauf!E377,Rohmaterial!$B$4:$C$54,2,0),0)</f>
        <v>0</v>
      </c>
      <c r="G377" s="4"/>
      <c r="H377" s="117"/>
      <c r="I377" s="4"/>
      <c r="J377" s="4"/>
    </row>
    <row r="378" spans="2:10" x14ac:dyDescent="0.35">
      <c r="B378" s="11"/>
      <c r="C378" s="11"/>
      <c r="D378" s="25"/>
      <c r="E378" s="6"/>
      <c r="F378" s="5">
        <f>IFERROR(VLOOKUP(Einkauf!E378,Rohmaterial!$B$4:$C$54,2,0),0)</f>
        <v>0</v>
      </c>
      <c r="G378" s="4"/>
      <c r="H378" s="117"/>
      <c r="I378" s="4"/>
      <c r="J378" s="4"/>
    </row>
    <row r="379" spans="2:10" x14ac:dyDescent="0.35">
      <c r="B379" s="11"/>
      <c r="C379" s="11"/>
      <c r="D379" s="25"/>
      <c r="E379" s="6"/>
      <c r="F379" s="5">
        <f>IFERROR(VLOOKUP(Einkauf!E379,Rohmaterial!$B$4:$C$54,2,0),0)</f>
        <v>0</v>
      </c>
      <c r="G379" s="4"/>
      <c r="H379" s="117"/>
      <c r="I379" s="4"/>
      <c r="J379" s="4"/>
    </row>
    <row r="380" spans="2:10" x14ac:dyDescent="0.35">
      <c r="B380" s="11"/>
      <c r="C380" s="11"/>
      <c r="D380" s="25"/>
      <c r="E380" s="6"/>
      <c r="F380" s="5">
        <f>IFERROR(VLOOKUP(Einkauf!E380,Rohmaterial!$B$4:$C$54,2,0),0)</f>
        <v>0</v>
      </c>
      <c r="G380" s="4"/>
      <c r="H380" s="117"/>
      <c r="I380" s="4"/>
      <c r="J380" s="4"/>
    </row>
    <row r="381" spans="2:10" x14ac:dyDescent="0.35">
      <c r="B381" s="11"/>
      <c r="C381" s="11"/>
      <c r="D381" s="25"/>
      <c r="E381" s="6"/>
      <c r="F381" s="5">
        <f>IFERROR(VLOOKUP(Einkauf!E381,Rohmaterial!$B$4:$C$54,2,0),0)</f>
        <v>0</v>
      </c>
      <c r="G381" s="4"/>
      <c r="H381" s="117"/>
      <c r="I381" s="4"/>
      <c r="J381" s="4"/>
    </row>
    <row r="382" spans="2:10" x14ac:dyDescent="0.35">
      <c r="B382" s="11"/>
      <c r="C382" s="11"/>
      <c r="D382" s="25"/>
      <c r="E382" s="6"/>
      <c r="F382" s="5">
        <f>IFERROR(VLOOKUP(Einkauf!E382,Rohmaterial!$B$4:$C$54,2,0),0)</f>
        <v>0</v>
      </c>
      <c r="G382" s="4"/>
      <c r="H382" s="117"/>
      <c r="I382" s="4"/>
      <c r="J382" s="4"/>
    </row>
    <row r="383" spans="2:10" x14ac:dyDescent="0.35">
      <c r="B383" s="11"/>
      <c r="C383" s="11"/>
      <c r="D383" s="25"/>
      <c r="E383" s="6"/>
      <c r="F383" s="5">
        <f>IFERROR(VLOOKUP(Einkauf!E383,Rohmaterial!$B$4:$C$54,2,0),0)</f>
        <v>0</v>
      </c>
      <c r="G383" s="4"/>
      <c r="H383" s="117"/>
      <c r="I383" s="4"/>
      <c r="J383" s="4"/>
    </row>
    <row r="384" spans="2:10" x14ac:dyDescent="0.35">
      <c r="B384" s="11"/>
      <c r="C384" s="11"/>
      <c r="D384" s="25"/>
      <c r="E384" s="6"/>
      <c r="F384" s="5">
        <f>IFERROR(VLOOKUP(Einkauf!E384,Rohmaterial!$B$4:$C$54,2,0),0)</f>
        <v>0</v>
      </c>
      <c r="G384" s="4"/>
      <c r="H384" s="117"/>
      <c r="I384" s="4"/>
      <c r="J384" s="4"/>
    </row>
    <row r="385" spans="2:10" x14ac:dyDescent="0.35">
      <c r="B385" s="11"/>
      <c r="C385" s="11"/>
      <c r="D385" s="25"/>
      <c r="E385" s="6"/>
      <c r="F385" s="5">
        <f>IFERROR(VLOOKUP(Einkauf!E385,Rohmaterial!$B$4:$C$54,2,0),0)</f>
        <v>0</v>
      </c>
      <c r="G385" s="4"/>
      <c r="H385" s="117"/>
      <c r="I385" s="4"/>
      <c r="J385" s="4"/>
    </row>
    <row r="386" spans="2:10" x14ac:dyDescent="0.35">
      <c r="B386" s="11"/>
      <c r="C386" s="11"/>
      <c r="D386" s="25"/>
      <c r="E386" s="6"/>
      <c r="F386" s="5">
        <f>IFERROR(VLOOKUP(Einkauf!E386,Rohmaterial!$B$4:$C$54,2,0),0)</f>
        <v>0</v>
      </c>
      <c r="G386" s="4"/>
      <c r="H386" s="117"/>
      <c r="I386" s="4"/>
      <c r="J386" s="4"/>
    </row>
    <row r="387" spans="2:10" x14ac:dyDescent="0.35">
      <c r="B387" s="11"/>
      <c r="C387" s="11"/>
      <c r="D387" s="25"/>
      <c r="E387" s="6"/>
      <c r="F387" s="5">
        <f>IFERROR(VLOOKUP(Einkauf!E387,Rohmaterial!$B$4:$C$54,2,0),0)</f>
        <v>0</v>
      </c>
      <c r="G387" s="4"/>
      <c r="H387" s="117"/>
      <c r="I387" s="4"/>
      <c r="J387" s="4"/>
    </row>
    <row r="388" spans="2:10" x14ac:dyDescent="0.35">
      <c r="B388" s="11"/>
      <c r="C388" s="11"/>
      <c r="D388" s="25"/>
      <c r="E388" s="6"/>
      <c r="F388" s="5">
        <f>IFERROR(VLOOKUP(Einkauf!E388,Rohmaterial!$B$4:$C$54,2,0),0)</f>
        <v>0</v>
      </c>
      <c r="G388" s="4"/>
      <c r="H388" s="117"/>
      <c r="I388" s="4"/>
      <c r="J388" s="4"/>
    </row>
    <row r="389" spans="2:10" x14ac:dyDescent="0.35">
      <c r="B389" s="11"/>
      <c r="C389" s="11"/>
      <c r="D389" s="25"/>
      <c r="E389" s="6"/>
      <c r="F389" s="5">
        <f>IFERROR(VLOOKUP(Einkauf!E389,Rohmaterial!$B$4:$C$54,2,0),0)</f>
        <v>0</v>
      </c>
      <c r="G389" s="4"/>
      <c r="H389" s="117"/>
      <c r="I389" s="4"/>
      <c r="J389" s="4"/>
    </row>
    <row r="390" spans="2:10" x14ac:dyDescent="0.35">
      <c r="B390" s="11"/>
      <c r="C390" s="11"/>
      <c r="D390" s="25"/>
      <c r="E390" s="6"/>
      <c r="F390" s="5">
        <f>IFERROR(VLOOKUP(Einkauf!E390,Rohmaterial!$B$4:$C$54,2,0),0)</f>
        <v>0</v>
      </c>
      <c r="G390" s="4"/>
      <c r="H390" s="117"/>
      <c r="I390" s="4"/>
      <c r="J390" s="4"/>
    </row>
    <row r="391" spans="2:10" x14ac:dyDescent="0.35">
      <c r="B391" s="11"/>
      <c r="C391" s="11"/>
      <c r="D391" s="25"/>
      <c r="E391" s="6"/>
      <c r="F391" s="5">
        <f>IFERROR(VLOOKUP(Einkauf!E391,Rohmaterial!$B$4:$C$54,2,0),0)</f>
        <v>0</v>
      </c>
      <c r="G391" s="4"/>
      <c r="H391" s="117"/>
      <c r="I391" s="4"/>
      <c r="J391" s="4"/>
    </row>
    <row r="392" spans="2:10" x14ac:dyDescent="0.35">
      <c r="B392" s="11"/>
      <c r="C392" s="11"/>
      <c r="D392" s="25"/>
      <c r="E392" s="6"/>
      <c r="F392" s="5">
        <f>IFERROR(VLOOKUP(Einkauf!E392,Rohmaterial!$B$4:$C$54,2,0),0)</f>
        <v>0</v>
      </c>
      <c r="G392" s="4"/>
      <c r="H392" s="117"/>
      <c r="I392" s="4"/>
      <c r="J392" s="4"/>
    </row>
    <row r="393" spans="2:10" x14ac:dyDescent="0.35">
      <c r="B393" s="11"/>
      <c r="C393" s="11"/>
      <c r="D393" s="25"/>
      <c r="E393" s="6"/>
      <c r="F393" s="5">
        <f>IFERROR(VLOOKUP(Einkauf!E393,Rohmaterial!$B$4:$C$54,2,0),0)</f>
        <v>0</v>
      </c>
      <c r="G393" s="4"/>
      <c r="H393" s="117"/>
      <c r="I393" s="4"/>
      <c r="J393" s="4"/>
    </row>
    <row r="394" spans="2:10" x14ac:dyDescent="0.35">
      <c r="B394" s="11"/>
      <c r="C394" s="11"/>
      <c r="D394" s="25"/>
      <c r="E394" s="6"/>
      <c r="F394" s="5">
        <f>IFERROR(VLOOKUP(Einkauf!E394,Rohmaterial!$B$4:$C$54,2,0),0)</f>
        <v>0</v>
      </c>
      <c r="G394" s="4"/>
      <c r="H394" s="117"/>
      <c r="I394" s="4"/>
      <c r="J394" s="4"/>
    </row>
    <row r="395" spans="2:10" x14ac:dyDescent="0.35">
      <c r="B395" s="11"/>
      <c r="C395" s="11"/>
      <c r="D395" s="25"/>
      <c r="E395" s="6"/>
      <c r="F395" s="5">
        <f>IFERROR(VLOOKUP(Einkauf!E395,Rohmaterial!$B$4:$C$54,2,0),0)</f>
        <v>0</v>
      </c>
      <c r="G395" s="4"/>
      <c r="H395" s="117"/>
      <c r="I395" s="4"/>
      <c r="J395" s="4"/>
    </row>
    <row r="396" spans="2:10" x14ac:dyDescent="0.35">
      <c r="B396" s="11"/>
      <c r="C396" s="11"/>
      <c r="D396" s="25"/>
      <c r="E396" s="6"/>
      <c r="F396" s="5">
        <f>IFERROR(VLOOKUP(Einkauf!E396,Rohmaterial!$B$4:$C$54,2,0),0)</f>
        <v>0</v>
      </c>
      <c r="G396" s="4"/>
      <c r="H396" s="117"/>
      <c r="I396" s="4"/>
      <c r="J396" s="4"/>
    </row>
    <row r="397" spans="2:10" x14ac:dyDescent="0.35">
      <c r="B397" s="11"/>
      <c r="C397" s="11"/>
      <c r="D397" s="25"/>
      <c r="E397" s="6"/>
      <c r="F397" s="5">
        <f>IFERROR(VLOOKUP(Einkauf!E397,Rohmaterial!$B$4:$C$54,2,0),0)</f>
        <v>0</v>
      </c>
      <c r="G397" s="4"/>
      <c r="H397" s="117"/>
      <c r="I397" s="4"/>
      <c r="J397" s="4"/>
    </row>
    <row r="398" spans="2:10" x14ac:dyDescent="0.35">
      <c r="B398" s="11"/>
      <c r="C398" s="11"/>
      <c r="D398" s="25"/>
      <c r="E398" s="6"/>
      <c r="F398" s="5">
        <f>IFERROR(VLOOKUP(Einkauf!E398,Rohmaterial!$B$4:$C$54,2,0),0)</f>
        <v>0</v>
      </c>
      <c r="G398" s="4"/>
      <c r="H398" s="117"/>
      <c r="I398" s="4"/>
      <c r="J398" s="4"/>
    </row>
    <row r="399" spans="2:10" x14ac:dyDescent="0.35">
      <c r="B399" s="11"/>
      <c r="C399" s="11"/>
      <c r="D399" s="25"/>
      <c r="E399" s="6"/>
      <c r="F399" s="5">
        <f>IFERROR(VLOOKUP(Einkauf!E399,Rohmaterial!$B$4:$C$54,2,0),0)</f>
        <v>0</v>
      </c>
      <c r="G399" s="4"/>
      <c r="H399" s="117"/>
      <c r="I399" s="4"/>
      <c r="J399" s="4"/>
    </row>
    <row r="400" spans="2:10" x14ac:dyDescent="0.35">
      <c r="B400" s="11"/>
      <c r="C400" s="11"/>
      <c r="D400" s="25"/>
      <c r="E400" s="6"/>
      <c r="F400" s="5">
        <f>IFERROR(VLOOKUP(Einkauf!E400,Rohmaterial!$B$4:$C$54,2,0),0)</f>
        <v>0</v>
      </c>
      <c r="G400" s="4"/>
      <c r="H400" s="117"/>
      <c r="I400" s="4"/>
      <c r="J400" s="4"/>
    </row>
    <row r="401" spans="2:10" x14ac:dyDescent="0.35">
      <c r="B401" s="11"/>
      <c r="C401" s="11"/>
      <c r="D401" s="25"/>
      <c r="E401" s="6"/>
      <c r="F401" s="5">
        <f>IFERROR(VLOOKUP(Einkauf!E401,Rohmaterial!$B$4:$C$54,2,0),0)</f>
        <v>0</v>
      </c>
      <c r="G401" s="4"/>
      <c r="H401" s="117"/>
      <c r="I401" s="4"/>
      <c r="J401" s="4"/>
    </row>
    <row r="402" spans="2:10" x14ac:dyDescent="0.35">
      <c r="B402" s="11"/>
      <c r="C402" s="11"/>
      <c r="D402" s="25"/>
      <c r="E402" s="6"/>
      <c r="F402" s="5">
        <f>IFERROR(VLOOKUP(Einkauf!E402,Rohmaterial!$B$4:$C$54,2,0),0)</f>
        <v>0</v>
      </c>
      <c r="G402" s="4"/>
      <c r="H402" s="117"/>
      <c r="I402" s="4"/>
      <c r="J402" s="4"/>
    </row>
    <row r="403" spans="2:10" x14ac:dyDescent="0.35">
      <c r="B403" s="11"/>
      <c r="C403" s="11"/>
      <c r="D403" s="25"/>
      <c r="E403" s="6"/>
      <c r="F403" s="5">
        <f>IFERROR(VLOOKUP(Einkauf!E403,Rohmaterial!$B$4:$C$54,2,0),0)</f>
        <v>0</v>
      </c>
      <c r="G403" s="4"/>
      <c r="H403" s="117"/>
      <c r="I403" s="4"/>
      <c r="J403" s="4"/>
    </row>
    <row r="404" spans="2:10" x14ac:dyDescent="0.35">
      <c r="B404" s="11"/>
      <c r="C404" s="11"/>
      <c r="D404" s="25"/>
      <c r="E404" s="6"/>
      <c r="F404" s="5">
        <f>IFERROR(VLOOKUP(Einkauf!E404,Rohmaterial!$B$4:$C$54,2,0),0)</f>
        <v>0</v>
      </c>
      <c r="G404" s="4"/>
      <c r="H404" s="117"/>
      <c r="I404" s="4"/>
      <c r="J404" s="4"/>
    </row>
    <row r="405" spans="2:10" x14ac:dyDescent="0.35">
      <c r="B405" s="11"/>
      <c r="C405" s="11"/>
      <c r="D405" s="25"/>
      <c r="E405" s="6"/>
      <c r="F405" s="5">
        <f>IFERROR(VLOOKUP(Einkauf!E405,Rohmaterial!$B$4:$C$54,2,0),0)</f>
        <v>0</v>
      </c>
      <c r="G405" s="4"/>
      <c r="H405" s="117"/>
      <c r="I405" s="4"/>
      <c r="J405" s="4"/>
    </row>
    <row r="406" spans="2:10" x14ac:dyDescent="0.35">
      <c r="B406" s="11"/>
      <c r="C406" s="11"/>
      <c r="D406" s="25"/>
      <c r="E406" s="6"/>
      <c r="F406" s="5">
        <f>IFERROR(VLOOKUP(Einkauf!E406,Rohmaterial!$B$4:$C$54,2,0),0)</f>
        <v>0</v>
      </c>
      <c r="G406" s="4"/>
      <c r="H406" s="117"/>
      <c r="I406" s="4"/>
      <c r="J406" s="4"/>
    </row>
    <row r="407" spans="2:10" x14ac:dyDescent="0.35">
      <c r="B407" s="11"/>
      <c r="C407" s="11"/>
      <c r="D407" s="25"/>
      <c r="E407" s="6"/>
      <c r="F407" s="5">
        <f>IFERROR(VLOOKUP(Einkauf!E407,Rohmaterial!$B$4:$C$54,2,0),0)</f>
        <v>0</v>
      </c>
      <c r="G407" s="4"/>
      <c r="H407" s="117"/>
      <c r="I407" s="4"/>
      <c r="J407" s="4"/>
    </row>
    <row r="408" spans="2:10" x14ac:dyDescent="0.35">
      <c r="B408" s="11"/>
      <c r="C408" s="11"/>
      <c r="D408" s="25"/>
      <c r="E408" s="6"/>
      <c r="F408" s="5">
        <f>IFERROR(VLOOKUP(Einkauf!E408,Rohmaterial!$B$4:$C$54,2,0),0)</f>
        <v>0</v>
      </c>
      <c r="G408" s="4"/>
      <c r="H408" s="117"/>
      <c r="I408" s="4"/>
      <c r="J408" s="4"/>
    </row>
    <row r="409" spans="2:10" x14ac:dyDescent="0.35">
      <c r="B409" s="11"/>
      <c r="C409" s="11"/>
      <c r="D409" s="25"/>
      <c r="E409" s="6"/>
      <c r="F409" s="5">
        <f>IFERROR(VLOOKUP(Einkauf!E409,Rohmaterial!$B$4:$C$54,2,0),0)</f>
        <v>0</v>
      </c>
      <c r="G409" s="4"/>
      <c r="H409" s="117"/>
      <c r="I409" s="4"/>
      <c r="J409" s="4"/>
    </row>
    <row r="410" spans="2:10" x14ac:dyDescent="0.35">
      <c r="B410" s="11"/>
      <c r="C410" s="11"/>
      <c r="D410" s="25"/>
      <c r="E410" s="6"/>
      <c r="F410" s="5">
        <f>IFERROR(VLOOKUP(Einkauf!E410,Rohmaterial!$B$4:$C$54,2,0),0)</f>
        <v>0</v>
      </c>
      <c r="G410" s="4"/>
      <c r="H410" s="117"/>
      <c r="I410" s="4"/>
      <c r="J410" s="4"/>
    </row>
    <row r="411" spans="2:10" x14ac:dyDescent="0.35">
      <c r="B411" s="11"/>
      <c r="C411" s="11"/>
      <c r="D411" s="25"/>
      <c r="E411" s="6"/>
      <c r="F411" s="5">
        <f>IFERROR(VLOOKUP(Einkauf!E411,Rohmaterial!$B$4:$C$54,2,0),0)</f>
        <v>0</v>
      </c>
      <c r="G411" s="4"/>
      <c r="H411" s="117"/>
      <c r="I411" s="4"/>
      <c r="J411" s="4"/>
    </row>
    <row r="412" spans="2:10" x14ac:dyDescent="0.35">
      <c r="B412" s="11"/>
      <c r="C412" s="11"/>
      <c r="D412" s="25"/>
      <c r="E412" s="6"/>
      <c r="F412" s="5">
        <f>IFERROR(VLOOKUP(Einkauf!E412,Rohmaterial!$B$4:$C$54,2,0),0)</f>
        <v>0</v>
      </c>
      <c r="G412" s="4"/>
      <c r="H412" s="117"/>
      <c r="I412" s="4"/>
      <c r="J412" s="4"/>
    </row>
    <row r="413" spans="2:10" x14ac:dyDescent="0.35">
      <c r="B413" s="11"/>
      <c r="C413" s="11"/>
      <c r="D413" s="25"/>
      <c r="E413" s="6"/>
      <c r="F413" s="5">
        <f>IFERROR(VLOOKUP(Einkauf!E413,Rohmaterial!$B$4:$C$54,2,0),0)</f>
        <v>0</v>
      </c>
      <c r="G413" s="4"/>
      <c r="H413" s="117"/>
      <c r="I413" s="4"/>
      <c r="J413" s="4"/>
    </row>
    <row r="414" spans="2:10" x14ac:dyDescent="0.35">
      <c r="B414" s="11"/>
      <c r="C414" s="11"/>
      <c r="D414" s="25"/>
      <c r="E414" s="6"/>
      <c r="F414" s="5">
        <f>IFERROR(VLOOKUP(Einkauf!E414,Rohmaterial!$B$4:$C$54,2,0),0)</f>
        <v>0</v>
      </c>
      <c r="G414" s="4"/>
      <c r="H414" s="117"/>
      <c r="I414" s="4"/>
      <c r="J414" s="4"/>
    </row>
    <row r="415" spans="2:10" x14ac:dyDescent="0.35">
      <c r="B415" s="11"/>
      <c r="C415" s="11"/>
      <c r="D415" s="25"/>
      <c r="E415" s="6"/>
      <c r="F415" s="5">
        <f>IFERROR(VLOOKUP(Einkauf!E415,Rohmaterial!$B$4:$C$54,2,0),0)</f>
        <v>0</v>
      </c>
      <c r="G415" s="4"/>
      <c r="H415" s="117"/>
      <c r="I415" s="4"/>
      <c r="J415" s="4"/>
    </row>
    <row r="416" spans="2:10" x14ac:dyDescent="0.35">
      <c r="B416" s="11"/>
      <c r="C416" s="11"/>
      <c r="D416" s="25"/>
      <c r="E416" s="6"/>
      <c r="F416" s="5">
        <f>IFERROR(VLOOKUP(Einkauf!E416,Rohmaterial!$B$4:$C$54,2,0),0)</f>
        <v>0</v>
      </c>
      <c r="G416" s="4"/>
      <c r="H416" s="117"/>
      <c r="I416" s="4"/>
      <c r="J416" s="4"/>
    </row>
    <row r="417" spans="2:10" x14ac:dyDescent="0.35">
      <c r="B417" s="11"/>
      <c r="C417" s="11"/>
      <c r="D417" s="25"/>
      <c r="E417" s="6"/>
      <c r="F417" s="5">
        <f>IFERROR(VLOOKUP(Einkauf!E417,Rohmaterial!$B$4:$C$54,2,0),0)</f>
        <v>0</v>
      </c>
      <c r="G417" s="4"/>
      <c r="H417" s="117"/>
      <c r="I417" s="4"/>
      <c r="J417" s="4"/>
    </row>
    <row r="418" spans="2:10" x14ac:dyDescent="0.35">
      <c r="B418" s="11"/>
      <c r="C418" s="11"/>
      <c r="D418" s="25"/>
      <c r="E418" s="6"/>
      <c r="F418" s="5">
        <f>IFERROR(VLOOKUP(Einkauf!E418,Rohmaterial!$B$4:$C$54,2,0),0)</f>
        <v>0</v>
      </c>
      <c r="G418" s="4"/>
      <c r="H418" s="117"/>
      <c r="I418" s="4"/>
      <c r="J418" s="4"/>
    </row>
    <row r="419" spans="2:10" x14ac:dyDescent="0.35">
      <c r="B419" s="11"/>
      <c r="C419" s="11"/>
      <c r="D419" s="25"/>
      <c r="E419" s="6"/>
      <c r="F419" s="5">
        <f>IFERROR(VLOOKUP(Einkauf!E419,Rohmaterial!$B$4:$C$54,2,0),0)</f>
        <v>0</v>
      </c>
      <c r="G419" s="4"/>
      <c r="H419" s="117"/>
      <c r="I419" s="4"/>
      <c r="J419" s="4"/>
    </row>
    <row r="420" spans="2:10" x14ac:dyDescent="0.35">
      <c r="B420" s="11"/>
      <c r="C420" s="11"/>
      <c r="D420" s="25"/>
      <c r="E420" s="6"/>
      <c r="F420" s="5">
        <f>IFERROR(VLOOKUP(Einkauf!E420,Rohmaterial!$B$4:$C$54,2,0),0)</f>
        <v>0</v>
      </c>
      <c r="G420" s="4"/>
      <c r="H420" s="117"/>
      <c r="I420" s="4"/>
      <c r="J420" s="4"/>
    </row>
    <row r="421" spans="2:10" x14ac:dyDescent="0.35">
      <c r="B421" s="11"/>
      <c r="C421" s="11"/>
      <c r="D421" s="25"/>
      <c r="E421" s="6"/>
      <c r="F421" s="5">
        <f>IFERROR(VLOOKUP(Einkauf!E421,Rohmaterial!$B$4:$C$54,2,0),0)</f>
        <v>0</v>
      </c>
      <c r="G421" s="4"/>
      <c r="H421" s="117"/>
      <c r="I421" s="4"/>
      <c r="J421" s="4"/>
    </row>
    <row r="422" spans="2:10" x14ac:dyDescent="0.35">
      <c r="B422" s="11"/>
      <c r="C422" s="11"/>
      <c r="D422" s="25"/>
      <c r="E422" s="6"/>
      <c r="F422" s="5">
        <f>IFERROR(VLOOKUP(Einkauf!E422,Rohmaterial!$B$4:$C$54,2,0),0)</f>
        <v>0</v>
      </c>
      <c r="G422" s="4"/>
      <c r="H422" s="117"/>
      <c r="I422" s="4"/>
      <c r="J422" s="4"/>
    </row>
    <row r="423" spans="2:10" x14ac:dyDescent="0.35">
      <c r="B423" s="11"/>
      <c r="C423" s="11"/>
      <c r="D423" s="25"/>
      <c r="E423" s="6"/>
      <c r="F423" s="5">
        <f>IFERROR(VLOOKUP(Einkauf!E423,Rohmaterial!$B$4:$C$54,2,0),0)</f>
        <v>0</v>
      </c>
      <c r="G423" s="4"/>
      <c r="H423" s="117"/>
      <c r="I423" s="4"/>
      <c r="J423" s="4"/>
    </row>
    <row r="424" spans="2:10" x14ac:dyDescent="0.35">
      <c r="B424" s="11"/>
      <c r="C424" s="11"/>
      <c r="D424" s="25"/>
      <c r="E424" s="6"/>
      <c r="F424" s="5">
        <f>IFERROR(VLOOKUP(Einkauf!E424,Rohmaterial!$B$4:$C$54,2,0),0)</f>
        <v>0</v>
      </c>
      <c r="G424" s="4"/>
      <c r="H424" s="117"/>
      <c r="I424" s="4"/>
      <c r="J424" s="4"/>
    </row>
    <row r="425" spans="2:10" x14ac:dyDescent="0.35">
      <c r="B425" s="11"/>
      <c r="C425" s="11"/>
      <c r="D425" s="25"/>
      <c r="E425" s="6"/>
      <c r="F425" s="5">
        <f>IFERROR(VLOOKUP(Einkauf!E425,Rohmaterial!$B$4:$C$54,2,0),0)</f>
        <v>0</v>
      </c>
      <c r="G425" s="4"/>
      <c r="H425" s="117"/>
      <c r="I425" s="4"/>
      <c r="J425" s="4"/>
    </row>
    <row r="426" spans="2:10" x14ac:dyDescent="0.35">
      <c r="B426" s="11"/>
      <c r="C426" s="11"/>
      <c r="D426" s="25"/>
      <c r="E426" s="6"/>
      <c r="F426" s="5">
        <f>IFERROR(VLOOKUP(Einkauf!E426,Rohmaterial!$B$4:$C$54,2,0),0)</f>
        <v>0</v>
      </c>
      <c r="G426" s="4"/>
      <c r="H426" s="117"/>
      <c r="I426" s="4"/>
      <c r="J426" s="4"/>
    </row>
    <row r="427" spans="2:10" x14ac:dyDescent="0.35">
      <c r="B427" s="11"/>
      <c r="C427" s="11"/>
      <c r="D427" s="25"/>
      <c r="E427" s="6"/>
      <c r="F427" s="5">
        <f>IFERROR(VLOOKUP(Einkauf!E427,Rohmaterial!$B$4:$C$54,2,0),0)</f>
        <v>0</v>
      </c>
      <c r="G427" s="4"/>
      <c r="H427" s="117"/>
      <c r="I427" s="4"/>
      <c r="J427" s="4"/>
    </row>
    <row r="428" spans="2:10" x14ac:dyDescent="0.35">
      <c r="B428" s="11"/>
      <c r="C428" s="11"/>
      <c r="D428" s="25"/>
      <c r="E428" s="6"/>
      <c r="F428" s="5">
        <f>IFERROR(VLOOKUP(Einkauf!E428,Rohmaterial!$B$4:$C$54,2,0),0)</f>
        <v>0</v>
      </c>
      <c r="G428" s="4"/>
      <c r="H428" s="117"/>
      <c r="I428" s="4"/>
      <c r="J428" s="4"/>
    </row>
    <row r="429" spans="2:10" x14ac:dyDescent="0.35">
      <c r="B429" s="11"/>
      <c r="C429" s="11"/>
      <c r="D429" s="25"/>
      <c r="E429" s="6"/>
      <c r="F429" s="5">
        <f>IFERROR(VLOOKUP(Einkauf!E429,Rohmaterial!$B$4:$C$54,2,0),0)</f>
        <v>0</v>
      </c>
      <c r="G429" s="4"/>
      <c r="H429" s="117"/>
      <c r="I429" s="4"/>
      <c r="J429" s="4"/>
    </row>
    <row r="430" spans="2:10" x14ac:dyDescent="0.35">
      <c r="B430" s="11"/>
      <c r="C430" s="11"/>
      <c r="D430" s="25"/>
      <c r="E430" s="6"/>
      <c r="F430" s="5">
        <f>IFERROR(VLOOKUP(Einkauf!E430,Rohmaterial!$B$4:$C$54,2,0),0)</f>
        <v>0</v>
      </c>
      <c r="G430" s="4"/>
      <c r="H430" s="117"/>
      <c r="I430" s="4"/>
      <c r="J430" s="4"/>
    </row>
    <row r="431" spans="2:10" x14ac:dyDescent="0.35">
      <c r="B431" s="11"/>
      <c r="C431" s="11"/>
      <c r="D431" s="25"/>
      <c r="E431" s="6"/>
      <c r="F431" s="5">
        <f>IFERROR(VLOOKUP(Einkauf!E431,Rohmaterial!$B$4:$C$54,2,0),0)</f>
        <v>0</v>
      </c>
      <c r="G431" s="4"/>
      <c r="H431" s="117"/>
      <c r="I431" s="4"/>
      <c r="J431" s="4"/>
    </row>
    <row r="432" spans="2:10" x14ac:dyDescent="0.35">
      <c r="B432" s="11"/>
      <c r="C432" s="11"/>
      <c r="D432" s="25"/>
      <c r="E432" s="6"/>
      <c r="F432" s="5">
        <f>IFERROR(VLOOKUP(Einkauf!E432,Rohmaterial!$B$4:$C$54,2,0),0)</f>
        <v>0</v>
      </c>
      <c r="G432" s="4"/>
      <c r="H432" s="117"/>
      <c r="I432" s="4"/>
      <c r="J432" s="4"/>
    </row>
    <row r="433" spans="2:10" x14ac:dyDescent="0.35">
      <c r="B433" s="11"/>
      <c r="C433" s="11"/>
      <c r="D433" s="25"/>
      <c r="E433" s="6"/>
      <c r="F433" s="5">
        <f>IFERROR(VLOOKUP(Einkauf!E433,Rohmaterial!$B$4:$C$54,2,0),0)</f>
        <v>0</v>
      </c>
      <c r="G433" s="4"/>
      <c r="H433" s="117"/>
      <c r="I433" s="4"/>
      <c r="J433" s="4"/>
    </row>
    <row r="434" spans="2:10" x14ac:dyDescent="0.35">
      <c r="B434" s="11"/>
      <c r="C434" s="11"/>
      <c r="D434" s="25"/>
      <c r="E434" s="6"/>
      <c r="F434" s="5">
        <f>IFERROR(VLOOKUP(Einkauf!E434,Rohmaterial!$B$4:$C$54,2,0),0)</f>
        <v>0</v>
      </c>
      <c r="G434" s="4"/>
      <c r="H434" s="117"/>
      <c r="I434" s="4"/>
      <c r="J434" s="4"/>
    </row>
    <row r="435" spans="2:10" x14ac:dyDescent="0.35">
      <c r="B435" s="11"/>
      <c r="C435" s="11"/>
      <c r="D435" s="25"/>
      <c r="E435" s="6"/>
      <c r="F435" s="5">
        <f>IFERROR(VLOOKUP(Einkauf!E435,Rohmaterial!$B$4:$C$54,2,0),0)</f>
        <v>0</v>
      </c>
      <c r="G435" s="4"/>
      <c r="H435" s="117"/>
      <c r="I435" s="4"/>
      <c r="J435" s="4"/>
    </row>
    <row r="436" spans="2:10" x14ac:dyDescent="0.35">
      <c r="B436" s="11"/>
      <c r="C436" s="11"/>
      <c r="D436" s="25"/>
      <c r="E436" s="6"/>
      <c r="F436" s="5">
        <f>IFERROR(VLOOKUP(Einkauf!E436,Rohmaterial!$B$4:$C$54,2,0),0)</f>
        <v>0</v>
      </c>
      <c r="G436" s="4"/>
      <c r="H436" s="117"/>
      <c r="I436" s="4"/>
      <c r="J436" s="4"/>
    </row>
    <row r="437" spans="2:10" x14ac:dyDescent="0.35">
      <c r="B437" s="11"/>
      <c r="C437" s="11"/>
      <c r="D437" s="25"/>
      <c r="E437" s="6"/>
      <c r="F437" s="5">
        <f>IFERROR(VLOOKUP(Einkauf!E437,Rohmaterial!$B$4:$C$54,2,0),0)</f>
        <v>0</v>
      </c>
      <c r="G437" s="4"/>
      <c r="H437" s="117"/>
      <c r="I437" s="4"/>
      <c r="J437" s="4"/>
    </row>
    <row r="438" spans="2:10" x14ac:dyDescent="0.35">
      <c r="B438" s="11"/>
      <c r="C438" s="11"/>
      <c r="D438" s="25"/>
      <c r="E438" s="6"/>
      <c r="F438" s="5">
        <f>IFERROR(VLOOKUP(Einkauf!E438,Rohmaterial!$B$4:$C$54,2,0),0)</f>
        <v>0</v>
      </c>
      <c r="G438" s="4"/>
      <c r="H438" s="117"/>
      <c r="I438" s="4"/>
      <c r="J438" s="4"/>
    </row>
    <row r="439" spans="2:10" x14ac:dyDescent="0.35">
      <c r="B439" s="11"/>
      <c r="C439" s="11"/>
      <c r="D439" s="25"/>
      <c r="E439" s="6"/>
      <c r="F439" s="5">
        <f>IFERROR(VLOOKUP(Einkauf!E439,Rohmaterial!$B$4:$C$54,2,0),0)</f>
        <v>0</v>
      </c>
      <c r="G439" s="4"/>
      <c r="H439" s="117"/>
      <c r="I439" s="4"/>
      <c r="J439" s="4"/>
    </row>
    <row r="440" spans="2:10" x14ac:dyDescent="0.35">
      <c r="B440" s="11"/>
      <c r="C440" s="11"/>
      <c r="D440" s="25"/>
      <c r="E440" s="6"/>
      <c r="F440" s="5">
        <f>IFERROR(VLOOKUP(Einkauf!E440,Rohmaterial!$B$4:$C$54,2,0),0)</f>
        <v>0</v>
      </c>
      <c r="G440" s="4"/>
      <c r="H440" s="117"/>
      <c r="I440" s="4"/>
      <c r="J440" s="4"/>
    </row>
    <row r="441" spans="2:10" x14ac:dyDescent="0.35">
      <c r="B441" s="11"/>
      <c r="C441" s="11"/>
      <c r="D441" s="25"/>
      <c r="E441" s="6"/>
      <c r="F441" s="5">
        <f>IFERROR(VLOOKUP(Einkauf!E441,Rohmaterial!$B$4:$C$54,2,0),0)</f>
        <v>0</v>
      </c>
      <c r="G441" s="4"/>
      <c r="H441" s="117"/>
      <c r="I441" s="4"/>
      <c r="J441" s="4"/>
    </row>
    <row r="442" spans="2:10" x14ac:dyDescent="0.35">
      <c r="B442" s="11"/>
      <c r="C442" s="11"/>
      <c r="D442" s="25"/>
      <c r="E442" s="6"/>
      <c r="F442" s="5">
        <f>IFERROR(VLOOKUP(Einkauf!E442,Rohmaterial!$B$4:$C$54,2,0),0)</f>
        <v>0</v>
      </c>
      <c r="G442" s="4"/>
      <c r="H442" s="117"/>
      <c r="I442" s="4"/>
      <c r="J442" s="4"/>
    </row>
    <row r="443" spans="2:10" x14ac:dyDescent="0.35">
      <c r="B443" s="11"/>
      <c r="C443" s="11"/>
      <c r="D443" s="25"/>
      <c r="E443" s="6"/>
      <c r="F443" s="5">
        <f>IFERROR(VLOOKUP(Einkauf!E443,Rohmaterial!$B$4:$C$54,2,0),0)</f>
        <v>0</v>
      </c>
      <c r="G443" s="4"/>
      <c r="H443" s="117"/>
      <c r="I443" s="4"/>
      <c r="J443" s="4"/>
    </row>
    <row r="444" spans="2:10" x14ac:dyDescent="0.35">
      <c r="B444" s="11"/>
      <c r="C444" s="11"/>
      <c r="D444" s="25"/>
      <c r="E444" s="6"/>
      <c r="F444" s="5">
        <f>IFERROR(VLOOKUP(Einkauf!E444,Rohmaterial!$B$4:$C$54,2,0),0)</f>
        <v>0</v>
      </c>
      <c r="G444" s="4"/>
      <c r="H444" s="117"/>
      <c r="I444" s="4"/>
      <c r="J444" s="4"/>
    </row>
    <row r="445" spans="2:10" x14ac:dyDescent="0.35">
      <c r="B445" s="11"/>
      <c r="C445" s="11"/>
      <c r="D445" s="25"/>
      <c r="E445" s="6"/>
      <c r="F445" s="5">
        <f>IFERROR(VLOOKUP(Einkauf!E445,Rohmaterial!$B$4:$C$54,2,0),0)</f>
        <v>0</v>
      </c>
      <c r="G445" s="4"/>
      <c r="H445" s="117"/>
      <c r="I445" s="4"/>
      <c r="J445" s="4"/>
    </row>
    <row r="446" spans="2:10" x14ac:dyDescent="0.35">
      <c r="B446" s="11"/>
      <c r="C446" s="11"/>
      <c r="D446" s="25"/>
      <c r="E446" s="6"/>
      <c r="F446" s="5">
        <f>IFERROR(VLOOKUP(Einkauf!E446,Rohmaterial!$B$4:$C$54,2,0),0)</f>
        <v>0</v>
      </c>
      <c r="G446" s="4"/>
      <c r="H446" s="117"/>
      <c r="I446" s="4"/>
      <c r="J446" s="4"/>
    </row>
    <row r="447" spans="2:10" x14ac:dyDescent="0.35">
      <c r="B447" s="11"/>
      <c r="C447" s="11"/>
      <c r="D447" s="25"/>
      <c r="E447" s="6"/>
      <c r="F447" s="5">
        <f>IFERROR(VLOOKUP(Einkauf!E447,Rohmaterial!$B$4:$C$54,2,0),0)</f>
        <v>0</v>
      </c>
      <c r="G447" s="4"/>
      <c r="H447" s="117"/>
      <c r="I447" s="4"/>
      <c r="J447" s="4"/>
    </row>
    <row r="448" spans="2:10" x14ac:dyDescent="0.35">
      <c r="B448" s="11"/>
      <c r="C448" s="11"/>
      <c r="D448" s="25"/>
      <c r="E448" s="6"/>
      <c r="F448" s="5">
        <f>IFERROR(VLOOKUP(Einkauf!E448,Rohmaterial!$B$4:$C$54,2,0),0)</f>
        <v>0</v>
      </c>
      <c r="G448" s="4"/>
      <c r="H448" s="117"/>
      <c r="I448" s="4"/>
      <c r="J448" s="4"/>
    </row>
    <row r="449" spans="2:10" x14ac:dyDescent="0.35">
      <c r="B449" s="11"/>
      <c r="C449" s="11"/>
      <c r="D449" s="25"/>
      <c r="E449" s="6"/>
      <c r="F449" s="5">
        <f>IFERROR(VLOOKUP(Einkauf!E449,Rohmaterial!$B$4:$C$54,2,0),0)</f>
        <v>0</v>
      </c>
      <c r="G449" s="4"/>
      <c r="H449" s="117"/>
      <c r="I449" s="4"/>
      <c r="J449" s="4"/>
    </row>
    <row r="450" spans="2:10" x14ac:dyDescent="0.35">
      <c r="B450" s="11"/>
      <c r="C450" s="11"/>
      <c r="D450" s="25"/>
      <c r="E450" s="6"/>
      <c r="F450" s="5">
        <f>IFERROR(VLOOKUP(Einkauf!E450,Rohmaterial!$B$4:$C$54,2,0),0)</f>
        <v>0</v>
      </c>
      <c r="G450" s="4"/>
      <c r="H450" s="117"/>
      <c r="I450" s="4"/>
      <c r="J450" s="4"/>
    </row>
    <row r="451" spans="2:10" x14ac:dyDescent="0.35">
      <c r="B451" s="11"/>
      <c r="C451" s="11"/>
      <c r="D451" s="25"/>
      <c r="E451" s="6"/>
      <c r="F451" s="5">
        <f>IFERROR(VLOOKUP(Einkauf!E451,Rohmaterial!$B$4:$C$54,2,0),0)</f>
        <v>0</v>
      </c>
      <c r="G451" s="4"/>
      <c r="H451" s="117"/>
      <c r="I451" s="4"/>
      <c r="J451" s="4"/>
    </row>
    <row r="452" spans="2:10" x14ac:dyDescent="0.35">
      <c r="B452" s="11"/>
      <c r="C452" s="11"/>
      <c r="D452" s="25"/>
      <c r="E452" s="6"/>
      <c r="F452" s="5">
        <f>IFERROR(VLOOKUP(Einkauf!E452,Rohmaterial!$B$4:$C$54,2,0),0)</f>
        <v>0</v>
      </c>
      <c r="G452" s="4"/>
      <c r="H452" s="117"/>
      <c r="I452" s="4"/>
      <c r="J452" s="4"/>
    </row>
    <row r="453" spans="2:10" x14ac:dyDescent="0.35">
      <c r="B453" s="11"/>
      <c r="C453" s="11"/>
      <c r="D453" s="25"/>
      <c r="E453" s="6"/>
      <c r="F453" s="5">
        <f>IFERROR(VLOOKUP(Einkauf!E453,Rohmaterial!$B$4:$C$54,2,0),0)</f>
        <v>0</v>
      </c>
      <c r="G453" s="4"/>
      <c r="H453" s="117"/>
      <c r="I453" s="4"/>
      <c r="J453" s="4"/>
    </row>
    <row r="454" spans="2:10" x14ac:dyDescent="0.35">
      <c r="B454" s="11"/>
      <c r="C454" s="11"/>
      <c r="D454" s="25"/>
      <c r="E454" s="6"/>
      <c r="F454" s="5">
        <f>IFERROR(VLOOKUP(Einkauf!E454,Rohmaterial!$B$4:$C$54,2,0),0)</f>
        <v>0</v>
      </c>
      <c r="G454" s="4"/>
      <c r="H454" s="117"/>
      <c r="I454" s="4"/>
      <c r="J454" s="4"/>
    </row>
    <row r="455" spans="2:10" x14ac:dyDescent="0.35">
      <c r="B455" s="11"/>
      <c r="C455" s="11"/>
      <c r="D455" s="25"/>
      <c r="E455" s="6"/>
      <c r="F455" s="5">
        <f>IFERROR(VLOOKUP(Einkauf!E455,Rohmaterial!$B$4:$C$54,2,0),0)</f>
        <v>0</v>
      </c>
      <c r="G455" s="4"/>
      <c r="H455" s="117"/>
      <c r="I455" s="4"/>
      <c r="J455" s="4"/>
    </row>
    <row r="456" spans="2:10" x14ac:dyDescent="0.35">
      <c r="B456" s="11"/>
      <c r="C456" s="11"/>
      <c r="D456" s="25"/>
      <c r="E456" s="6"/>
      <c r="F456" s="5">
        <f>IFERROR(VLOOKUP(Einkauf!E456,Rohmaterial!$B$4:$C$54,2,0),0)</f>
        <v>0</v>
      </c>
      <c r="G456" s="4"/>
      <c r="H456" s="117"/>
      <c r="I456" s="4"/>
      <c r="J456" s="4"/>
    </row>
    <row r="457" spans="2:10" x14ac:dyDescent="0.35">
      <c r="B457" s="11"/>
      <c r="C457" s="11"/>
      <c r="D457" s="25"/>
      <c r="E457" s="6"/>
      <c r="F457" s="5">
        <f>IFERROR(VLOOKUP(Einkauf!E457,Rohmaterial!$B$4:$C$54,2,0),0)</f>
        <v>0</v>
      </c>
      <c r="G457" s="4"/>
      <c r="H457" s="117"/>
      <c r="I457" s="4"/>
      <c r="J457" s="4"/>
    </row>
    <row r="458" spans="2:10" x14ac:dyDescent="0.35">
      <c r="B458" s="11"/>
      <c r="C458" s="11"/>
      <c r="D458" s="25"/>
      <c r="E458" s="6"/>
      <c r="F458" s="5">
        <f>IFERROR(VLOOKUP(Einkauf!E458,Rohmaterial!$B$4:$C$54,2,0),0)</f>
        <v>0</v>
      </c>
      <c r="G458" s="4"/>
      <c r="H458" s="117"/>
      <c r="I458" s="4"/>
      <c r="J458" s="4"/>
    </row>
    <row r="459" spans="2:10" x14ac:dyDescent="0.35">
      <c r="B459" s="11"/>
      <c r="C459" s="11"/>
      <c r="D459" s="25"/>
      <c r="E459" s="6"/>
      <c r="F459" s="5">
        <f>IFERROR(VLOOKUP(Einkauf!E459,Rohmaterial!$B$4:$C$54,2,0),0)</f>
        <v>0</v>
      </c>
      <c r="G459" s="4"/>
      <c r="H459" s="117"/>
      <c r="I459" s="4"/>
      <c r="J459" s="4"/>
    </row>
    <row r="460" spans="2:10" x14ac:dyDescent="0.35">
      <c r="B460" s="11"/>
      <c r="C460" s="11"/>
      <c r="D460" s="25"/>
      <c r="E460" s="6"/>
      <c r="F460" s="5">
        <f>IFERROR(VLOOKUP(Einkauf!E460,Rohmaterial!$B$4:$C$54,2,0),0)</f>
        <v>0</v>
      </c>
      <c r="G460" s="4"/>
      <c r="H460" s="117"/>
      <c r="I460" s="4"/>
      <c r="J460" s="4"/>
    </row>
    <row r="461" spans="2:10" x14ac:dyDescent="0.35">
      <c r="B461" s="11"/>
      <c r="C461" s="11"/>
      <c r="D461" s="25"/>
      <c r="E461" s="6"/>
      <c r="F461" s="5">
        <f>IFERROR(VLOOKUP(Einkauf!E461,Rohmaterial!$B$4:$C$54,2,0),0)</f>
        <v>0</v>
      </c>
      <c r="G461" s="4"/>
      <c r="H461" s="117"/>
      <c r="I461" s="4"/>
      <c r="J461" s="4"/>
    </row>
    <row r="462" spans="2:10" x14ac:dyDescent="0.35">
      <c r="B462" s="11"/>
      <c r="C462" s="11"/>
      <c r="D462" s="25"/>
      <c r="E462" s="6"/>
      <c r="F462" s="5">
        <f>IFERROR(VLOOKUP(Einkauf!E462,Rohmaterial!$B$4:$C$54,2,0),0)</f>
        <v>0</v>
      </c>
      <c r="G462" s="4"/>
      <c r="H462" s="117"/>
      <c r="I462" s="4"/>
      <c r="J462" s="4"/>
    </row>
    <row r="463" spans="2:10" x14ac:dyDescent="0.35">
      <c r="B463" s="11"/>
      <c r="C463" s="11"/>
      <c r="D463" s="25"/>
      <c r="E463" s="6"/>
      <c r="F463" s="5">
        <f>IFERROR(VLOOKUP(Einkauf!E463,Rohmaterial!$B$4:$C$54,2,0),0)</f>
        <v>0</v>
      </c>
      <c r="G463" s="4"/>
      <c r="H463" s="117"/>
      <c r="I463" s="4"/>
      <c r="J463" s="4"/>
    </row>
    <row r="464" spans="2:10" x14ac:dyDescent="0.35">
      <c r="B464" s="11"/>
      <c r="C464" s="11"/>
      <c r="D464" s="25"/>
      <c r="E464" s="6"/>
      <c r="F464" s="5">
        <f>IFERROR(VLOOKUP(Einkauf!E464,Rohmaterial!$B$4:$C$54,2,0),0)</f>
        <v>0</v>
      </c>
      <c r="G464" s="4"/>
      <c r="H464" s="117"/>
      <c r="I464" s="4"/>
      <c r="J464" s="4"/>
    </row>
    <row r="465" spans="2:10" x14ac:dyDescent="0.35">
      <c r="B465" s="11"/>
      <c r="C465" s="11"/>
      <c r="D465" s="25"/>
      <c r="E465" s="6"/>
      <c r="F465" s="5">
        <f>IFERROR(VLOOKUP(Einkauf!E465,Rohmaterial!$B$4:$C$54,2,0),0)</f>
        <v>0</v>
      </c>
      <c r="G465" s="4"/>
      <c r="H465" s="117"/>
      <c r="I465" s="4"/>
      <c r="J465" s="4"/>
    </row>
    <row r="466" spans="2:10" x14ac:dyDescent="0.35">
      <c r="B466" s="11"/>
      <c r="C466" s="11"/>
      <c r="D466" s="25"/>
      <c r="E466" s="6"/>
      <c r="F466" s="5">
        <f>IFERROR(VLOOKUP(Einkauf!E466,Rohmaterial!$B$4:$C$54,2,0),0)</f>
        <v>0</v>
      </c>
      <c r="G466" s="4"/>
      <c r="H466" s="117"/>
      <c r="I466" s="4"/>
      <c r="J466" s="4"/>
    </row>
    <row r="467" spans="2:10" x14ac:dyDescent="0.35">
      <c r="B467" s="11"/>
      <c r="C467" s="11"/>
      <c r="D467" s="25"/>
      <c r="E467" s="6"/>
      <c r="F467" s="5">
        <f>IFERROR(VLOOKUP(Einkauf!E467,Rohmaterial!$B$4:$C$54,2,0),0)</f>
        <v>0</v>
      </c>
      <c r="G467" s="4"/>
      <c r="H467" s="117"/>
      <c r="I467" s="4"/>
      <c r="J467" s="4"/>
    </row>
    <row r="468" spans="2:10" x14ac:dyDescent="0.35">
      <c r="B468" s="11"/>
      <c r="C468" s="11"/>
      <c r="D468" s="25"/>
      <c r="E468" s="6"/>
      <c r="F468" s="5">
        <f>IFERROR(VLOOKUP(Einkauf!E468,Rohmaterial!$B$4:$C$54,2,0),0)</f>
        <v>0</v>
      </c>
      <c r="G468" s="4"/>
      <c r="H468" s="117"/>
      <c r="I468" s="4"/>
      <c r="J468" s="4"/>
    </row>
    <row r="469" spans="2:10" x14ac:dyDescent="0.35">
      <c r="B469" s="11"/>
      <c r="C469" s="11"/>
      <c r="D469" s="25"/>
      <c r="E469" s="6"/>
      <c r="F469" s="5">
        <f>IFERROR(VLOOKUP(Einkauf!E469,Rohmaterial!$B$4:$C$54,2,0),0)</f>
        <v>0</v>
      </c>
      <c r="G469" s="4"/>
      <c r="H469" s="117"/>
      <c r="I469" s="4"/>
      <c r="J469" s="4"/>
    </row>
    <row r="470" spans="2:10" x14ac:dyDescent="0.35">
      <c r="B470" s="11"/>
      <c r="C470" s="11"/>
      <c r="D470" s="25"/>
      <c r="E470" s="6"/>
      <c r="F470" s="5">
        <f>IFERROR(VLOOKUP(Einkauf!E470,Rohmaterial!$B$4:$C$54,2,0),0)</f>
        <v>0</v>
      </c>
      <c r="G470" s="4"/>
      <c r="H470" s="117"/>
      <c r="I470" s="4"/>
      <c r="J470" s="4"/>
    </row>
    <row r="471" spans="2:10" x14ac:dyDescent="0.35">
      <c r="B471" s="11"/>
      <c r="C471" s="11"/>
      <c r="D471" s="25"/>
      <c r="E471" s="6"/>
      <c r="F471" s="5">
        <f>IFERROR(VLOOKUP(Einkauf!E471,Rohmaterial!$B$4:$C$54,2,0),0)</f>
        <v>0</v>
      </c>
      <c r="G471" s="4"/>
      <c r="H471" s="117"/>
      <c r="I471" s="4"/>
      <c r="J471" s="4"/>
    </row>
    <row r="472" spans="2:10" x14ac:dyDescent="0.35">
      <c r="B472" s="11"/>
      <c r="C472" s="11"/>
      <c r="D472" s="25"/>
      <c r="E472" s="6"/>
      <c r="F472" s="5">
        <f>IFERROR(VLOOKUP(Einkauf!E472,Rohmaterial!$B$4:$C$54,2,0),0)</f>
        <v>0</v>
      </c>
      <c r="G472" s="4"/>
      <c r="H472" s="117"/>
      <c r="I472" s="4"/>
      <c r="J472" s="4"/>
    </row>
    <row r="473" spans="2:10" x14ac:dyDescent="0.35">
      <c r="B473" s="11"/>
      <c r="C473" s="11"/>
      <c r="D473" s="25"/>
      <c r="E473" s="6"/>
      <c r="F473" s="5">
        <f>IFERROR(VLOOKUP(Einkauf!E473,Rohmaterial!$B$4:$C$54,2,0),0)</f>
        <v>0</v>
      </c>
      <c r="G473" s="4"/>
      <c r="H473" s="117"/>
      <c r="I473" s="4"/>
      <c r="J473" s="4"/>
    </row>
    <row r="474" spans="2:10" x14ac:dyDescent="0.35">
      <c r="B474" s="11"/>
      <c r="C474" s="11"/>
      <c r="D474" s="25"/>
      <c r="E474" s="6"/>
      <c r="F474" s="5">
        <f>IFERROR(VLOOKUP(Einkauf!E474,Rohmaterial!$B$4:$C$54,2,0),0)</f>
        <v>0</v>
      </c>
      <c r="G474" s="4"/>
      <c r="H474" s="117"/>
      <c r="I474" s="4"/>
      <c r="J474" s="4"/>
    </row>
    <row r="475" spans="2:10" x14ac:dyDescent="0.35">
      <c r="B475" s="11"/>
      <c r="C475" s="11"/>
      <c r="D475" s="25"/>
      <c r="E475" s="6"/>
      <c r="F475" s="5">
        <f>IFERROR(VLOOKUP(Einkauf!E475,Rohmaterial!$B$4:$C$54,2,0),0)</f>
        <v>0</v>
      </c>
      <c r="G475" s="4"/>
      <c r="H475" s="117"/>
      <c r="I475" s="4"/>
      <c r="J475" s="4"/>
    </row>
    <row r="476" spans="2:10" x14ac:dyDescent="0.35">
      <c r="B476" s="11"/>
      <c r="C476" s="11"/>
      <c r="D476" s="25"/>
      <c r="E476" s="6"/>
      <c r="F476" s="5">
        <f>IFERROR(VLOOKUP(Einkauf!E476,Rohmaterial!$B$4:$C$54,2,0),0)</f>
        <v>0</v>
      </c>
      <c r="G476" s="4"/>
      <c r="H476" s="117"/>
      <c r="I476" s="4"/>
      <c r="J476" s="4"/>
    </row>
    <row r="477" spans="2:10" x14ac:dyDescent="0.35">
      <c r="B477" s="11"/>
      <c r="C477" s="11"/>
      <c r="D477" s="25"/>
      <c r="E477" s="6"/>
      <c r="F477" s="5">
        <f>IFERROR(VLOOKUP(Einkauf!E477,Rohmaterial!$B$4:$C$54,2,0),0)</f>
        <v>0</v>
      </c>
      <c r="G477" s="4"/>
      <c r="H477" s="117"/>
      <c r="I477" s="4"/>
      <c r="J477" s="4"/>
    </row>
    <row r="478" spans="2:10" x14ac:dyDescent="0.35">
      <c r="B478" s="11"/>
      <c r="C478" s="11"/>
      <c r="D478" s="25"/>
      <c r="E478" s="6"/>
      <c r="F478" s="5">
        <f>IFERROR(VLOOKUP(Einkauf!E478,Rohmaterial!$B$4:$C$54,2,0),0)</f>
        <v>0</v>
      </c>
      <c r="G478" s="4"/>
      <c r="H478" s="117"/>
      <c r="I478" s="4"/>
      <c r="J478" s="4"/>
    </row>
    <row r="479" spans="2:10" x14ac:dyDescent="0.35">
      <c r="B479" s="11"/>
      <c r="C479" s="11"/>
      <c r="D479" s="25"/>
      <c r="E479" s="6"/>
      <c r="F479" s="5">
        <f>IFERROR(VLOOKUP(Einkauf!E479,Rohmaterial!$B$4:$C$54,2,0),0)</f>
        <v>0</v>
      </c>
      <c r="G479" s="4"/>
      <c r="H479" s="117"/>
      <c r="I479" s="4"/>
      <c r="J479" s="4"/>
    </row>
    <row r="480" spans="2:10" x14ac:dyDescent="0.35">
      <c r="B480" s="11"/>
      <c r="C480" s="11"/>
      <c r="D480" s="25"/>
      <c r="E480" s="6"/>
      <c r="F480" s="5">
        <f>IFERROR(VLOOKUP(Einkauf!E480,Rohmaterial!$B$4:$C$54,2,0),0)</f>
        <v>0</v>
      </c>
      <c r="G480" s="4"/>
      <c r="H480" s="117"/>
      <c r="I480" s="4"/>
      <c r="J480" s="4"/>
    </row>
    <row r="481" spans="2:10" x14ac:dyDescent="0.35">
      <c r="B481" s="11"/>
      <c r="C481" s="11"/>
      <c r="D481" s="25"/>
      <c r="E481" s="6"/>
      <c r="F481" s="5">
        <f>IFERROR(VLOOKUP(Einkauf!E481,Rohmaterial!$B$4:$C$54,2,0),0)</f>
        <v>0</v>
      </c>
      <c r="G481" s="4"/>
      <c r="H481" s="117"/>
      <c r="I481" s="4"/>
      <c r="J481" s="4"/>
    </row>
    <row r="482" spans="2:10" x14ac:dyDescent="0.35">
      <c r="B482" s="11"/>
      <c r="C482" s="11"/>
      <c r="D482" s="25"/>
      <c r="E482" s="6"/>
      <c r="F482" s="5">
        <f>IFERROR(VLOOKUP(Einkauf!E482,Rohmaterial!$B$4:$C$54,2,0),0)</f>
        <v>0</v>
      </c>
      <c r="G482" s="4"/>
      <c r="H482" s="117"/>
      <c r="I482" s="4"/>
      <c r="J482" s="4"/>
    </row>
    <row r="483" spans="2:10" x14ac:dyDescent="0.35">
      <c r="B483" s="11"/>
      <c r="C483" s="11"/>
      <c r="D483" s="25"/>
      <c r="E483" s="6"/>
      <c r="F483" s="5">
        <f>IFERROR(VLOOKUP(Einkauf!E483,Rohmaterial!$B$4:$C$54,2,0),0)</f>
        <v>0</v>
      </c>
      <c r="G483" s="4"/>
      <c r="H483" s="117"/>
      <c r="I483" s="4"/>
      <c r="J483" s="4"/>
    </row>
    <row r="484" spans="2:10" x14ac:dyDescent="0.35">
      <c r="B484" s="11"/>
      <c r="C484" s="11"/>
      <c r="D484" s="25"/>
      <c r="E484" s="6"/>
      <c r="F484" s="5">
        <f>IFERROR(VLOOKUP(Einkauf!E484,Rohmaterial!$B$4:$C$54,2,0),0)</f>
        <v>0</v>
      </c>
      <c r="G484" s="4"/>
      <c r="H484" s="117"/>
      <c r="I484" s="4"/>
      <c r="J484" s="4"/>
    </row>
    <row r="485" spans="2:10" x14ac:dyDescent="0.35">
      <c r="B485" s="11"/>
      <c r="C485" s="11"/>
      <c r="D485" s="25"/>
      <c r="E485" s="6"/>
      <c r="F485" s="5">
        <f>IFERROR(VLOOKUP(Einkauf!E485,Rohmaterial!$B$4:$C$54,2,0),0)</f>
        <v>0</v>
      </c>
      <c r="G485" s="4"/>
      <c r="H485" s="117"/>
      <c r="I485" s="4"/>
      <c r="J485" s="4"/>
    </row>
    <row r="486" spans="2:10" x14ac:dyDescent="0.35">
      <c r="B486" s="11"/>
      <c r="C486" s="11"/>
      <c r="D486" s="25"/>
      <c r="E486" s="6"/>
      <c r="F486" s="5">
        <f>IFERROR(VLOOKUP(Einkauf!E486,Rohmaterial!$B$4:$C$54,2,0),0)</f>
        <v>0</v>
      </c>
      <c r="G486" s="4"/>
      <c r="H486" s="117"/>
      <c r="I486" s="4"/>
      <c r="J486" s="4"/>
    </row>
    <row r="487" spans="2:10" x14ac:dyDescent="0.35">
      <c r="B487" s="11"/>
      <c r="C487" s="11"/>
      <c r="D487" s="25"/>
      <c r="E487" s="6"/>
      <c r="F487" s="5">
        <f>IFERROR(VLOOKUP(Einkauf!E487,Rohmaterial!$B$4:$C$54,2,0),0)</f>
        <v>0</v>
      </c>
      <c r="G487" s="4"/>
      <c r="H487" s="117"/>
      <c r="I487" s="4"/>
      <c r="J487" s="4"/>
    </row>
    <row r="488" spans="2:10" x14ac:dyDescent="0.35">
      <c r="B488" s="11"/>
      <c r="C488" s="11"/>
      <c r="D488" s="25"/>
      <c r="E488" s="6"/>
      <c r="F488" s="5">
        <f>IFERROR(VLOOKUP(Einkauf!E488,Rohmaterial!$B$4:$C$54,2,0),0)</f>
        <v>0</v>
      </c>
      <c r="G488" s="4"/>
      <c r="H488" s="117"/>
      <c r="I488" s="4"/>
      <c r="J488" s="4"/>
    </row>
    <row r="489" spans="2:10" x14ac:dyDescent="0.35">
      <c r="B489" s="11"/>
      <c r="C489" s="11"/>
      <c r="D489" s="25"/>
      <c r="E489" s="6"/>
      <c r="F489" s="5">
        <f>IFERROR(VLOOKUP(Einkauf!E489,Rohmaterial!$B$4:$C$54,2,0),0)</f>
        <v>0</v>
      </c>
      <c r="G489" s="4"/>
      <c r="H489" s="117"/>
      <c r="I489" s="4"/>
      <c r="J489" s="4"/>
    </row>
    <row r="490" spans="2:10" x14ac:dyDescent="0.35">
      <c r="B490" s="11"/>
      <c r="C490" s="11"/>
      <c r="D490" s="25"/>
      <c r="E490" s="6"/>
      <c r="F490" s="5">
        <f>IFERROR(VLOOKUP(Einkauf!E490,Rohmaterial!$B$4:$C$54,2,0),0)</f>
        <v>0</v>
      </c>
      <c r="G490" s="4"/>
      <c r="H490" s="117"/>
      <c r="I490" s="4"/>
      <c r="J490" s="4"/>
    </row>
    <row r="491" spans="2:10" x14ac:dyDescent="0.35">
      <c r="B491" s="11"/>
      <c r="C491" s="11"/>
      <c r="D491" s="25"/>
      <c r="E491" s="6"/>
      <c r="F491" s="5">
        <f>IFERROR(VLOOKUP(Einkauf!E491,Rohmaterial!$B$4:$C$54,2,0),0)</f>
        <v>0</v>
      </c>
      <c r="G491" s="4"/>
      <c r="H491" s="117"/>
      <c r="I491" s="4"/>
      <c r="J491" s="4"/>
    </row>
    <row r="492" spans="2:10" x14ac:dyDescent="0.35">
      <c r="B492" s="11"/>
      <c r="C492" s="11"/>
      <c r="D492" s="25"/>
      <c r="E492" s="6"/>
      <c r="F492" s="5">
        <f>IFERROR(VLOOKUP(Einkauf!E492,Rohmaterial!$B$4:$C$54,2,0),0)</f>
        <v>0</v>
      </c>
      <c r="G492" s="4"/>
      <c r="H492" s="117"/>
      <c r="I492" s="4"/>
      <c r="J492" s="4"/>
    </row>
    <row r="493" spans="2:10" x14ac:dyDescent="0.35">
      <c r="B493" s="11"/>
      <c r="C493" s="11"/>
      <c r="D493" s="25"/>
      <c r="E493" s="6"/>
      <c r="F493" s="5">
        <f>IFERROR(VLOOKUP(Einkauf!E493,Rohmaterial!$B$4:$C$54,2,0),0)</f>
        <v>0</v>
      </c>
      <c r="G493" s="4"/>
      <c r="H493" s="117"/>
      <c r="I493" s="4"/>
      <c r="J493" s="4"/>
    </row>
    <row r="494" spans="2:10" x14ac:dyDescent="0.35">
      <c r="B494" s="11"/>
      <c r="C494" s="11"/>
      <c r="D494" s="25"/>
      <c r="E494" s="6"/>
      <c r="F494" s="5">
        <f>IFERROR(VLOOKUP(Einkauf!E494,Rohmaterial!$B$4:$C$54,2,0),0)</f>
        <v>0</v>
      </c>
      <c r="G494" s="4"/>
      <c r="H494" s="117"/>
      <c r="I494" s="4"/>
      <c r="J494" s="4"/>
    </row>
    <row r="495" spans="2:10" x14ac:dyDescent="0.35">
      <c r="B495" s="11"/>
      <c r="C495" s="11"/>
      <c r="D495" s="25"/>
      <c r="E495" s="6"/>
      <c r="F495" s="5">
        <f>IFERROR(VLOOKUP(Einkauf!E495,Rohmaterial!$B$4:$C$54,2,0),0)</f>
        <v>0</v>
      </c>
      <c r="G495" s="4"/>
      <c r="H495" s="117"/>
      <c r="I495" s="4"/>
      <c r="J495" s="4"/>
    </row>
    <row r="496" spans="2:10" x14ac:dyDescent="0.35">
      <c r="B496" s="11"/>
      <c r="C496" s="11"/>
      <c r="D496" s="25"/>
      <c r="E496" s="6"/>
      <c r="F496" s="5">
        <f>IFERROR(VLOOKUP(Einkauf!E496,Rohmaterial!$B$4:$C$54,2,0),0)</f>
        <v>0</v>
      </c>
      <c r="G496" s="4"/>
      <c r="H496" s="117"/>
      <c r="I496" s="4"/>
      <c r="J496" s="4"/>
    </row>
    <row r="497" spans="2:10" x14ac:dyDescent="0.35">
      <c r="B497" s="11"/>
      <c r="C497" s="11"/>
      <c r="D497" s="25"/>
      <c r="E497" s="6"/>
      <c r="F497" s="5">
        <f>IFERROR(VLOOKUP(Einkauf!E497,Rohmaterial!$B$4:$C$54,2,0),0)</f>
        <v>0</v>
      </c>
      <c r="G497" s="4"/>
      <c r="H497" s="117"/>
      <c r="I497" s="4"/>
      <c r="J497" s="4"/>
    </row>
    <row r="498" spans="2:10" x14ac:dyDescent="0.35">
      <c r="B498" s="11"/>
      <c r="C498" s="11"/>
      <c r="D498" s="25"/>
      <c r="E498" s="6"/>
      <c r="F498" s="5">
        <f>IFERROR(VLOOKUP(Einkauf!E498,Rohmaterial!$B$4:$C$54,2,0),0)</f>
        <v>0</v>
      </c>
      <c r="G498" s="4"/>
      <c r="H498" s="117"/>
      <c r="I498" s="4"/>
      <c r="J498" s="4"/>
    </row>
    <row r="499" spans="2:10" x14ac:dyDescent="0.35">
      <c r="B499" s="11"/>
      <c r="C499" s="11"/>
      <c r="D499" s="25"/>
      <c r="E499" s="6"/>
      <c r="F499" s="5">
        <f>IFERROR(VLOOKUP(Einkauf!E499,Rohmaterial!$B$4:$C$54,2,0),0)</f>
        <v>0</v>
      </c>
      <c r="G499" s="4"/>
      <c r="H499" s="117"/>
      <c r="I499" s="4"/>
      <c r="J499" s="4"/>
    </row>
    <row r="500" spans="2:10" x14ac:dyDescent="0.35">
      <c r="B500" s="11"/>
      <c r="C500" s="11"/>
      <c r="D500" s="25"/>
      <c r="E500" s="6"/>
      <c r="F500" s="5">
        <f>IFERROR(VLOOKUP(Einkauf!E500,Rohmaterial!$B$4:$C$54,2,0),0)</f>
        <v>0</v>
      </c>
      <c r="G500" s="4"/>
      <c r="H500" s="117"/>
      <c r="I500" s="4"/>
      <c r="J500" s="4"/>
    </row>
    <row r="501" spans="2:10" x14ac:dyDescent="0.35">
      <c r="B501" s="11"/>
      <c r="C501" s="11"/>
      <c r="D501" s="25"/>
      <c r="E501" s="6"/>
      <c r="F501" s="5">
        <f>IFERROR(VLOOKUP(Einkauf!E501,Rohmaterial!$B$4:$C$54,2,0),0)</f>
        <v>0</v>
      </c>
      <c r="G501" s="4"/>
      <c r="H501" s="117"/>
      <c r="I501" s="4"/>
      <c r="J501" s="4"/>
    </row>
    <row r="502" spans="2:10" x14ac:dyDescent="0.35">
      <c r="B502" s="11"/>
      <c r="C502" s="11"/>
      <c r="D502" s="25"/>
      <c r="E502" s="6"/>
      <c r="F502" s="5">
        <f>IFERROR(VLOOKUP(Einkauf!E502,Rohmaterial!$B$4:$C$54,2,0),0)</f>
        <v>0</v>
      </c>
      <c r="G502" s="4"/>
      <c r="H502" s="117"/>
      <c r="I502" s="4"/>
      <c r="J502" s="4"/>
    </row>
    <row r="503" spans="2:10" x14ac:dyDescent="0.35">
      <c r="B503" s="11"/>
      <c r="C503" s="11"/>
      <c r="D503" s="25"/>
      <c r="E503" s="6"/>
      <c r="F503" s="5">
        <f>IFERROR(VLOOKUP(Einkauf!E503,Rohmaterial!$B$4:$C$54,2,0),0)</f>
        <v>0</v>
      </c>
      <c r="G503" s="4"/>
      <c r="H503" s="117"/>
      <c r="I503" s="4"/>
      <c r="J503" s="4"/>
    </row>
    <row r="504" spans="2:10" x14ac:dyDescent="0.35">
      <c r="B504" s="11"/>
      <c r="C504" s="11"/>
      <c r="D504" s="25"/>
      <c r="E504" s="6"/>
      <c r="F504" s="5">
        <f>IFERROR(VLOOKUP(Einkauf!E504,Rohmaterial!$B$4:$C$54,2,0),0)</f>
        <v>0</v>
      </c>
      <c r="G504" s="4"/>
      <c r="H504" s="117"/>
      <c r="I504" s="4"/>
      <c r="J504" s="4"/>
    </row>
    <row r="505" spans="2:10" x14ac:dyDescent="0.35">
      <c r="B505" s="11"/>
      <c r="C505" s="11"/>
      <c r="D505" s="25"/>
      <c r="E505" s="6"/>
      <c r="F505" s="5">
        <f>IFERROR(VLOOKUP(Einkauf!E505,Rohmaterial!$B$4:$C$54,2,0),0)</f>
        <v>0</v>
      </c>
      <c r="G505" s="4"/>
      <c r="H505" s="117"/>
      <c r="I505" s="4"/>
      <c r="J505" s="4"/>
    </row>
    <row r="506" spans="2:10" x14ac:dyDescent="0.35">
      <c r="B506" s="11"/>
      <c r="C506" s="11"/>
      <c r="D506" s="25"/>
      <c r="E506" s="6"/>
      <c r="F506" s="5">
        <f>IFERROR(VLOOKUP(Einkauf!E506,Rohmaterial!$B$4:$C$54,2,0),0)</f>
        <v>0</v>
      </c>
      <c r="G506" s="4"/>
      <c r="H506" s="117"/>
      <c r="I506" s="4"/>
      <c r="J506" s="4"/>
    </row>
    <row r="507" spans="2:10" x14ac:dyDescent="0.35">
      <c r="B507" s="11"/>
      <c r="C507" s="11"/>
      <c r="D507" s="25"/>
      <c r="E507" s="6"/>
      <c r="F507" s="5">
        <f>IFERROR(VLOOKUP(Einkauf!E507,Rohmaterial!$B$4:$C$54,2,0),0)</f>
        <v>0</v>
      </c>
      <c r="G507" s="4"/>
      <c r="H507" s="117"/>
      <c r="I507" s="4"/>
      <c r="J507" s="4"/>
    </row>
    <row r="508" spans="2:10" x14ac:dyDescent="0.35">
      <c r="B508" s="11"/>
      <c r="C508" s="11"/>
      <c r="D508" s="25"/>
      <c r="E508" s="6"/>
      <c r="F508" s="5">
        <f>IFERROR(VLOOKUP(Einkauf!E508,Rohmaterial!$B$4:$C$54,2,0),0)</f>
        <v>0</v>
      </c>
      <c r="G508" s="4"/>
      <c r="H508" s="117"/>
      <c r="I508" s="4"/>
      <c r="J508" s="4"/>
    </row>
    <row r="509" spans="2:10" x14ac:dyDescent="0.35">
      <c r="B509" s="11"/>
      <c r="C509" s="11"/>
      <c r="D509" s="25"/>
      <c r="E509" s="6"/>
      <c r="F509" s="5">
        <f>IFERROR(VLOOKUP(Einkauf!E509,Rohmaterial!$B$4:$C$54,2,0),0)</f>
        <v>0</v>
      </c>
      <c r="G509" s="4"/>
      <c r="H509" s="117"/>
      <c r="I509" s="4"/>
      <c r="J509" s="4"/>
    </row>
    <row r="510" spans="2:10" x14ac:dyDescent="0.35">
      <c r="B510" s="11"/>
      <c r="C510" s="11"/>
      <c r="D510" s="25"/>
      <c r="E510" s="6"/>
      <c r="F510" s="5">
        <f>IFERROR(VLOOKUP(Einkauf!E510,Rohmaterial!$B$4:$C$54,2,0),0)</f>
        <v>0</v>
      </c>
      <c r="G510" s="4"/>
      <c r="H510" s="117"/>
      <c r="I510" s="4"/>
      <c r="J510" s="4"/>
    </row>
    <row r="511" spans="2:10" x14ac:dyDescent="0.35">
      <c r="B511" s="11"/>
      <c r="C511" s="11"/>
      <c r="D511" s="25"/>
      <c r="E511" s="6"/>
      <c r="F511" s="5">
        <f>IFERROR(VLOOKUP(Einkauf!E511,Rohmaterial!$B$4:$C$54,2,0),0)</f>
        <v>0</v>
      </c>
      <c r="G511" s="4"/>
      <c r="H511" s="117"/>
      <c r="I511" s="4"/>
      <c r="J511" s="4"/>
    </row>
    <row r="512" spans="2:10" x14ac:dyDescent="0.35">
      <c r="B512" s="11"/>
      <c r="C512" s="11"/>
      <c r="D512" s="25"/>
      <c r="E512" s="6"/>
      <c r="F512" s="5">
        <f>IFERROR(VLOOKUP(Einkauf!E512,Rohmaterial!$B$4:$C$54,2,0),0)</f>
        <v>0</v>
      </c>
      <c r="G512" s="4"/>
      <c r="H512" s="117"/>
      <c r="I512" s="4"/>
      <c r="J512" s="4"/>
    </row>
    <row r="513" spans="2:10" x14ac:dyDescent="0.35">
      <c r="B513" s="11"/>
      <c r="C513" s="11"/>
      <c r="D513" s="25"/>
      <c r="E513" s="6"/>
      <c r="F513" s="5">
        <f>IFERROR(VLOOKUP(Einkauf!E513,Rohmaterial!$B$4:$C$54,2,0),0)</f>
        <v>0</v>
      </c>
      <c r="G513" s="4"/>
      <c r="H513" s="117"/>
      <c r="I513" s="4"/>
      <c r="J513" s="4"/>
    </row>
    <row r="514" spans="2:10" x14ac:dyDescent="0.35">
      <c r="B514" s="11"/>
      <c r="C514" s="11"/>
      <c r="D514" s="25"/>
      <c r="E514" s="6"/>
      <c r="F514" s="5">
        <f>IFERROR(VLOOKUP(Einkauf!E514,Rohmaterial!$B$4:$C$54,2,0),0)</f>
        <v>0</v>
      </c>
      <c r="G514" s="4"/>
      <c r="H514" s="117"/>
      <c r="I514" s="4"/>
      <c r="J514" s="4"/>
    </row>
    <row r="515" spans="2:10" x14ac:dyDescent="0.35">
      <c r="B515" s="11"/>
      <c r="C515" s="11"/>
      <c r="D515" s="25"/>
      <c r="E515" s="6"/>
      <c r="F515" s="5">
        <f>IFERROR(VLOOKUP(Einkauf!E515,Rohmaterial!$B$4:$C$54,2,0),0)</f>
        <v>0</v>
      </c>
      <c r="G515" s="4"/>
      <c r="H515" s="117"/>
      <c r="I515" s="4"/>
      <c r="J515" s="4"/>
    </row>
    <row r="516" spans="2:10" x14ac:dyDescent="0.35">
      <c r="B516" s="11"/>
      <c r="C516" s="11"/>
      <c r="D516" s="25"/>
      <c r="E516" s="6"/>
      <c r="F516" s="5">
        <f>IFERROR(VLOOKUP(Einkauf!E516,Rohmaterial!$B$4:$C$54,2,0),0)</f>
        <v>0</v>
      </c>
      <c r="G516" s="4"/>
      <c r="H516" s="117"/>
      <c r="I516" s="4"/>
      <c r="J516" s="4"/>
    </row>
    <row r="517" spans="2:10" x14ac:dyDescent="0.35">
      <c r="B517" s="11"/>
      <c r="C517" s="11"/>
      <c r="D517" s="25"/>
      <c r="E517" s="6"/>
      <c r="F517" s="5">
        <f>IFERROR(VLOOKUP(Einkauf!E517,Rohmaterial!$B$4:$C$54,2,0),0)</f>
        <v>0</v>
      </c>
      <c r="G517" s="4"/>
      <c r="H517" s="117"/>
      <c r="I517" s="4"/>
      <c r="J517" s="4"/>
    </row>
    <row r="518" spans="2:10" x14ac:dyDescent="0.35">
      <c r="B518" s="11"/>
      <c r="C518" s="11"/>
      <c r="D518" s="25"/>
      <c r="E518" s="6"/>
      <c r="F518" s="5">
        <f>IFERROR(VLOOKUP(Einkauf!E518,Rohmaterial!$B$4:$C$54,2,0),0)</f>
        <v>0</v>
      </c>
      <c r="G518" s="4"/>
      <c r="H518" s="117"/>
      <c r="I518" s="4"/>
      <c r="J518" s="4"/>
    </row>
    <row r="519" spans="2:10" x14ac:dyDescent="0.35">
      <c r="B519" s="11"/>
      <c r="C519" s="11"/>
      <c r="D519" s="25"/>
      <c r="E519" s="6"/>
      <c r="F519" s="5">
        <f>IFERROR(VLOOKUP(Einkauf!E519,Rohmaterial!$B$4:$C$54,2,0),0)</f>
        <v>0</v>
      </c>
      <c r="G519" s="4"/>
      <c r="H519" s="117"/>
      <c r="I519" s="4"/>
      <c r="J519" s="4"/>
    </row>
    <row r="520" spans="2:10" x14ac:dyDescent="0.35">
      <c r="B520" s="11"/>
      <c r="C520" s="11"/>
      <c r="D520" s="25"/>
      <c r="E520" s="6"/>
      <c r="F520" s="5">
        <f>IFERROR(VLOOKUP(Einkauf!E520,Rohmaterial!$B$4:$C$54,2,0),0)</f>
        <v>0</v>
      </c>
      <c r="G520" s="4"/>
      <c r="H520" s="117"/>
      <c r="I520" s="4"/>
      <c r="J520" s="4"/>
    </row>
    <row r="521" spans="2:10" x14ac:dyDescent="0.35">
      <c r="B521" s="11"/>
      <c r="C521" s="11"/>
      <c r="D521" s="25"/>
      <c r="E521" s="6"/>
      <c r="F521" s="5">
        <f>IFERROR(VLOOKUP(Einkauf!E521,Rohmaterial!$B$4:$C$54,2,0),0)</f>
        <v>0</v>
      </c>
      <c r="G521" s="4"/>
      <c r="H521" s="117"/>
      <c r="I521" s="4"/>
      <c r="J521" s="4"/>
    </row>
    <row r="522" spans="2:10" x14ac:dyDescent="0.35">
      <c r="B522" s="11"/>
      <c r="C522" s="11"/>
      <c r="D522" s="25"/>
      <c r="E522" s="6"/>
      <c r="F522" s="5">
        <f>IFERROR(VLOOKUP(Einkauf!E522,Rohmaterial!$B$4:$C$54,2,0),0)</f>
        <v>0</v>
      </c>
      <c r="G522" s="4"/>
      <c r="H522" s="117"/>
      <c r="I522" s="4"/>
      <c r="J522" s="4"/>
    </row>
    <row r="523" spans="2:10" x14ac:dyDescent="0.35">
      <c r="B523" s="11"/>
      <c r="C523" s="11"/>
      <c r="D523" s="25"/>
      <c r="E523" s="6"/>
      <c r="F523" s="5">
        <f>IFERROR(VLOOKUP(Einkauf!E523,Rohmaterial!$B$4:$C$54,2,0),0)</f>
        <v>0</v>
      </c>
      <c r="G523" s="4"/>
      <c r="H523" s="117"/>
      <c r="I523" s="4"/>
      <c r="J523" s="4"/>
    </row>
    <row r="524" spans="2:10" x14ac:dyDescent="0.35">
      <c r="B524" s="11"/>
      <c r="C524" s="11"/>
      <c r="D524" s="25"/>
      <c r="E524" s="6"/>
      <c r="F524" s="5">
        <f>IFERROR(VLOOKUP(Einkauf!E524,Rohmaterial!$B$4:$C$54,2,0),0)</f>
        <v>0</v>
      </c>
      <c r="G524" s="4"/>
      <c r="H524" s="117"/>
      <c r="I524" s="4"/>
      <c r="J524" s="4"/>
    </row>
    <row r="525" spans="2:10" x14ac:dyDescent="0.35">
      <c r="B525" s="11"/>
      <c r="C525" s="11"/>
      <c r="D525" s="25"/>
      <c r="E525" s="6"/>
      <c r="F525" s="5">
        <f>IFERROR(VLOOKUP(Einkauf!E525,Rohmaterial!$B$4:$C$54,2,0),0)</f>
        <v>0</v>
      </c>
      <c r="G525" s="4"/>
      <c r="H525" s="117"/>
      <c r="I525" s="4"/>
      <c r="J525" s="4"/>
    </row>
    <row r="526" spans="2:10" x14ac:dyDescent="0.35">
      <c r="B526" s="11"/>
      <c r="C526" s="11"/>
      <c r="D526" s="25"/>
      <c r="E526" s="6"/>
      <c r="F526" s="5">
        <f>IFERROR(VLOOKUP(Einkauf!E526,Rohmaterial!$B$4:$C$54,2,0),0)</f>
        <v>0</v>
      </c>
      <c r="G526" s="4"/>
      <c r="H526" s="117"/>
      <c r="I526" s="4"/>
      <c r="J526" s="4"/>
    </row>
    <row r="527" spans="2:10" x14ac:dyDescent="0.35">
      <c r="B527" s="11"/>
      <c r="C527" s="11"/>
      <c r="D527" s="25"/>
      <c r="E527" s="6"/>
      <c r="F527" s="5">
        <f>IFERROR(VLOOKUP(Einkauf!E527,Rohmaterial!$B$4:$C$54,2,0),0)</f>
        <v>0</v>
      </c>
      <c r="G527" s="4"/>
      <c r="H527" s="117"/>
      <c r="I527" s="4"/>
      <c r="J527" s="4"/>
    </row>
    <row r="528" spans="2:10" x14ac:dyDescent="0.35">
      <c r="B528" s="11"/>
      <c r="C528" s="11"/>
      <c r="D528" s="25"/>
      <c r="E528" s="6"/>
      <c r="F528" s="5">
        <f>IFERROR(VLOOKUP(Einkauf!E528,Rohmaterial!$B$4:$C$54,2,0),0)</f>
        <v>0</v>
      </c>
      <c r="G528" s="4"/>
      <c r="H528" s="117"/>
      <c r="I528" s="4"/>
      <c r="J528" s="4"/>
    </row>
    <row r="529" spans="2:10" x14ac:dyDescent="0.35">
      <c r="B529" s="11"/>
      <c r="C529" s="11"/>
      <c r="D529" s="25"/>
      <c r="E529" s="6"/>
      <c r="F529" s="5">
        <f>IFERROR(VLOOKUP(Einkauf!E529,Rohmaterial!$B$4:$C$54,2,0),0)</f>
        <v>0</v>
      </c>
      <c r="G529" s="4"/>
      <c r="H529" s="117"/>
      <c r="I529" s="4"/>
      <c r="J529" s="4"/>
    </row>
    <row r="530" spans="2:10" x14ac:dyDescent="0.35">
      <c r="B530" s="11"/>
      <c r="C530" s="11"/>
      <c r="D530" s="25"/>
      <c r="E530" s="6"/>
      <c r="F530" s="5">
        <f>IFERROR(VLOOKUP(Einkauf!E530,Rohmaterial!$B$4:$C$54,2,0),0)</f>
        <v>0</v>
      </c>
      <c r="G530" s="4"/>
      <c r="H530" s="117"/>
      <c r="I530" s="4"/>
      <c r="J530" s="4"/>
    </row>
    <row r="531" spans="2:10" x14ac:dyDescent="0.35">
      <c r="B531" s="11"/>
      <c r="C531" s="11"/>
      <c r="D531" s="25"/>
      <c r="E531" s="6"/>
      <c r="F531" s="5">
        <f>IFERROR(VLOOKUP(Einkauf!E531,Rohmaterial!$B$4:$C$54,2,0),0)</f>
        <v>0</v>
      </c>
      <c r="G531" s="4"/>
      <c r="H531" s="117"/>
      <c r="I531" s="4"/>
      <c r="J531" s="4"/>
    </row>
    <row r="532" spans="2:10" x14ac:dyDescent="0.35">
      <c r="B532" s="11"/>
      <c r="C532" s="11"/>
      <c r="D532" s="25"/>
      <c r="E532" s="6"/>
      <c r="F532" s="5">
        <f>IFERROR(VLOOKUP(Einkauf!E532,Rohmaterial!$B$4:$C$54,2,0),0)</f>
        <v>0</v>
      </c>
      <c r="G532" s="4"/>
      <c r="H532" s="117"/>
      <c r="I532" s="4"/>
      <c r="J532" s="4"/>
    </row>
    <row r="533" spans="2:10" x14ac:dyDescent="0.35">
      <c r="B533" s="11"/>
      <c r="C533" s="11"/>
      <c r="D533" s="25"/>
      <c r="E533" s="6"/>
      <c r="F533" s="5">
        <f>IFERROR(VLOOKUP(Einkauf!E533,Rohmaterial!$B$4:$C$54,2,0),0)</f>
        <v>0</v>
      </c>
      <c r="G533" s="4"/>
      <c r="H533" s="117"/>
      <c r="I533" s="4"/>
      <c r="J533" s="4"/>
    </row>
    <row r="534" spans="2:10" x14ac:dyDescent="0.35">
      <c r="B534" s="11"/>
      <c r="C534" s="11"/>
      <c r="D534" s="25"/>
      <c r="E534" s="6"/>
      <c r="F534" s="5">
        <f>IFERROR(VLOOKUP(Einkauf!E534,Rohmaterial!$B$4:$C$54,2,0),0)</f>
        <v>0</v>
      </c>
      <c r="G534" s="4"/>
      <c r="H534" s="117"/>
      <c r="I534" s="4"/>
      <c r="J534" s="4"/>
    </row>
    <row r="535" spans="2:10" x14ac:dyDescent="0.35">
      <c r="B535" s="11"/>
      <c r="C535" s="11"/>
      <c r="D535" s="25"/>
      <c r="E535" s="6"/>
      <c r="F535" s="5">
        <f>IFERROR(VLOOKUP(Einkauf!E535,Rohmaterial!$B$4:$C$54,2,0),0)</f>
        <v>0</v>
      </c>
      <c r="G535" s="4"/>
      <c r="H535" s="117"/>
      <c r="I535" s="4"/>
      <c r="J535" s="4"/>
    </row>
    <row r="536" spans="2:10" x14ac:dyDescent="0.35">
      <c r="B536" s="11"/>
      <c r="C536" s="11"/>
      <c r="D536" s="25"/>
      <c r="E536" s="6"/>
      <c r="F536" s="5">
        <f>IFERROR(VLOOKUP(Einkauf!E536,Rohmaterial!$B$4:$C$54,2,0),0)</f>
        <v>0</v>
      </c>
      <c r="G536" s="4"/>
      <c r="H536" s="117"/>
      <c r="I536" s="4"/>
      <c r="J536" s="4"/>
    </row>
    <row r="537" spans="2:10" x14ac:dyDescent="0.35">
      <c r="B537" s="11"/>
      <c r="C537" s="11"/>
      <c r="D537" s="25"/>
      <c r="E537" s="6"/>
      <c r="F537" s="5">
        <f>IFERROR(VLOOKUP(Einkauf!E537,Rohmaterial!$B$4:$C$54,2,0),0)</f>
        <v>0</v>
      </c>
      <c r="G537" s="4"/>
      <c r="H537" s="117"/>
      <c r="I537" s="4"/>
      <c r="J537" s="4"/>
    </row>
    <row r="538" spans="2:10" x14ac:dyDescent="0.35">
      <c r="B538" s="11"/>
      <c r="C538" s="11"/>
      <c r="D538" s="25"/>
      <c r="E538" s="6"/>
      <c r="F538" s="5">
        <f>IFERROR(VLOOKUP(Einkauf!E538,Rohmaterial!$B$4:$C$54,2,0),0)</f>
        <v>0</v>
      </c>
      <c r="G538" s="4"/>
      <c r="H538" s="117"/>
      <c r="I538" s="4"/>
      <c r="J538" s="4"/>
    </row>
    <row r="539" spans="2:10" x14ac:dyDescent="0.35">
      <c r="B539" s="11"/>
      <c r="C539" s="11"/>
      <c r="D539" s="25"/>
      <c r="E539" s="6"/>
      <c r="F539" s="5">
        <f>IFERROR(VLOOKUP(Einkauf!E539,Rohmaterial!$B$4:$C$54,2,0),0)</f>
        <v>0</v>
      </c>
      <c r="G539" s="4"/>
      <c r="H539" s="117"/>
      <c r="I539" s="4"/>
      <c r="J539" s="4"/>
    </row>
    <row r="540" spans="2:10" x14ac:dyDescent="0.35">
      <c r="B540" s="11"/>
      <c r="C540" s="11"/>
      <c r="D540" s="25"/>
      <c r="E540" s="6"/>
      <c r="F540" s="5">
        <f>IFERROR(VLOOKUP(Einkauf!E540,Rohmaterial!$B$4:$C$54,2,0),0)</f>
        <v>0</v>
      </c>
      <c r="G540" s="4"/>
      <c r="H540" s="117"/>
      <c r="I540" s="4"/>
      <c r="J540" s="4"/>
    </row>
    <row r="541" spans="2:10" x14ac:dyDescent="0.35">
      <c r="B541" s="11"/>
      <c r="C541" s="11"/>
      <c r="D541" s="25"/>
      <c r="E541" s="6"/>
      <c r="F541" s="5">
        <f>IFERROR(VLOOKUP(Einkauf!E541,Rohmaterial!$B$4:$C$54,2,0),0)</f>
        <v>0</v>
      </c>
      <c r="G541" s="4"/>
      <c r="H541" s="117"/>
      <c r="I541" s="4"/>
      <c r="J541" s="4"/>
    </row>
    <row r="542" spans="2:10" x14ac:dyDescent="0.35">
      <c r="B542" s="11"/>
      <c r="C542" s="11"/>
      <c r="D542" s="25"/>
      <c r="E542" s="6"/>
      <c r="F542" s="5">
        <f>IFERROR(VLOOKUP(Einkauf!E542,Rohmaterial!$B$4:$C$54,2,0),0)</f>
        <v>0</v>
      </c>
      <c r="G542" s="4"/>
      <c r="H542" s="117"/>
      <c r="I542" s="4"/>
      <c r="J542" s="4"/>
    </row>
    <row r="543" spans="2:10" x14ac:dyDescent="0.35">
      <c r="B543" s="11"/>
      <c r="C543" s="11"/>
      <c r="D543" s="25"/>
      <c r="E543" s="6"/>
      <c r="F543" s="5">
        <f>IFERROR(VLOOKUP(Einkauf!E543,Rohmaterial!$B$4:$C$54,2,0),0)</f>
        <v>0</v>
      </c>
      <c r="G543" s="4"/>
      <c r="H543" s="117"/>
      <c r="I543" s="4"/>
      <c r="J543" s="4"/>
    </row>
    <row r="544" spans="2:10" x14ac:dyDescent="0.35">
      <c r="B544" s="11"/>
      <c r="C544" s="11"/>
      <c r="D544" s="25"/>
      <c r="E544" s="6"/>
      <c r="F544" s="5">
        <f>IFERROR(VLOOKUP(Einkauf!E544,Rohmaterial!$B$4:$C$54,2,0),0)</f>
        <v>0</v>
      </c>
      <c r="G544" s="4"/>
      <c r="H544" s="117"/>
      <c r="I544" s="4"/>
      <c r="J544" s="4"/>
    </row>
    <row r="545" spans="2:10" x14ac:dyDescent="0.35">
      <c r="B545" s="11"/>
      <c r="C545" s="11"/>
      <c r="D545" s="25"/>
      <c r="E545" s="6"/>
      <c r="F545" s="5">
        <f>IFERROR(VLOOKUP(Einkauf!E545,Rohmaterial!$B$4:$C$54,2,0),0)</f>
        <v>0</v>
      </c>
      <c r="G545" s="4"/>
      <c r="H545" s="117"/>
      <c r="I545" s="4"/>
      <c r="J545" s="4"/>
    </row>
    <row r="546" spans="2:10" x14ac:dyDescent="0.35">
      <c r="B546" s="11"/>
      <c r="C546" s="11"/>
      <c r="D546" s="25"/>
      <c r="E546" s="6"/>
      <c r="F546" s="5">
        <f>IFERROR(VLOOKUP(Einkauf!E546,Rohmaterial!$B$4:$C$54,2,0),0)</f>
        <v>0</v>
      </c>
      <c r="G546" s="4"/>
      <c r="H546" s="117"/>
      <c r="I546" s="4"/>
      <c r="J546" s="4"/>
    </row>
    <row r="547" spans="2:10" x14ac:dyDescent="0.35">
      <c r="B547" s="11"/>
      <c r="C547" s="11"/>
      <c r="D547" s="25"/>
      <c r="E547" s="6"/>
      <c r="F547" s="5">
        <f>IFERROR(VLOOKUP(Einkauf!E547,Rohmaterial!$B$4:$C$54,2,0),0)</f>
        <v>0</v>
      </c>
      <c r="G547" s="4"/>
      <c r="H547" s="117"/>
      <c r="I547" s="4"/>
      <c r="J547" s="4"/>
    </row>
    <row r="548" spans="2:10" x14ac:dyDescent="0.35">
      <c r="B548" s="11"/>
      <c r="C548" s="11"/>
      <c r="D548" s="25"/>
      <c r="E548" s="6"/>
      <c r="F548" s="5">
        <f>IFERROR(VLOOKUP(Einkauf!E548,Rohmaterial!$B$4:$C$54,2,0),0)</f>
        <v>0</v>
      </c>
      <c r="G548" s="4"/>
      <c r="H548" s="117"/>
      <c r="I548" s="4"/>
      <c r="J548" s="4"/>
    </row>
    <row r="549" spans="2:10" x14ac:dyDescent="0.35">
      <c r="B549" s="11"/>
      <c r="C549" s="11"/>
      <c r="D549" s="25"/>
      <c r="E549" s="6"/>
      <c r="F549" s="5">
        <f>IFERROR(VLOOKUP(Einkauf!E549,Rohmaterial!$B$4:$C$54,2,0),0)</f>
        <v>0</v>
      </c>
      <c r="G549" s="4"/>
      <c r="H549" s="117"/>
      <c r="I549" s="4"/>
      <c r="J549" s="4"/>
    </row>
    <row r="550" spans="2:10" x14ac:dyDescent="0.35">
      <c r="B550" s="11"/>
      <c r="C550" s="11"/>
      <c r="D550" s="25"/>
      <c r="E550" s="6"/>
      <c r="F550" s="5">
        <f>IFERROR(VLOOKUP(Einkauf!E550,Rohmaterial!$B$4:$C$54,2,0),0)</f>
        <v>0</v>
      </c>
      <c r="G550" s="4"/>
      <c r="H550" s="117"/>
      <c r="I550" s="4"/>
      <c r="J550" s="4"/>
    </row>
    <row r="551" spans="2:10" x14ac:dyDescent="0.35">
      <c r="B551" s="11"/>
      <c r="C551" s="11"/>
      <c r="D551" s="25"/>
      <c r="E551" s="6"/>
      <c r="F551" s="5">
        <f>IFERROR(VLOOKUP(Einkauf!E551,Rohmaterial!$B$4:$C$54,2,0),0)</f>
        <v>0</v>
      </c>
      <c r="G551" s="4"/>
      <c r="H551" s="117"/>
      <c r="I551" s="4"/>
      <c r="J551" s="4"/>
    </row>
    <row r="552" spans="2:10" x14ac:dyDescent="0.35">
      <c r="B552" s="11"/>
      <c r="C552" s="11"/>
      <c r="D552" s="25"/>
      <c r="E552" s="6"/>
      <c r="F552" s="5">
        <f>IFERROR(VLOOKUP(Einkauf!E552,Rohmaterial!$B$4:$C$54,2,0),0)</f>
        <v>0</v>
      </c>
      <c r="G552" s="4"/>
      <c r="H552" s="117"/>
      <c r="I552" s="4"/>
      <c r="J552" s="4"/>
    </row>
    <row r="553" spans="2:10" x14ac:dyDescent="0.35">
      <c r="B553" s="11"/>
      <c r="C553" s="11"/>
      <c r="D553" s="25"/>
      <c r="E553" s="6"/>
      <c r="F553" s="5">
        <f>IFERROR(VLOOKUP(Einkauf!E553,Rohmaterial!$B$4:$C$54,2,0),0)</f>
        <v>0</v>
      </c>
      <c r="G553" s="4"/>
      <c r="H553" s="117"/>
      <c r="I553" s="4"/>
      <c r="J553" s="4"/>
    </row>
    <row r="554" spans="2:10" x14ac:dyDescent="0.35">
      <c r="B554" s="11"/>
      <c r="C554" s="11"/>
      <c r="D554" s="25"/>
      <c r="E554" s="6"/>
      <c r="F554" s="5">
        <f>IFERROR(VLOOKUP(Einkauf!E554,Rohmaterial!$B$4:$C$54,2,0),0)</f>
        <v>0</v>
      </c>
      <c r="G554" s="4"/>
      <c r="H554" s="117"/>
      <c r="I554" s="4"/>
      <c r="J554" s="4"/>
    </row>
    <row r="555" spans="2:10" x14ac:dyDescent="0.35">
      <c r="B555" s="11"/>
      <c r="C555" s="11"/>
      <c r="D555" s="25"/>
      <c r="E555" s="6"/>
      <c r="F555" s="5">
        <f>IFERROR(VLOOKUP(Einkauf!E555,Rohmaterial!$B$4:$C$54,2,0),0)</f>
        <v>0</v>
      </c>
      <c r="G555" s="4"/>
      <c r="H555" s="117"/>
      <c r="I555" s="4"/>
      <c r="J555" s="4"/>
    </row>
    <row r="556" spans="2:10" x14ac:dyDescent="0.35">
      <c r="B556" s="11"/>
      <c r="C556" s="11"/>
      <c r="D556" s="25"/>
      <c r="E556" s="6"/>
      <c r="F556" s="5">
        <f>IFERROR(VLOOKUP(Einkauf!E556,Rohmaterial!$B$4:$C$54,2,0),0)</f>
        <v>0</v>
      </c>
      <c r="G556" s="4"/>
      <c r="H556" s="117"/>
      <c r="I556" s="4"/>
      <c r="J556" s="4"/>
    </row>
    <row r="557" spans="2:10" x14ac:dyDescent="0.35">
      <c r="B557" s="11"/>
      <c r="C557" s="11"/>
      <c r="D557" s="25"/>
      <c r="E557" s="6"/>
      <c r="F557" s="5">
        <f>IFERROR(VLOOKUP(Einkauf!E557,Rohmaterial!$B$4:$C$54,2,0),0)</f>
        <v>0</v>
      </c>
      <c r="G557" s="4"/>
      <c r="H557" s="117"/>
      <c r="I557" s="4"/>
      <c r="J557" s="4"/>
    </row>
    <row r="558" spans="2:10" x14ac:dyDescent="0.35">
      <c r="B558" s="11"/>
      <c r="C558" s="11"/>
      <c r="D558" s="25"/>
      <c r="E558" s="6"/>
      <c r="F558" s="5">
        <f>IFERROR(VLOOKUP(Einkauf!E558,Rohmaterial!$B$4:$C$54,2,0),0)</f>
        <v>0</v>
      </c>
      <c r="G558" s="4"/>
      <c r="H558" s="117"/>
      <c r="I558" s="4"/>
      <c r="J558" s="4"/>
    </row>
    <row r="559" spans="2:10" x14ac:dyDescent="0.35">
      <c r="B559" s="11"/>
      <c r="C559" s="11"/>
      <c r="D559" s="25"/>
      <c r="E559" s="6"/>
      <c r="F559" s="5">
        <f>IFERROR(VLOOKUP(Einkauf!E559,Rohmaterial!$B$4:$C$54,2,0),0)</f>
        <v>0</v>
      </c>
      <c r="G559" s="4"/>
      <c r="H559" s="117"/>
      <c r="I559" s="4"/>
      <c r="J559" s="4"/>
    </row>
    <row r="560" spans="2:10" x14ac:dyDescent="0.35">
      <c r="B560" s="11"/>
      <c r="C560" s="11"/>
      <c r="D560" s="25"/>
      <c r="E560" s="6"/>
      <c r="F560" s="5">
        <f>IFERROR(VLOOKUP(Einkauf!E560,Rohmaterial!$B$4:$C$54,2,0),0)</f>
        <v>0</v>
      </c>
      <c r="G560" s="4"/>
      <c r="H560" s="117"/>
      <c r="I560" s="4"/>
      <c r="J560" s="4"/>
    </row>
    <row r="561" spans="2:10" x14ac:dyDescent="0.35">
      <c r="B561" s="11"/>
      <c r="C561" s="11"/>
      <c r="D561" s="25"/>
      <c r="E561" s="6"/>
      <c r="F561" s="5">
        <f>IFERROR(VLOOKUP(Einkauf!E561,Rohmaterial!$B$4:$C$54,2,0),0)</f>
        <v>0</v>
      </c>
      <c r="G561" s="4"/>
      <c r="H561" s="117"/>
      <c r="I561" s="4"/>
      <c r="J561" s="4"/>
    </row>
    <row r="562" spans="2:10" x14ac:dyDescent="0.35">
      <c r="B562" s="11"/>
      <c r="C562" s="11"/>
      <c r="D562" s="25"/>
      <c r="E562" s="6"/>
      <c r="F562" s="5">
        <f>IFERROR(VLOOKUP(Einkauf!E562,Rohmaterial!$B$4:$C$54,2,0),0)</f>
        <v>0</v>
      </c>
      <c r="G562" s="4"/>
      <c r="H562" s="117"/>
      <c r="I562" s="4"/>
      <c r="J562" s="4"/>
    </row>
    <row r="563" spans="2:10" x14ac:dyDescent="0.35">
      <c r="B563" s="11"/>
      <c r="C563" s="11"/>
      <c r="D563" s="25"/>
      <c r="E563" s="6"/>
      <c r="F563" s="5">
        <f>IFERROR(VLOOKUP(Einkauf!E563,Rohmaterial!$B$4:$C$54,2,0),0)</f>
        <v>0</v>
      </c>
      <c r="G563" s="4"/>
      <c r="H563" s="117"/>
      <c r="I563" s="4"/>
      <c r="J563" s="4"/>
    </row>
    <row r="564" spans="2:10" x14ac:dyDescent="0.35">
      <c r="B564" s="11"/>
      <c r="C564" s="11"/>
      <c r="D564" s="25"/>
      <c r="E564" s="6"/>
      <c r="F564" s="5">
        <f>IFERROR(VLOOKUP(Einkauf!E564,Rohmaterial!$B$4:$C$54,2,0),0)</f>
        <v>0</v>
      </c>
      <c r="G564" s="4"/>
      <c r="H564" s="117"/>
      <c r="I564" s="4"/>
      <c r="J564" s="4"/>
    </row>
    <row r="565" spans="2:10" x14ac:dyDescent="0.35">
      <c r="B565" s="11"/>
      <c r="C565" s="11"/>
      <c r="D565" s="25"/>
      <c r="E565" s="6"/>
      <c r="F565" s="5">
        <f>IFERROR(VLOOKUP(Einkauf!E565,Rohmaterial!$B$4:$C$54,2,0),0)</f>
        <v>0</v>
      </c>
      <c r="G565" s="4"/>
      <c r="H565" s="117"/>
      <c r="I565" s="4"/>
      <c r="J565" s="4"/>
    </row>
    <row r="566" spans="2:10" x14ac:dyDescent="0.35">
      <c r="B566" s="11"/>
      <c r="C566" s="11"/>
      <c r="D566" s="25"/>
      <c r="E566" s="6"/>
      <c r="F566" s="5">
        <f>IFERROR(VLOOKUP(Einkauf!E566,Rohmaterial!$B$4:$C$54,2,0),0)</f>
        <v>0</v>
      </c>
      <c r="G566" s="4"/>
      <c r="H566" s="117"/>
      <c r="I566" s="4"/>
      <c r="J566" s="4"/>
    </row>
    <row r="567" spans="2:10" x14ac:dyDescent="0.35">
      <c r="B567" s="11"/>
      <c r="C567" s="11"/>
      <c r="D567" s="25"/>
      <c r="E567" s="6"/>
      <c r="F567" s="5">
        <f>IFERROR(VLOOKUP(Einkauf!E567,Rohmaterial!$B$4:$C$54,2,0),0)</f>
        <v>0</v>
      </c>
      <c r="G567" s="4"/>
      <c r="H567" s="117"/>
      <c r="I567" s="4"/>
      <c r="J567" s="4"/>
    </row>
    <row r="568" spans="2:10" x14ac:dyDescent="0.35">
      <c r="B568" s="11"/>
      <c r="C568" s="11"/>
      <c r="D568" s="25"/>
      <c r="E568" s="6"/>
      <c r="F568" s="5">
        <f>IFERROR(VLOOKUP(Einkauf!E568,Rohmaterial!$B$4:$C$54,2,0),0)</f>
        <v>0</v>
      </c>
      <c r="G568" s="4"/>
      <c r="H568" s="117"/>
      <c r="I568" s="4"/>
      <c r="J568" s="4"/>
    </row>
    <row r="569" spans="2:10" x14ac:dyDescent="0.35">
      <c r="B569" s="11"/>
      <c r="C569" s="11"/>
      <c r="D569" s="25"/>
      <c r="E569" s="6"/>
      <c r="F569" s="5">
        <f>IFERROR(VLOOKUP(Einkauf!E569,Rohmaterial!$B$4:$C$54,2,0),0)</f>
        <v>0</v>
      </c>
      <c r="G569" s="4"/>
      <c r="H569" s="117"/>
      <c r="I569" s="4"/>
      <c r="J569" s="4"/>
    </row>
    <row r="570" spans="2:10" x14ac:dyDescent="0.35">
      <c r="B570" s="11"/>
      <c r="C570" s="11"/>
      <c r="D570" s="25"/>
      <c r="E570" s="6"/>
      <c r="F570" s="5">
        <f>IFERROR(VLOOKUP(Einkauf!E570,Rohmaterial!$B$4:$C$54,2,0),0)</f>
        <v>0</v>
      </c>
      <c r="G570" s="4"/>
      <c r="H570" s="117"/>
      <c r="I570" s="4"/>
      <c r="J570" s="4"/>
    </row>
    <row r="571" spans="2:10" x14ac:dyDescent="0.35">
      <c r="B571" s="11"/>
      <c r="C571" s="11"/>
      <c r="D571" s="25"/>
      <c r="E571" s="6"/>
      <c r="F571" s="5">
        <f>IFERROR(VLOOKUP(Einkauf!E571,Rohmaterial!$B$4:$C$54,2,0),0)</f>
        <v>0</v>
      </c>
      <c r="G571" s="4"/>
      <c r="H571" s="117"/>
      <c r="I571" s="4"/>
      <c r="J571" s="4"/>
    </row>
    <row r="572" spans="2:10" x14ac:dyDescent="0.35">
      <c r="B572" s="11"/>
      <c r="C572" s="11"/>
      <c r="D572" s="25"/>
      <c r="E572" s="6"/>
      <c r="F572" s="5">
        <f>IFERROR(VLOOKUP(Einkauf!E572,Rohmaterial!$B$4:$C$54,2,0),0)</f>
        <v>0</v>
      </c>
      <c r="G572" s="4"/>
      <c r="H572" s="117"/>
      <c r="I572" s="4"/>
      <c r="J572" s="4"/>
    </row>
    <row r="573" spans="2:10" x14ac:dyDescent="0.35">
      <c r="B573" s="11"/>
      <c r="C573" s="11"/>
      <c r="D573" s="25"/>
      <c r="E573" s="6"/>
      <c r="F573" s="5">
        <f>IFERROR(VLOOKUP(Einkauf!E573,Rohmaterial!$B$4:$C$54,2,0),0)</f>
        <v>0</v>
      </c>
      <c r="G573" s="4"/>
      <c r="H573" s="117"/>
      <c r="I573" s="4"/>
      <c r="J573" s="4"/>
    </row>
    <row r="574" spans="2:10" x14ac:dyDescent="0.35">
      <c r="B574" s="11"/>
      <c r="C574" s="11"/>
      <c r="D574" s="25"/>
      <c r="E574" s="6"/>
      <c r="F574" s="5">
        <f>IFERROR(VLOOKUP(Einkauf!E574,Rohmaterial!$B$4:$C$54,2,0),0)</f>
        <v>0</v>
      </c>
      <c r="G574" s="4"/>
      <c r="H574" s="117"/>
      <c r="I574" s="4"/>
      <c r="J574" s="4"/>
    </row>
    <row r="575" spans="2:10" x14ac:dyDescent="0.35">
      <c r="B575" s="11"/>
      <c r="C575" s="11"/>
      <c r="D575" s="25"/>
      <c r="E575" s="6"/>
      <c r="F575" s="5">
        <f>IFERROR(VLOOKUP(Einkauf!E575,Rohmaterial!$B$4:$C$54,2,0),0)</f>
        <v>0</v>
      </c>
      <c r="G575" s="4"/>
      <c r="H575" s="117"/>
      <c r="I575" s="4"/>
      <c r="J575" s="4"/>
    </row>
    <row r="576" spans="2:10" x14ac:dyDescent="0.35">
      <c r="B576" s="11"/>
      <c r="C576" s="11"/>
      <c r="D576" s="25"/>
      <c r="E576" s="6"/>
      <c r="F576" s="5">
        <f>IFERROR(VLOOKUP(Einkauf!E576,Rohmaterial!$B$4:$C$54,2,0),0)</f>
        <v>0</v>
      </c>
      <c r="G576" s="4"/>
      <c r="H576" s="117"/>
      <c r="I576" s="4"/>
      <c r="J576" s="4"/>
    </row>
    <row r="577" spans="2:10" x14ac:dyDescent="0.35">
      <c r="B577" s="11"/>
      <c r="C577" s="11"/>
      <c r="D577" s="25"/>
      <c r="E577" s="6"/>
      <c r="F577" s="5">
        <f>IFERROR(VLOOKUP(Einkauf!E577,Rohmaterial!$B$4:$C$54,2,0),0)</f>
        <v>0</v>
      </c>
      <c r="G577" s="4"/>
      <c r="H577" s="117"/>
      <c r="I577" s="4"/>
      <c r="J577" s="4"/>
    </row>
    <row r="578" spans="2:10" x14ac:dyDescent="0.35">
      <c r="B578" s="11"/>
      <c r="C578" s="11"/>
      <c r="D578" s="25"/>
      <c r="E578" s="6"/>
      <c r="F578" s="5">
        <f>IFERROR(VLOOKUP(Einkauf!E578,Rohmaterial!$B$4:$C$54,2,0),0)</f>
        <v>0</v>
      </c>
      <c r="G578" s="4"/>
      <c r="H578" s="117"/>
      <c r="I578" s="4"/>
      <c r="J578" s="4"/>
    </row>
    <row r="579" spans="2:10" x14ac:dyDescent="0.35">
      <c r="B579" s="11"/>
      <c r="C579" s="11"/>
      <c r="D579" s="25"/>
      <c r="E579" s="6"/>
      <c r="F579" s="5">
        <f>IFERROR(VLOOKUP(Einkauf!E579,Rohmaterial!$B$4:$C$54,2,0),0)</f>
        <v>0</v>
      </c>
      <c r="G579" s="4"/>
      <c r="H579" s="117"/>
      <c r="I579" s="4"/>
      <c r="J579" s="4"/>
    </row>
    <row r="580" spans="2:10" x14ac:dyDescent="0.35">
      <c r="B580" s="11"/>
      <c r="C580" s="11"/>
      <c r="D580" s="25"/>
      <c r="E580" s="6"/>
      <c r="F580" s="5">
        <f>IFERROR(VLOOKUP(Einkauf!E580,Rohmaterial!$B$4:$C$54,2,0),0)</f>
        <v>0</v>
      </c>
      <c r="G580" s="4"/>
      <c r="H580" s="117"/>
      <c r="I580" s="4"/>
      <c r="J580" s="4"/>
    </row>
    <row r="581" spans="2:10" x14ac:dyDescent="0.35">
      <c r="B581" s="11"/>
      <c r="C581" s="11"/>
      <c r="D581" s="25"/>
      <c r="E581" s="6"/>
      <c r="F581" s="5">
        <f>IFERROR(VLOOKUP(Einkauf!E581,Rohmaterial!$B$4:$C$54,2,0),0)</f>
        <v>0</v>
      </c>
      <c r="G581" s="4"/>
      <c r="H581" s="117"/>
      <c r="I581" s="4"/>
      <c r="J581" s="4"/>
    </row>
    <row r="582" spans="2:10" x14ac:dyDescent="0.35">
      <c r="B582" s="11"/>
      <c r="C582" s="11"/>
      <c r="D582" s="25"/>
      <c r="E582" s="6"/>
      <c r="F582" s="5">
        <f>IFERROR(VLOOKUP(Einkauf!E582,Rohmaterial!$B$4:$C$54,2,0),0)</f>
        <v>0</v>
      </c>
      <c r="G582" s="4"/>
      <c r="H582" s="117"/>
      <c r="I582" s="4"/>
      <c r="J582" s="4"/>
    </row>
    <row r="583" spans="2:10" x14ac:dyDescent="0.35">
      <c r="B583" s="11"/>
      <c r="C583" s="11"/>
      <c r="D583" s="25"/>
      <c r="E583" s="6"/>
      <c r="F583" s="5">
        <f>IFERROR(VLOOKUP(Einkauf!E583,Rohmaterial!$B$4:$C$54,2,0),0)</f>
        <v>0</v>
      </c>
      <c r="G583" s="4"/>
      <c r="H583" s="117"/>
      <c r="I583" s="4"/>
      <c r="J583" s="4"/>
    </row>
    <row r="584" spans="2:10" x14ac:dyDescent="0.35">
      <c r="B584" s="11"/>
      <c r="C584" s="11"/>
      <c r="D584" s="25"/>
      <c r="E584" s="6"/>
      <c r="F584" s="5">
        <f>IFERROR(VLOOKUP(Einkauf!E584,Rohmaterial!$B$4:$C$54,2,0),0)</f>
        <v>0</v>
      </c>
      <c r="G584" s="4"/>
      <c r="H584" s="117"/>
      <c r="I584" s="4"/>
      <c r="J584" s="4"/>
    </row>
    <row r="585" spans="2:10" x14ac:dyDescent="0.35">
      <c r="B585" s="11"/>
      <c r="C585" s="11"/>
      <c r="D585" s="25"/>
      <c r="E585" s="6"/>
      <c r="F585" s="5">
        <f>IFERROR(VLOOKUP(Einkauf!E585,Rohmaterial!$B$4:$C$54,2,0),0)</f>
        <v>0</v>
      </c>
      <c r="G585" s="4"/>
      <c r="H585" s="117"/>
      <c r="I585" s="4"/>
      <c r="J585" s="4"/>
    </row>
    <row r="586" spans="2:10" x14ac:dyDescent="0.35">
      <c r="B586" s="11"/>
      <c r="C586" s="11"/>
      <c r="D586" s="25"/>
      <c r="E586" s="6"/>
      <c r="F586" s="5">
        <f>IFERROR(VLOOKUP(Einkauf!E586,Rohmaterial!$B$4:$C$54,2,0),0)</f>
        <v>0</v>
      </c>
      <c r="G586" s="4"/>
      <c r="H586" s="117"/>
      <c r="I586" s="4"/>
      <c r="J586" s="4"/>
    </row>
    <row r="587" spans="2:10" x14ac:dyDescent="0.35">
      <c r="B587" s="11"/>
      <c r="C587" s="11"/>
      <c r="D587" s="25"/>
      <c r="E587" s="6"/>
      <c r="F587" s="5">
        <f>IFERROR(VLOOKUP(Einkauf!E587,Rohmaterial!$B$4:$C$54,2,0),0)</f>
        <v>0</v>
      </c>
      <c r="G587" s="4"/>
      <c r="H587" s="117"/>
      <c r="I587" s="4"/>
      <c r="J587" s="4"/>
    </row>
    <row r="588" spans="2:10" x14ac:dyDescent="0.35">
      <c r="B588" s="11"/>
      <c r="C588" s="11"/>
      <c r="D588" s="25"/>
      <c r="E588" s="6"/>
      <c r="F588" s="5">
        <f>IFERROR(VLOOKUP(Einkauf!E588,Rohmaterial!$B$4:$C$54,2,0),0)</f>
        <v>0</v>
      </c>
      <c r="G588" s="4"/>
      <c r="H588" s="117"/>
      <c r="I588" s="4"/>
      <c r="J588" s="4"/>
    </row>
    <row r="589" spans="2:10" x14ac:dyDescent="0.35">
      <c r="B589" s="11"/>
      <c r="C589" s="11"/>
      <c r="D589" s="25"/>
      <c r="E589" s="6"/>
      <c r="F589" s="5">
        <f>IFERROR(VLOOKUP(Einkauf!E589,Rohmaterial!$B$4:$C$54,2,0),0)</f>
        <v>0</v>
      </c>
      <c r="G589" s="4"/>
      <c r="H589" s="117"/>
      <c r="I589" s="4"/>
      <c r="J589" s="4"/>
    </row>
    <row r="590" spans="2:10" x14ac:dyDescent="0.35">
      <c r="B590" s="11"/>
      <c r="C590" s="11"/>
      <c r="D590" s="25"/>
      <c r="E590" s="6"/>
      <c r="F590" s="5">
        <f>IFERROR(VLOOKUP(Einkauf!E590,Rohmaterial!$B$4:$C$54,2,0),0)</f>
        <v>0</v>
      </c>
      <c r="G590" s="4"/>
      <c r="H590" s="117"/>
      <c r="I590" s="4"/>
      <c r="J590" s="4"/>
    </row>
    <row r="591" spans="2:10" x14ac:dyDescent="0.35">
      <c r="B591" s="11"/>
      <c r="C591" s="11"/>
      <c r="D591" s="25"/>
      <c r="E591" s="6"/>
      <c r="F591" s="5">
        <f>IFERROR(VLOOKUP(Einkauf!E591,Rohmaterial!$B$4:$C$54,2,0),0)</f>
        <v>0</v>
      </c>
      <c r="G591" s="4"/>
      <c r="H591" s="117"/>
      <c r="I591" s="4"/>
      <c r="J591" s="4"/>
    </row>
    <row r="592" spans="2:10" x14ac:dyDescent="0.35">
      <c r="B592" s="11"/>
      <c r="C592" s="11"/>
      <c r="D592" s="25"/>
      <c r="E592" s="6"/>
      <c r="F592" s="5">
        <f>IFERROR(VLOOKUP(Einkauf!E592,Rohmaterial!$B$4:$C$54,2,0),0)</f>
        <v>0</v>
      </c>
      <c r="G592" s="4"/>
      <c r="H592" s="117"/>
      <c r="I592" s="4"/>
      <c r="J592" s="4"/>
    </row>
    <row r="593" spans="2:10" x14ac:dyDescent="0.35">
      <c r="B593" s="11"/>
      <c r="C593" s="11"/>
      <c r="D593" s="25"/>
      <c r="E593" s="6"/>
      <c r="F593" s="5">
        <f>IFERROR(VLOOKUP(Einkauf!E593,Rohmaterial!$B$4:$C$54,2,0),0)</f>
        <v>0</v>
      </c>
      <c r="G593" s="4"/>
      <c r="H593" s="117"/>
      <c r="I593" s="4"/>
      <c r="J593" s="4"/>
    </row>
    <row r="594" spans="2:10" x14ac:dyDescent="0.35">
      <c r="B594" s="11"/>
      <c r="C594" s="11"/>
      <c r="D594" s="25"/>
      <c r="E594" s="6"/>
      <c r="F594" s="5">
        <f>IFERROR(VLOOKUP(Einkauf!E594,Rohmaterial!$B$4:$C$54,2,0),0)</f>
        <v>0</v>
      </c>
      <c r="G594" s="4"/>
      <c r="H594" s="117"/>
      <c r="I594" s="4"/>
      <c r="J594" s="4"/>
    </row>
    <row r="595" spans="2:10" x14ac:dyDescent="0.35">
      <c r="B595" s="11"/>
      <c r="C595" s="11"/>
      <c r="D595" s="25"/>
      <c r="E595" s="6"/>
      <c r="F595" s="5">
        <f>IFERROR(VLOOKUP(Einkauf!E595,Rohmaterial!$B$4:$C$54,2,0),0)</f>
        <v>0</v>
      </c>
      <c r="G595" s="4"/>
      <c r="H595" s="117"/>
      <c r="I595" s="4"/>
      <c r="J595" s="4"/>
    </row>
    <row r="596" spans="2:10" x14ac:dyDescent="0.35">
      <c r="B596" s="11"/>
      <c r="C596" s="11"/>
      <c r="D596" s="25"/>
      <c r="E596" s="6"/>
      <c r="F596" s="5">
        <f>IFERROR(VLOOKUP(Einkauf!E596,Rohmaterial!$B$4:$C$54,2,0),0)</f>
        <v>0</v>
      </c>
      <c r="G596" s="4"/>
      <c r="H596" s="117"/>
      <c r="I596" s="4"/>
      <c r="J596" s="4"/>
    </row>
    <row r="597" spans="2:10" x14ac:dyDescent="0.35">
      <c r="B597" s="11"/>
      <c r="C597" s="11"/>
      <c r="D597" s="25"/>
      <c r="E597" s="6"/>
      <c r="F597" s="5">
        <f>IFERROR(VLOOKUP(Einkauf!E597,Rohmaterial!$B$4:$C$54,2,0),0)</f>
        <v>0</v>
      </c>
      <c r="G597" s="4"/>
      <c r="H597" s="117"/>
      <c r="I597" s="4"/>
      <c r="J597" s="4"/>
    </row>
    <row r="598" spans="2:10" x14ac:dyDescent="0.35">
      <c r="B598" s="11"/>
      <c r="C598" s="11"/>
      <c r="D598" s="25"/>
      <c r="E598" s="6"/>
      <c r="F598" s="5">
        <f>IFERROR(VLOOKUP(Einkauf!E598,Rohmaterial!$B$4:$C$54,2,0),0)</f>
        <v>0</v>
      </c>
      <c r="G598" s="4"/>
      <c r="H598" s="117"/>
      <c r="I598" s="4"/>
      <c r="J598" s="4"/>
    </row>
    <row r="599" spans="2:10" x14ac:dyDescent="0.35">
      <c r="B599" s="11"/>
      <c r="C599" s="11"/>
      <c r="D599" s="25"/>
      <c r="E599" s="6"/>
      <c r="F599" s="5">
        <f>IFERROR(VLOOKUP(Einkauf!E599,Rohmaterial!$B$4:$C$54,2,0),0)</f>
        <v>0</v>
      </c>
      <c r="G599" s="4"/>
      <c r="H599" s="117"/>
      <c r="I599" s="4"/>
      <c r="J599" s="4"/>
    </row>
    <row r="600" spans="2:10" x14ac:dyDescent="0.35">
      <c r="B600" s="11"/>
      <c r="C600" s="11"/>
      <c r="D600" s="25"/>
      <c r="E600" s="6"/>
      <c r="F600" s="5">
        <f>IFERROR(VLOOKUP(Einkauf!E600,Rohmaterial!$B$4:$C$54,2,0),0)</f>
        <v>0</v>
      </c>
      <c r="G600" s="4"/>
      <c r="H600" s="117"/>
      <c r="I600" s="4"/>
      <c r="J600" s="4"/>
    </row>
    <row r="601" spans="2:10" x14ac:dyDescent="0.35">
      <c r="B601" s="11"/>
      <c r="C601" s="11"/>
      <c r="D601" s="25"/>
      <c r="E601" s="6"/>
      <c r="F601" s="5">
        <f>IFERROR(VLOOKUP(Einkauf!E601,Rohmaterial!$B$4:$C$54,2,0),0)</f>
        <v>0</v>
      </c>
      <c r="G601" s="4"/>
      <c r="H601" s="117"/>
      <c r="I601" s="4"/>
      <c r="J601" s="4"/>
    </row>
    <row r="602" spans="2:10" x14ac:dyDescent="0.35">
      <c r="B602" s="11"/>
      <c r="C602" s="11"/>
      <c r="D602" s="25"/>
      <c r="E602" s="6"/>
      <c r="F602" s="5">
        <f>IFERROR(VLOOKUP(Einkauf!E602,Rohmaterial!$B$4:$C$54,2,0),0)</f>
        <v>0</v>
      </c>
      <c r="G602" s="4"/>
      <c r="H602" s="117"/>
      <c r="I602" s="4"/>
      <c r="J602" s="4"/>
    </row>
    <row r="603" spans="2:10" x14ac:dyDescent="0.35">
      <c r="B603" s="11"/>
      <c r="C603" s="11"/>
      <c r="D603" s="25"/>
      <c r="E603" s="6"/>
      <c r="F603" s="5">
        <f>IFERROR(VLOOKUP(Einkauf!E603,Rohmaterial!$B$4:$C$54,2,0),0)</f>
        <v>0</v>
      </c>
      <c r="G603" s="4"/>
      <c r="H603" s="117"/>
      <c r="I603" s="4"/>
      <c r="J603" s="4"/>
    </row>
    <row r="604" spans="2:10" x14ac:dyDescent="0.35">
      <c r="B604" s="11"/>
      <c r="C604" s="11"/>
      <c r="D604" s="25"/>
      <c r="E604" s="6"/>
      <c r="F604" s="5">
        <f>IFERROR(VLOOKUP(Einkauf!E604,Rohmaterial!$B$4:$C$54,2,0),0)</f>
        <v>0</v>
      </c>
      <c r="G604" s="4"/>
      <c r="H604" s="117"/>
      <c r="I604" s="4"/>
      <c r="J604" s="4"/>
    </row>
    <row r="605" spans="2:10" x14ac:dyDescent="0.35">
      <c r="B605" s="11"/>
      <c r="C605" s="11"/>
      <c r="D605" s="25"/>
      <c r="E605" s="6"/>
      <c r="F605" s="5">
        <f>IFERROR(VLOOKUP(Einkauf!E605,Rohmaterial!$B$4:$C$54,2,0),0)</f>
        <v>0</v>
      </c>
      <c r="G605" s="4"/>
      <c r="H605" s="117"/>
      <c r="I605" s="4"/>
      <c r="J605" s="4"/>
    </row>
    <row r="606" spans="2:10" x14ac:dyDescent="0.35">
      <c r="B606" s="11"/>
      <c r="C606" s="11"/>
      <c r="D606" s="25"/>
      <c r="E606" s="6"/>
      <c r="F606" s="5">
        <f>IFERROR(VLOOKUP(Einkauf!E606,Rohmaterial!$B$4:$C$54,2,0),0)</f>
        <v>0</v>
      </c>
      <c r="G606" s="4"/>
      <c r="H606" s="117"/>
      <c r="I606" s="4"/>
      <c r="J606" s="4"/>
    </row>
    <row r="607" spans="2:10" x14ac:dyDescent="0.35">
      <c r="B607" s="11"/>
      <c r="C607" s="11"/>
      <c r="D607" s="25"/>
      <c r="E607" s="6"/>
      <c r="F607" s="5">
        <f>IFERROR(VLOOKUP(Einkauf!E607,Rohmaterial!$B$4:$C$54,2,0),0)</f>
        <v>0</v>
      </c>
      <c r="G607" s="4"/>
      <c r="H607" s="117"/>
      <c r="I607" s="4"/>
      <c r="J607" s="4"/>
    </row>
    <row r="608" spans="2:10" x14ac:dyDescent="0.35">
      <c r="B608" s="11"/>
      <c r="C608" s="11"/>
      <c r="D608" s="25"/>
      <c r="E608" s="6"/>
      <c r="F608" s="5">
        <f>IFERROR(VLOOKUP(Einkauf!E608,Rohmaterial!$B$4:$C$54,2,0),0)</f>
        <v>0</v>
      </c>
      <c r="G608" s="4"/>
      <c r="H608" s="117"/>
      <c r="I608" s="4"/>
      <c r="J608" s="4"/>
    </row>
    <row r="609" spans="2:10" x14ac:dyDescent="0.35">
      <c r="B609" s="11"/>
      <c r="C609" s="11"/>
      <c r="D609" s="25"/>
      <c r="E609" s="6"/>
      <c r="F609" s="5">
        <f>IFERROR(VLOOKUP(Einkauf!E609,Rohmaterial!$B$4:$C$54,2,0),0)</f>
        <v>0</v>
      </c>
      <c r="G609" s="4"/>
      <c r="H609" s="117"/>
      <c r="I609" s="4"/>
      <c r="J609" s="4"/>
    </row>
    <row r="610" spans="2:10" x14ac:dyDescent="0.35">
      <c r="B610" s="11"/>
      <c r="C610" s="11"/>
      <c r="D610" s="25"/>
      <c r="E610" s="6"/>
      <c r="F610" s="5">
        <f>IFERROR(VLOOKUP(Einkauf!E610,Rohmaterial!$B$4:$C$54,2,0),0)</f>
        <v>0</v>
      </c>
      <c r="G610" s="4"/>
      <c r="H610" s="117"/>
      <c r="I610" s="4"/>
      <c r="J610" s="4"/>
    </row>
    <row r="611" spans="2:10" x14ac:dyDescent="0.35">
      <c r="B611" s="11"/>
      <c r="C611" s="11"/>
      <c r="D611" s="25"/>
      <c r="E611" s="6"/>
      <c r="F611" s="5">
        <f>IFERROR(VLOOKUP(Einkauf!E611,Rohmaterial!$B$4:$C$54,2,0),0)</f>
        <v>0</v>
      </c>
      <c r="G611" s="4"/>
      <c r="H611" s="117"/>
      <c r="I611" s="4"/>
      <c r="J611" s="4"/>
    </row>
    <row r="612" spans="2:10" x14ac:dyDescent="0.35">
      <c r="B612" s="11"/>
      <c r="C612" s="11"/>
      <c r="D612" s="25"/>
      <c r="E612" s="6"/>
      <c r="F612" s="5">
        <f>IFERROR(VLOOKUP(Einkauf!E612,Rohmaterial!$B$4:$C$54,2,0),0)</f>
        <v>0</v>
      </c>
      <c r="G612" s="4"/>
      <c r="H612" s="117"/>
      <c r="I612" s="4"/>
      <c r="J612" s="4"/>
    </row>
    <row r="613" spans="2:10" x14ac:dyDescent="0.35">
      <c r="B613" s="11"/>
      <c r="C613" s="11"/>
      <c r="D613" s="25"/>
      <c r="E613" s="6"/>
      <c r="F613" s="5">
        <f>IFERROR(VLOOKUP(Einkauf!E613,Rohmaterial!$B$4:$C$54,2,0),0)</f>
        <v>0</v>
      </c>
      <c r="G613" s="4"/>
      <c r="H613" s="117"/>
      <c r="I613" s="4"/>
      <c r="J613" s="4"/>
    </row>
    <row r="614" spans="2:10" x14ac:dyDescent="0.35">
      <c r="B614" s="11"/>
      <c r="C614" s="11"/>
      <c r="D614" s="25"/>
      <c r="E614" s="6"/>
      <c r="F614" s="5">
        <f>IFERROR(VLOOKUP(Einkauf!E614,Rohmaterial!$B$4:$C$54,2,0),0)</f>
        <v>0</v>
      </c>
      <c r="G614" s="4"/>
      <c r="H614" s="117"/>
      <c r="I614" s="4"/>
      <c r="J614" s="4"/>
    </row>
    <row r="615" spans="2:10" x14ac:dyDescent="0.35">
      <c r="B615" s="11"/>
      <c r="C615" s="11"/>
      <c r="D615" s="25"/>
      <c r="E615" s="6"/>
      <c r="F615" s="5">
        <f>IFERROR(VLOOKUP(Einkauf!E615,Rohmaterial!$B$4:$C$54,2,0),0)</f>
        <v>0</v>
      </c>
      <c r="G615" s="4"/>
      <c r="H615" s="117"/>
      <c r="I615" s="4"/>
      <c r="J615" s="4"/>
    </row>
    <row r="616" spans="2:10" x14ac:dyDescent="0.35">
      <c r="B616" s="11"/>
      <c r="C616" s="11"/>
      <c r="D616" s="25"/>
      <c r="E616" s="6"/>
      <c r="F616" s="5">
        <f>IFERROR(VLOOKUP(Einkauf!E616,Rohmaterial!$B$4:$C$54,2,0),0)</f>
        <v>0</v>
      </c>
      <c r="G616" s="4"/>
      <c r="H616" s="117"/>
      <c r="I616" s="4"/>
      <c r="J616" s="4"/>
    </row>
    <row r="617" spans="2:10" x14ac:dyDescent="0.35">
      <c r="B617" s="11"/>
      <c r="C617" s="11"/>
      <c r="D617" s="25"/>
      <c r="E617" s="6"/>
      <c r="F617" s="5">
        <f>IFERROR(VLOOKUP(Einkauf!E617,Rohmaterial!$B$4:$C$54,2,0),0)</f>
        <v>0</v>
      </c>
      <c r="G617" s="4"/>
      <c r="H617" s="117"/>
      <c r="I617" s="4"/>
      <c r="J617" s="4"/>
    </row>
    <row r="618" spans="2:10" x14ac:dyDescent="0.35">
      <c r="B618" s="11"/>
      <c r="C618" s="11"/>
      <c r="D618" s="25"/>
      <c r="E618" s="6"/>
      <c r="F618" s="5">
        <f>IFERROR(VLOOKUP(Einkauf!E618,Rohmaterial!$B$4:$C$54,2,0),0)</f>
        <v>0</v>
      </c>
      <c r="G618" s="4"/>
      <c r="H618" s="117"/>
      <c r="I618" s="4"/>
      <c r="J618" s="4"/>
    </row>
    <row r="619" spans="2:10" x14ac:dyDescent="0.35">
      <c r="B619" s="11"/>
      <c r="C619" s="11"/>
      <c r="D619" s="25"/>
      <c r="E619" s="6"/>
      <c r="F619" s="5">
        <f>IFERROR(VLOOKUP(Einkauf!E619,Rohmaterial!$B$4:$C$54,2,0),0)</f>
        <v>0</v>
      </c>
      <c r="G619" s="4"/>
      <c r="H619" s="117"/>
      <c r="I619" s="4"/>
      <c r="J619" s="4"/>
    </row>
    <row r="620" spans="2:10" x14ac:dyDescent="0.35">
      <c r="B620" s="11"/>
      <c r="C620" s="11"/>
      <c r="D620" s="25"/>
      <c r="E620" s="6"/>
      <c r="F620" s="5">
        <f>IFERROR(VLOOKUP(Einkauf!E620,Rohmaterial!$B$4:$C$54,2,0),0)</f>
        <v>0</v>
      </c>
      <c r="G620" s="4"/>
      <c r="H620" s="117"/>
      <c r="I620" s="4"/>
      <c r="J620" s="4"/>
    </row>
    <row r="621" spans="2:10" x14ac:dyDescent="0.35">
      <c r="B621" s="11"/>
      <c r="C621" s="11"/>
      <c r="D621" s="25"/>
      <c r="E621" s="6"/>
      <c r="F621" s="5">
        <f>IFERROR(VLOOKUP(Einkauf!E621,Rohmaterial!$B$4:$C$54,2,0),0)</f>
        <v>0</v>
      </c>
      <c r="G621" s="4"/>
      <c r="H621" s="117"/>
      <c r="I621" s="4"/>
      <c r="J621" s="4"/>
    </row>
    <row r="622" spans="2:10" x14ac:dyDescent="0.35">
      <c r="B622" s="11"/>
      <c r="C622" s="11"/>
      <c r="D622" s="25"/>
      <c r="E622" s="6"/>
      <c r="F622" s="5">
        <f>IFERROR(VLOOKUP(Einkauf!E622,Rohmaterial!$B$4:$C$54,2,0),0)</f>
        <v>0</v>
      </c>
      <c r="G622" s="4"/>
      <c r="H622" s="117"/>
      <c r="I622" s="4"/>
      <c r="J622" s="4"/>
    </row>
    <row r="623" spans="2:10" x14ac:dyDescent="0.35">
      <c r="B623" s="11"/>
      <c r="C623" s="11"/>
      <c r="D623" s="25"/>
      <c r="E623" s="6"/>
      <c r="F623" s="5">
        <f>IFERROR(VLOOKUP(Einkauf!E623,Rohmaterial!$B$4:$C$54,2,0),0)</f>
        <v>0</v>
      </c>
      <c r="G623" s="4"/>
      <c r="H623" s="117"/>
      <c r="I623" s="4"/>
      <c r="J623" s="4"/>
    </row>
    <row r="624" spans="2:10" x14ac:dyDescent="0.35">
      <c r="B624" s="11"/>
      <c r="C624" s="11"/>
      <c r="D624" s="25"/>
      <c r="E624" s="6"/>
      <c r="F624" s="5">
        <f>IFERROR(VLOOKUP(Einkauf!E624,Rohmaterial!$B$4:$C$54,2,0),0)</f>
        <v>0</v>
      </c>
      <c r="G624" s="4"/>
      <c r="H624" s="117"/>
      <c r="I624" s="4"/>
      <c r="J624" s="4"/>
    </row>
    <row r="625" spans="2:10" x14ac:dyDescent="0.35">
      <c r="B625" s="11"/>
      <c r="C625" s="11"/>
      <c r="D625" s="25"/>
      <c r="E625" s="6"/>
      <c r="F625" s="5">
        <f>IFERROR(VLOOKUP(Einkauf!E625,Rohmaterial!$B$4:$C$54,2,0),0)</f>
        <v>0</v>
      </c>
      <c r="G625" s="4"/>
      <c r="H625" s="117"/>
      <c r="I625" s="4"/>
      <c r="J625" s="4"/>
    </row>
    <row r="626" spans="2:10" x14ac:dyDescent="0.35">
      <c r="B626" s="11"/>
      <c r="C626" s="11"/>
      <c r="D626" s="25"/>
      <c r="E626" s="6"/>
      <c r="F626" s="5">
        <f>IFERROR(VLOOKUP(Einkauf!E626,Rohmaterial!$B$4:$C$54,2,0),0)</f>
        <v>0</v>
      </c>
      <c r="G626" s="4"/>
      <c r="H626" s="117"/>
      <c r="I626" s="4"/>
      <c r="J626" s="4"/>
    </row>
    <row r="627" spans="2:10" x14ac:dyDescent="0.35">
      <c r="B627" s="11"/>
      <c r="C627" s="11"/>
      <c r="D627" s="25"/>
      <c r="E627" s="6"/>
      <c r="F627" s="5">
        <f>IFERROR(VLOOKUP(Einkauf!E627,Rohmaterial!$B$4:$C$54,2,0),0)</f>
        <v>0</v>
      </c>
      <c r="G627" s="4"/>
      <c r="H627" s="117"/>
      <c r="I627" s="4"/>
      <c r="J627" s="4"/>
    </row>
    <row r="628" spans="2:10" x14ac:dyDescent="0.35">
      <c r="B628" s="11"/>
      <c r="C628" s="11"/>
      <c r="D628" s="25"/>
      <c r="E628" s="6"/>
      <c r="F628" s="5">
        <f>IFERROR(VLOOKUP(Einkauf!E628,Rohmaterial!$B$4:$C$54,2,0),0)</f>
        <v>0</v>
      </c>
      <c r="G628" s="4"/>
      <c r="H628" s="117"/>
      <c r="I628" s="4"/>
      <c r="J628" s="4"/>
    </row>
    <row r="629" spans="2:10" x14ac:dyDescent="0.35">
      <c r="B629" s="11"/>
      <c r="C629" s="11"/>
      <c r="D629" s="25"/>
      <c r="E629" s="6"/>
      <c r="F629" s="5">
        <f>IFERROR(VLOOKUP(Einkauf!E629,Rohmaterial!$B$4:$C$54,2,0),0)</f>
        <v>0</v>
      </c>
      <c r="G629" s="4"/>
      <c r="H629" s="117"/>
      <c r="I629" s="4"/>
      <c r="J629" s="4"/>
    </row>
    <row r="630" spans="2:10" x14ac:dyDescent="0.35">
      <c r="B630" s="11"/>
      <c r="C630" s="11"/>
      <c r="D630" s="25"/>
      <c r="E630" s="6"/>
      <c r="F630" s="5">
        <f>IFERROR(VLOOKUP(Einkauf!E630,Rohmaterial!$B$4:$C$54,2,0),0)</f>
        <v>0</v>
      </c>
      <c r="G630" s="4"/>
      <c r="H630" s="117"/>
      <c r="I630" s="4"/>
      <c r="J630" s="4"/>
    </row>
    <row r="631" spans="2:10" x14ac:dyDescent="0.35">
      <c r="B631" s="11"/>
      <c r="C631" s="11"/>
      <c r="D631" s="25"/>
      <c r="E631" s="6"/>
      <c r="F631" s="5">
        <f>IFERROR(VLOOKUP(Einkauf!E631,Rohmaterial!$B$4:$C$54,2,0),0)</f>
        <v>0</v>
      </c>
      <c r="G631" s="4"/>
      <c r="H631" s="117"/>
      <c r="I631" s="4"/>
      <c r="J631" s="4"/>
    </row>
    <row r="632" spans="2:10" x14ac:dyDescent="0.35">
      <c r="B632" s="11"/>
      <c r="C632" s="11"/>
      <c r="D632" s="25"/>
      <c r="E632" s="6"/>
      <c r="F632" s="5">
        <f>IFERROR(VLOOKUP(Einkauf!E632,Rohmaterial!$B$4:$C$54,2,0),0)</f>
        <v>0</v>
      </c>
      <c r="G632" s="4"/>
      <c r="H632" s="117"/>
      <c r="I632" s="4"/>
      <c r="J632" s="4"/>
    </row>
    <row r="633" spans="2:10" x14ac:dyDescent="0.35">
      <c r="B633" s="11"/>
      <c r="C633" s="11"/>
      <c r="D633" s="25"/>
      <c r="E633" s="6"/>
      <c r="F633" s="5">
        <f>IFERROR(VLOOKUP(Einkauf!E633,Rohmaterial!$B$4:$C$54,2,0),0)</f>
        <v>0</v>
      </c>
      <c r="G633" s="4"/>
      <c r="H633" s="117"/>
      <c r="I633" s="4"/>
      <c r="J633" s="4"/>
    </row>
    <row r="634" spans="2:10" x14ac:dyDescent="0.35">
      <c r="B634" s="11"/>
      <c r="C634" s="11"/>
      <c r="D634" s="25"/>
      <c r="E634" s="6"/>
      <c r="F634" s="5">
        <f>IFERROR(VLOOKUP(Einkauf!E634,Rohmaterial!$B$4:$C$54,2,0),0)</f>
        <v>0</v>
      </c>
      <c r="G634" s="4"/>
      <c r="H634" s="117"/>
      <c r="I634" s="4"/>
      <c r="J634" s="4"/>
    </row>
    <row r="635" spans="2:10" x14ac:dyDescent="0.35">
      <c r="B635" s="11"/>
      <c r="C635" s="11"/>
      <c r="D635" s="25"/>
      <c r="E635" s="6"/>
      <c r="F635" s="5">
        <f>IFERROR(VLOOKUP(Einkauf!E635,Rohmaterial!$B$4:$C$54,2,0),0)</f>
        <v>0</v>
      </c>
      <c r="G635" s="4"/>
      <c r="H635" s="117"/>
      <c r="I635" s="4"/>
      <c r="J635" s="4"/>
    </row>
    <row r="636" spans="2:10" x14ac:dyDescent="0.35">
      <c r="B636" s="11"/>
      <c r="C636" s="11"/>
      <c r="D636" s="25"/>
      <c r="E636" s="6"/>
      <c r="F636" s="5">
        <f>IFERROR(VLOOKUP(Einkauf!E636,Rohmaterial!$B$4:$C$54,2,0),0)</f>
        <v>0</v>
      </c>
      <c r="G636" s="4"/>
      <c r="H636" s="117"/>
      <c r="I636" s="4"/>
      <c r="J636" s="4"/>
    </row>
    <row r="637" spans="2:10" x14ac:dyDescent="0.35">
      <c r="B637" s="11"/>
      <c r="C637" s="11"/>
      <c r="D637" s="25"/>
      <c r="E637" s="6"/>
      <c r="F637" s="5">
        <f>IFERROR(VLOOKUP(Einkauf!E637,Rohmaterial!$B$4:$C$54,2,0),0)</f>
        <v>0</v>
      </c>
      <c r="G637" s="4"/>
      <c r="H637" s="117"/>
      <c r="I637" s="4"/>
      <c r="J637" s="4"/>
    </row>
    <row r="638" spans="2:10" x14ac:dyDescent="0.35">
      <c r="B638" s="11"/>
      <c r="C638" s="11"/>
      <c r="D638" s="25"/>
      <c r="E638" s="6"/>
      <c r="F638" s="5">
        <f>IFERROR(VLOOKUP(Einkauf!E638,Rohmaterial!$B$4:$C$54,2,0),0)</f>
        <v>0</v>
      </c>
      <c r="G638" s="4"/>
      <c r="H638" s="117"/>
      <c r="I638" s="4"/>
      <c r="J638" s="4"/>
    </row>
    <row r="639" spans="2:10" x14ac:dyDescent="0.35">
      <c r="B639" s="11"/>
      <c r="C639" s="11"/>
      <c r="D639" s="25"/>
      <c r="E639" s="6"/>
      <c r="F639" s="5">
        <f>IFERROR(VLOOKUP(Einkauf!E639,Rohmaterial!$B$4:$C$54,2,0),0)</f>
        <v>0</v>
      </c>
      <c r="G639" s="4"/>
      <c r="H639" s="117"/>
      <c r="I639" s="4"/>
      <c r="J639" s="4"/>
    </row>
    <row r="640" spans="2:10" x14ac:dyDescent="0.35">
      <c r="B640" s="11"/>
      <c r="C640" s="11"/>
      <c r="D640" s="25"/>
      <c r="E640" s="6"/>
      <c r="F640" s="5">
        <f>IFERROR(VLOOKUP(Einkauf!E640,Rohmaterial!$B$4:$C$54,2,0),0)</f>
        <v>0</v>
      </c>
      <c r="G640" s="4"/>
      <c r="H640" s="117"/>
      <c r="I640" s="4"/>
      <c r="J640" s="4"/>
    </row>
    <row r="641" spans="2:10" x14ac:dyDescent="0.35">
      <c r="B641" s="11"/>
      <c r="C641" s="11"/>
      <c r="D641" s="25"/>
      <c r="E641" s="6"/>
      <c r="F641" s="5">
        <f>IFERROR(VLOOKUP(Einkauf!E641,Rohmaterial!$B$4:$C$54,2,0),0)</f>
        <v>0</v>
      </c>
      <c r="G641" s="4"/>
      <c r="H641" s="117"/>
      <c r="I641" s="4"/>
      <c r="J641" s="4"/>
    </row>
    <row r="642" spans="2:10" x14ac:dyDescent="0.35">
      <c r="B642" s="11"/>
      <c r="C642" s="11"/>
      <c r="D642" s="25"/>
      <c r="E642" s="6"/>
      <c r="F642" s="5">
        <f>IFERROR(VLOOKUP(Einkauf!E642,Rohmaterial!$B$4:$C$54,2,0),0)</f>
        <v>0</v>
      </c>
      <c r="G642" s="4"/>
      <c r="H642" s="117"/>
      <c r="I642" s="4"/>
      <c r="J642" s="4"/>
    </row>
    <row r="643" spans="2:10" x14ac:dyDescent="0.35">
      <c r="B643" s="11"/>
      <c r="C643" s="11"/>
      <c r="D643" s="25"/>
      <c r="E643" s="6"/>
      <c r="F643" s="5">
        <f>IFERROR(VLOOKUP(Einkauf!E643,Rohmaterial!$B$4:$C$54,2,0),0)</f>
        <v>0</v>
      </c>
      <c r="G643" s="4"/>
      <c r="H643" s="117"/>
      <c r="I643" s="4"/>
      <c r="J643" s="4"/>
    </row>
    <row r="644" spans="2:10" x14ac:dyDescent="0.35">
      <c r="B644" s="11"/>
      <c r="C644" s="11"/>
      <c r="D644" s="25"/>
      <c r="E644" s="6"/>
      <c r="F644" s="5">
        <f>IFERROR(VLOOKUP(Einkauf!E644,Rohmaterial!$B$4:$C$54,2,0),0)</f>
        <v>0</v>
      </c>
      <c r="G644" s="4"/>
      <c r="H644" s="117"/>
      <c r="I644" s="4"/>
      <c r="J644" s="4"/>
    </row>
    <row r="645" spans="2:10" x14ac:dyDescent="0.35">
      <c r="B645" s="11"/>
      <c r="C645" s="11"/>
      <c r="D645" s="25"/>
      <c r="E645" s="6"/>
      <c r="F645" s="5">
        <f>IFERROR(VLOOKUP(Einkauf!E645,Rohmaterial!$B$4:$C$54,2,0),0)</f>
        <v>0</v>
      </c>
      <c r="G645" s="4"/>
      <c r="H645" s="117"/>
      <c r="I645" s="4"/>
      <c r="J645" s="4"/>
    </row>
    <row r="646" spans="2:10" x14ac:dyDescent="0.35">
      <c r="B646" s="11"/>
      <c r="C646" s="11"/>
      <c r="D646" s="25"/>
      <c r="E646" s="6"/>
      <c r="F646" s="5">
        <f>IFERROR(VLOOKUP(Einkauf!E646,Rohmaterial!$B$4:$C$54,2,0),0)</f>
        <v>0</v>
      </c>
      <c r="G646" s="4"/>
      <c r="H646" s="117"/>
      <c r="I646" s="4"/>
      <c r="J646" s="4"/>
    </row>
    <row r="647" spans="2:10" x14ac:dyDescent="0.35">
      <c r="B647" s="11"/>
      <c r="C647" s="11"/>
      <c r="D647" s="25"/>
      <c r="E647" s="6"/>
      <c r="F647" s="5">
        <f>IFERROR(VLOOKUP(Einkauf!E647,Rohmaterial!$B$4:$C$54,2,0),0)</f>
        <v>0</v>
      </c>
      <c r="G647" s="4"/>
      <c r="H647" s="117"/>
      <c r="I647" s="4"/>
      <c r="J647" s="4"/>
    </row>
    <row r="648" spans="2:10" x14ac:dyDescent="0.35">
      <c r="B648" s="11"/>
      <c r="C648" s="11"/>
      <c r="D648" s="25"/>
      <c r="E648" s="6"/>
      <c r="F648" s="5">
        <f>IFERROR(VLOOKUP(Einkauf!E648,Rohmaterial!$B$4:$C$54,2,0),0)</f>
        <v>0</v>
      </c>
      <c r="G648" s="4"/>
      <c r="H648" s="117"/>
      <c r="I648" s="4"/>
      <c r="J648" s="4"/>
    </row>
    <row r="649" spans="2:10" x14ac:dyDescent="0.35">
      <c r="B649" s="11"/>
      <c r="C649" s="11"/>
      <c r="D649" s="25"/>
      <c r="E649" s="6"/>
      <c r="F649" s="5">
        <f>IFERROR(VLOOKUP(Einkauf!E649,Rohmaterial!$B$4:$C$54,2,0),0)</f>
        <v>0</v>
      </c>
      <c r="G649" s="4"/>
      <c r="H649" s="117"/>
      <c r="I649" s="4"/>
      <c r="J649" s="4"/>
    </row>
    <row r="650" spans="2:10" x14ac:dyDescent="0.35">
      <c r="B650" s="11"/>
      <c r="C650" s="11"/>
      <c r="D650" s="25"/>
      <c r="E650" s="6"/>
      <c r="F650" s="5">
        <f>IFERROR(VLOOKUP(Einkauf!E650,Rohmaterial!$B$4:$C$54,2,0),0)</f>
        <v>0</v>
      </c>
      <c r="G650" s="4"/>
      <c r="H650" s="117"/>
      <c r="I650" s="4"/>
      <c r="J650" s="4"/>
    </row>
    <row r="651" spans="2:10" x14ac:dyDescent="0.35">
      <c r="B651" s="11"/>
      <c r="C651" s="11"/>
      <c r="D651" s="25"/>
      <c r="E651" s="6"/>
      <c r="F651" s="5">
        <f>IFERROR(VLOOKUP(Einkauf!E651,Rohmaterial!$B$4:$C$54,2,0),0)</f>
        <v>0</v>
      </c>
      <c r="G651" s="4"/>
      <c r="H651" s="117"/>
      <c r="I651" s="4"/>
      <c r="J651" s="4"/>
    </row>
    <row r="652" spans="2:10" x14ac:dyDescent="0.35">
      <c r="B652" s="11"/>
      <c r="C652" s="11"/>
      <c r="D652" s="25"/>
      <c r="E652" s="6"/>
      <c r="F652" s="5">
        <f>IFERROR(VLOOKUP(Einkauf!E652,Rohmaterial!$B$4:$C$54,2,0),0)</f>
        <v>0</v>
      </c>
      <c r="G652" s="4"/>
      <c r="H652" s="117"/>
      <c r="I652" s="4"/>
      <c r="J652" s="4"/>
    </row>
    <row r="653" spans="2:10" x14ac:dyDescent="0.35">
      <c r="B653" s="11"/>
      <c r="C653" s="11"/>
      <c r="D653" s="25"/>
      <c r="E653" s="6"/>
      <c r="F653" s="5">
        <f>IFERROR(VLOOKUP(Einkauf!E653,Rohmaterial!$B$4:$C$54,2,0),0)</f>
        <v>0</v>
      </c>
      <c r="G653" s="4"/>
      <c r="H653" s="117"/>
      <c r="I653" s="4"/>
      <c r="J653" s="4"/>
    </row>
    <row r="654" spans="2:10" x14ac:dyDescent="0.35">
      <c r="B654" s="11"/>
      <c r="C654" s="11"/>
      <c r="D654" s="25"/>
      <c r="E654" s="6"/>
      <c r="F654" s="5">
        <f>IFERROR(VLOOKUP(Einkauf!E654,Rohmaterial!$B$4:$C$54,2,0),0)</f>
        <v>0</v>
      </c>
      <c r="G654" s="4"/>
      <c r="H654" s="117"/>
      <c r="I654" s="4"/>
      <c r="J654" s="4"/>
    </row>
    <row r="655" spans="2:10" x14ac:dyDescent="0.35">
      <c r="B655" s="11"/>
      <c r="C655" s="11"/>
      <c r="D655" s="25"/>
      <c r="E655" s="6"/>
      <c r="F655" s="5">
        <f>IFERROR(VLOOKUP(Einkauf!E655,Rohmaterial!$B$4:$C$54,2,0),0)</f>
        <v>0</v>
      </c>
      <c r="G655" s="4"/>
      <c r="H655" s="117"/>
      <c r="I655" s="4"/>
      <c r="J655" s="4"/>
    </row>
    <row r="656" spans="2:10" x14ac:dyDescent="0.35">
      <c r="B656" s="11"/>
      <c r="C656" s="11"/>
      <c r="D656" s="25"/>
      <c r="E656" s="6"/>
      <c r="F656" s="5">
        <f>IFERROR(VLOOKUP(Einkauf!E656,Rohmaterial!$B$4:$C$54,2,0),0)</f>
        <v>0</v>
      </c>
      <c r="G656" s="4"/>
      <c r="H656" s="117"/>
      <c r="I656" s="4"/>
      <c r="J656" s="4"/>
    </row>
    <row r="657" spans="2:10" x14ac:dyDescent="0.35">
      <c r="B657" s="11"/>
      <c r="C657" s="11"/>
      <c r="D657" s="25"/>
      <c r="E657" s="6"/>
      <c r="F657" s="5">
        <f>IFERROR(VLOOKUP(Einkauf!E657,Rohmaterial!$B$4:$C$54,2,0),0)</f>
        <v>0</v>
      </c>
      <c r="G657" s="4"/>
      <c r="H657" s="117"/>
      <c r="I657" s="4"/>
      <c r="J657" s="4"/>
    </row>
    <row r="658" spans="2:10" x14ac:dyDescent="0.35">
      <c r="B658" s="11"/>
      <c r="C658" s="11"/>
      <c r="D658" s="25"/>
      <c r="E658" s="6"/>
      <c r="F658" s="5">
        <f>IFERROR(VLOOKUP(Einkauf!E658,Rohmaterial!$B$4:$C$54,2,0),0)</f>
        <v>0</v>
      </c>
      <c r="G658" s="4"/>
      <c r="H658" s="117"/>
      <c r="I658" s="4"/>
      <c r="J658" s="4"/>
    </row>
    <row r="659" spans="2:10" x14ac:dyDescent="0.35">
      <c r="B659" s="11"/>
      <c r="C659" s="11"/>
      <c r="D659" s="25"/>
      <c r="E659" s="6"/>
      <c r="F659" s="5">
        <f>IFERROR(VLOOKUP(Einkauf!E659,Rohmaterial!$B$4:$C$54,2,0),0)</f>
        <v>0</v>
      </c>
      <c r="G659" s="4"/>
      <c r="H659" s="117"/>
      <c r="I659" s="4"/>
      <c r="J659" s="4"/>
    </row>
    <row r="660" spans="2:10" x14ac:dyDescent="0.35">
      <c r="B660" s="11"/>
      <c r="C660" s="11"/>
      <c r="D660" s="25"/>
      <c r="E660" s="6"/>
      <c r="F660" s="5">
        <f>IFERROR(VLOOKUP(Einkauf!E660,Rohmaterial!$B$4:$C$54,2,0),0)</f>
        <v>0</v>
      </c>
      <c r="G660" s="4"/>
      <c r="H660" s="117"/>
      <c r="I660" s="4"/>
      <c r="J660" s="4"/>
    </row>
    <row r="661" spans="2:10" x14ac:dyDescent="0.35">
      <c r="B661" s="11"/>
      <c r="C661" s="11"/>
      <c r="D661" s="25"/>
      <c r="E661" s="6"/>
      <c r="F661" s="5">
        <f>IFERROR(VLOOKUP(Einkauf!E661,Rohmaterial!$B$4:$C$54,2,0),0)</f>
        <v>0</v>
      </c>
      <c r="G661" s="4"/>
      <c r="H661" s="117"/>
      <c r="I661" s="4"/>
      <c r="J661" s="4"/>
    </row>
    <row r="662" spans="2:10" x14ac:dyDescent="0.35">
      <c r="B662" s="11"/>
      <c r="C662" s="11"/>
      <c r="D662" s="25"/>
      <c r="E662" s="6"/>
      <c r="F662" s="5">
        <f>IFERROR(VLOOKUP(Einkauf!E662,Rohmaterial!$B$4:$C$54,2,0),0)</f>
        <v>0</v>
      </c>
      <c r="G662" s="4"/>
      <c r="H662" s="117"/>
      <c r="I662" s="4"/>
      <c r="J662" s="4"/>
    </row>
    <row r="663" spans="2:10" x14ac:dyDescent="0.35">
      <c r="B663" s="11"/>
      <c r="C663" s="11"/>
      <c r="D663" s="25"/>
      <c r="E663" s="6"/>
      <c r="F663" s="5">
        <f>IFERROR(VLOOKUP(Einkauf!E663,Rohmaterial!$B$4:$C$54,2,0),0)</f>
        <v>0</v>
      </c>
      <c r="G663" s="4"/>
      <c r="H663" s="117"/>
      <c r="I663" s="4"/>
      <c r="J663" s="4"/>
    </row>
    <row r="664" spans="2:10" x14ac:dyDescent="0.35">
      <c r="B664" s="11"/>
      <c r="C664" s="11"/>
      <c r="D664" s="25"/>
      <c r="E664" s="6"/>
      <c r="F664" s="5">
        <f>IFERROR(VLOOKUP(Einkauf!E664,Rohmaterial!$B$4:$C$54,2,0),0)</f>
        <v>0</v>
      </c>
      <c r="G664" s="4"/>
      <c r="H664" s="117"/>
      <c r="I664" s="4"/>
      <c r="J664" s="4"/>
    </row>
    <row r="665" spans="2:10" x14ac:dyDescent="0.35">
      <c r="B665" s="11"/>
      <c r="C665" s="11"/>
      <c r="D665" s="25"/>
      <c r="E665" s="6"/>
      <c r="F665" s="5">
        <f>IFERROR(VLOOKUP(Einkauf!E665,Rohmaterial!$B$4:$C$54,2,0),0)</f>
        <v>0</v>
      </c>
      <c r="G665" s="4"/>
      <c r="H665" s="117"/>
      <c r="I665" s="4"/>
      <c r="J665" s="4"/>
    </row>
    <row r="666" spans="2:10" x14ac:dyDescent="0.35">
      <c r="B666" s="11"/>
      <c r="C666" s="11"/>
      <c r="D666" s="25"/>
      <c r="E666" s="6"/>
      <c r="F666" s="5">
        <f>IFERROR(VLOOKUP(Einkauf!E666,Rohmaterial!$B$4:$C$54,2,0),0)</f>
        <v>0</v>
      </c>
      <c r="G666" s="4"/>
      <c r="H666" s="117"/>
      <c r="I666" s="4"/>
      <c r="J666" s="4"/>
    </row>
    <row r="667" spans="2:10" x14ac:dyDescent="0.35">
      <c r="B667" s="11"/>
      <c r="C667" s="11"/>
      <c r="D667" s="25"/>
      <c r="E667" s="6"/>
      <c r="F667" s="5">
        <f>IFERROR(VLOOKUP(Einkauf!E667,Rohmaterial!$B$4:$C$54,2,0),0)</f>
        <v>0</v>
      </c>
      <c r="G667" s="4"/>
      <c r="H667" s="117"/>
      <c r="I667" s="4"/>
      <c r="J667" s="4"/>
    </row>
    <row r="668" spans="2:10" x14ac:dyDescent="0.35">
      <c r="B668" s="11"/>
      <c r="C668" s="11"/>
      <c r="D668" s="25"/>
      <c r="E668" s="6"/>
      <c r="F668" s="5">
        <f>IFERROR(VLOOKUP(Einkauf!E668,Rohmaterial!$B$4:$C$54,2,0),0)</f>
        <v>0</v>
      </c>
      <c r="G668" s="4"/>
      <c r="H668" s="117"/>
      <c r="I668" s="4"/>
      <c r="J668" s="4"/>
    </row>
    <row r="669" spans="2:10" x14ac:dyDescent="0.35">
      <c r="B669" s="11"/>
      <c r="C669" s="11"/>
      <c r="D669" s="25"/>
      <c r="E669" s="6"/>
      <c r="F669" s="5">
        <f>IFERROR(VLOOKUP(Einkauf!E669,Rohmaterial!$B$4:$C$54,2,0),0)</f>
        <v>0</v>
      </c>
      <c r="G669" s="4"/>
      <c r="H669" s="117"/>
      <c r="I669" s="4"/>
      <c r="J669" s="4"/>
    </row>
    <row r="670" spans="2:10" x14ac:dyDescent="0.35">
      <c r="B670" s="11"/>
      <c r="C670" s="11"/>
      <c r="D670" s="25"/>
      <c r="E670" s="6"/>
      <c r="F670" s="5">
        <f>IFERROR(VLOOKUP(Einkauf!E670,Rohmaterial!$B$4:$C$54,2,0),0)</f>
        <v>0</v>
      </c>
      <c r="G670" s="4"/>
      <c r="H670" s="117"/>
      <c r="I670" s="4"/>
      <c r="J670" s="4"/>
    </row>
    <row r="671" spans="2:10" x14ac:dyDescent="0.35">
      <c r="B671" s="11"/>
      <c r="C671" s="11"/>
      <c r="D671" s="25"/>
      <c r="E671" s="6"/>
      <c r="F671" s="5">
        <f>IFERROR(VLOOKUP(Einkauf!E671,Rohmaterial!$B$4:$C$54,2,0),0)</f>
        <v>0</v>
      </c>
      <c r="G671" s="4"/>
      <c r="H671" s="117"/>
      <c r="I671" s="4"/>
      <c r="J671" s="4"/>
    </row>
    <row r="672" spans="2:10" x14ac:dyDescent="0.35">
      <c r="B672" s="11"/>
      <c r="C672" s="11"/>
      <c r="D672" s="25"/>
      <c r="E672" s="6"/>
      <c r="F672" s="5">
        <f>IFERROR(VLOOKUP(Einkauf!E672,Rohmaterial!$B$4:$C$54,2,0),0)</f>
        <v>0</v>
      </c>
      <c r="G672" s="4"/>
      <c r="H672" s="117"/>
      <c r="I672" s="4"/>
      <c r="J672" s="4"/>
    </row>
    <row r="673" spans="2:10" x14ac:dyDescent="0.35">
      <c r="B673" s="11"/>
      <c r="C673" s="11"/>
      <c r="D673" s="25"/>
      <c r="E673" s="6"/>
      <c r="F673" s="5">
        <f>IFERROR(VLOOKUP(Einkauf!E673,Rohmaterial!$B$4:$C$54,2,0),0)</f>
        <v>0</v>
      </c>
      <c r="G673" s="4"/>
      <c r="H673" s="117"/>
      <c r="I673" s="4"/>
      <c r="J673" s="4"/>
    </row>
    <row r="674" spans="2:10" x14ac:dyDescent="0.35">
      <c r="B674" s="11"/>
      <c r="C674" s="11"/>
      <c r="D674" s="25"/>
      <c r="E674" s="6"/>
      <c r="F674" s="5">
        <f>IFERROR(VLOOKUP(Einkauf!E674,Rohmaterial!$B$4:$C$54,2,0),0)</f>
        <v>0</v>
      </c>
      <c r="G674" s="4"/>
      <c r="H674" s="117"/>
      <c r="I674" s="4"/>
      <c r="J674" s="4"/>
    </row>
    <row r="675" spans="2:10" x14ac:dyDescent="0.35">
      <c r="B675" s="11"/>
      <c r="C675" s="11"/>
      <c r="D675" s="25"/>
      <c r="E675" s="6"/>
      <c r="F675" s="5">
        <f>IFERROR(VLOOKUP(Einkauf!E675,Rohmaterial!$B$4:$C$54,2,0),0)</f>
        <v>0</v>
      </c>
      <c r="G675" s="4"/>
      <c r="H675" s="117"/>
      <c r="I675" s="4"/>
      <c r="J675" s="4"/>
    </row>
    <row r="676" spans="2:10" x14ac:dyDescent="0.35">
      <c r="B676" s="11"/>
      <c r="C676" s="11"/>
      <c r="D676" s="25"/>
      <c r="E676" s="6"/>
      <c r="F676" s="5">
        <f>IFERROR(VLOOKUP(Einkauf!E676,Rohmaterial!$B$4:$C$54,2,0),0)</f>
        <v>0</v>
      </c>
      <c r="G676" s="4"/>
      <c r="H676" s="117"/>
      <c r="I676" s="4"/>
      <c r="J676" s="4"/>
    </row>
    <row r="677" spans="2:10" x14ac:dyDescent="0.35">
      <c r="B677" s="11"/>
      <c r="C677" s="11"/>
      <c r="D677" s="25"/>
      <c r="E677" s="6"/>
      <c r="F677" s="5">
        <f>IFERROR(VLOOKUP(Einkauf!E677,Rohmaterial!$B$4:$C$54,2,0),0)</f>
        <v>0</v>
      </c>
      <c r="G677" s="4"/>
      <c r="H677" s="117"/>
      <c r="I677" s="4"/>
      <c r="J677" s="4"/>
    </row>
    <row r="678" spans="2:10" x14ac:dyDescent="0.35">
      <c r="B678" s="11"/>
      <c r="C678" s="11"/>
      <c r="D678" s="25"/>
      <c r="E678" s="6"/>
      <c r="F678" s="5">
        <f>IFERROR(VLOOKUP(Einkauf!E678,Rohmaterial!$B$4:$C$54,2,0),0)</f>
        <v>0</v>
      </c>
      <c r="G678" s="4"/>
      <c r="H678" s="117"/>
      <c r="I678" s="4"/>
      <c r="J678" s="4"/>
    </row>
    <row r="679" spans="2:10" x14ac:dyDescent="0.35">
      <c r="B679" s="11"/>
      <c r="C679" s="11"/>
      <c r="D679" s="25"/>
      <c r="E679" s="6"/>
      <c r="F679" s="5">
        <f>IFERROR(VLOOKUP(Einkauf!E679,Rohmaterial!$B$4:$C$54,2,0),0)</f>
        <v>0</v>
      </c>
      <c r="G679" s="4"/>
      <c r="H679" s="117"/>
      <c r="I679" s="4"/>
      <c r="J679" s="4"/>
    </row>
    <row r="680" spans="2:10" x14ac:dyDescent="0.35">
      <c r="B680" s="11"/>
      <c r="C680" s="11"/>
      <c r="D680" s="25"/>
      <c r="E680" s="6"/>
      <c r="F680" s="5">
        <f>IFERROR(VLOOKUP(Einkauf!E680,Rohmaterial!$B$4:$C$54,2,0),0)</f>
        <v>0</v>
      </c>
      <c r="G680" s="4"/>
      <c r="H680" s="117"/>
      <c r="I680" s="4"/>
      <c r="J680" s="4"/>
    </row>
    <row r="681" spans="2:10" x14ac:dyDescent="0.35">
      <c r="B681" s="11"/>
      <c r="C681" s="11"/>
      <c r="D681" s="25"/>
      <c r="E681" s="6"/>
      <c r="F681" s="5">
        <f>IFERROR(VLOOKUP(Einkauf!E681,Rohmaterial!$B$4:$C$54,2,0),0)</f>
        <v>0</v>
      </c>
      <c r="G681" s="4"/>
      <c r="H681" s="117"/>
      <c r="I681" s="4"/>
      <c r="J681" s="4"/>
    </row>
    <row r="682" spans="2:10" x14ac:dyDescent="0.35">
      <c r="B682" s="11"/>
      <c r="C682" s="11"/>
      <c r="D682" s="25"/>
      <c r="E682" s="6"/>
      <c r="F682" s="5">
        <f>IFERROR(VLOOKUP(Einkauf!E682,Rohmaterial!$B$4:$C$54,2,0),0)</f>
        <v>0</v>
      </c>
      <c r="G682" s="4"/>
      <c r="H682" s="117"/>
      <c r="I682" s="4"/>
      <c r="J682" s="4"/>
    </row>
    <row r="683" spans="2:10" x14ac:dyDescent="0.35">
      <c r="B683" s="11"/>
      <c r="C683" s="11"/>
      <c r="D683" s="25"/>
      <c r="E683" s="6"/>
      <c r="F683" s="5">
        <f>IFERROR(VLOOKUP(Einkauf!E683,Rohmaterial!$B$4:$C$54,2,0),0)</f>
        <v>0</v>
      </c>
      <c r="G683" s="4"/>
      <c r="H683" s="117"/>
      <c r="I683" s="4"/>
      <c r="J683" s="4"/>
    </row>
    <row r="684" spans="2:10" x14ac:dyDescent="0.35">
      <c r="B684" s="11"/>
      <c r="C684" s="11"/>
      <c r="D684" s="25"/>
      <c r="E684" s="6"/>
      <c r="F684" s="5">
        <f>IFERROR(VLOOKUP(Einkauf!E684,Rohmaterial!$B$4:$C$54,2,0),0)</f>
        <v>0</v>
      </c>
      <c r="G684" s="4"/>
      <c r="H684" s="117"/>
      <c r="I684" s="4"/>
      <c r="J684" s="4"/>
    </row>
    <row r="685" spans="2:10" x14ac:dyDescent="0.35">
      <c r="B685" s="11"/>
      <c r="C685" s="11"/>
      <c r="D685" s="25"/>
      <c r="E685" s="6"/>
      <c r="F685" s="5">
        <f>IFERROR(VLOOKUP(Einkauf!E685,Rohmaterial!$B$4:$C$54,2,0),0)</f>
        <v>0</v>
      </c>
      <c r="G685" s="4"/>
      <c r="H685" s="117"/>
      <c r="I685" s="4"/>
      <c r="J685" s="4"/>
    </row>
    <row r="686" spans="2:10" x14ac:dyDescent="0.35">
      <c r="B686" s="11"/>
      <c r="C686" s="11"/>
      <c r="D686" s="25"/>
      <c r="E686" s="6"/>
      <c r="F686" s="5">
        <f>IFERROR(VLOOKUP(Einkauf!E686,Rohmaterial!$B$4:$C$54,2,0),0)</f>
        <v>0</v>
      </c>
      <c r="G686" s="4"/>
      <c r="H686" s="117"/>
      <c r="I686" s="4"/>
      <c r="J686" s="4"/>
    </row>
    <row r="687" spans="2:10" x14ac:dyDescent="0.35">
      <c r="B687" s="11"/>
      <c r="C687" s="11"/>
      <c r="D687" s="25"/>
      <c r="E687" s="6"/>
      <c r="F687" s="5">
        <f>IFERROR(VLOOKUP(Einkauf!E687,Rohmaterial!$B$4:$C$54,2,0),0)</f>
        <v>0</v>
      </c>
      <c r="G687" s="4"/>
      <c r="H687" s="117"/>
      <c r="I687" s="4"/>
      <c r="J687" s="4"/>
    </row>
    <row r="688" spans="2:10" x14ac:dyDescent="0.35">
      <c r="B688" s="11"/>
      <c r="C688" s="11"/>
      <c r="D688" s="25"/>
      <c r="E688" s="6"/>
      <c r="F688" s="5">
        <f>IFERROR(VLOOKUP(Einkauf!E688,Rohmaterial!$B$4:$C$54,2,0),0)</f>
        <v>0</v>
      </c>
      <c r="G688" s="4"/>
      <c r="H688" s="117"/>
      <c r="I688" s="4"/>
      <c r="J688" s="4"/>
    </row>
    <row r="689" spans="2:10" x14ac:dyDescent="0.35">
      <c r="B689" s="11"/>
      <c r="C689" s="11"/>
      <c r="D689" s="25"/>
      <c r="E689" s="6"/>
      <c r="F689" s="5">
        <f>IFERROR(VLOOKUP(Einkauf!E689,Rohmaterial!$B$4:$C$54,2,0),0)</f>
        <v>0</v>
      </c>
      <c r="G689" s="4"/>
      <c r="H689" s="117"/>
      <c r="I689" s="4"/>
      <c r="J689" s="4"/>
    </row>
    <row r="690" spans="2:10" x14ac:dyDescent="0.35">
      <c r="B690" s="11"/>
      <c r="C690" s="11"/>
      <c r="D690" s="25"/>
      <c r="E690" s="6"/>
      <c r="F690" s="5">
        <f>IFERROR(VLOOKUP(Einkauf!E690,Rohmaterial!$B$4:$C$54,2,0),0)</f>
        <v>0</v>
      </c>
      <c r="G690" s="4"/>
      <c r="H690" s="117"/>
      <c r="I690" s="4"/>
      <c r="J690" s="4"/>
    </row>
    <row r="691" spans="2:10" x14ac:dyDescent="0.35">
      <c r="B691" s="11"/>
      <c r="C691" s="11"/>
      <c r="D691" s="25"/>
      <c r="E691" s="6"/>
      <c r="F691" s="5">
        <f>IFERROR(VLOOKUP(Einkauf!E691,Rohmaterial!$B$4:$C$54,2,0),0)</f>
        <v>0</v>
      </c>
      <c r="G691" s="4"/>
      <c r="H691" s="117"/>
      <c r="I691" s="4"/>
      <c r="J691" s="4"/>
    </row>
    <row r="692" spans="2:10" x14ac:dyDescent="0.35">
      <c r="B692" s="11"/>
      <c r="C692" s="11"/>
      <c r="D692" s="25"/>
      <c r="E692" s="6"/>
      <c r="F692" s="5">
        <f>IFERROR(VLOOKUP(Einkauf!E692,Rohmaterial!$B$4:$C$54,2,0),0)</f>
        <v>0</v>
      </c>
      <c r="G692" s="4"/>
      <c r="H692" s="117"/>
      <c r="I692" s="4"/>
      <c r="J692" s="4"/>
    </row>
    <row r="693" spans="2:10" x14ac:dyDescent="0.35">
      <c r="B693" s="11"/>
      <c r="C693" s="11"/>
      <c r="D693" s="25"/>
      <c r="E693" s="6"/>
      <c r="F693" s="5">
        <f>IFERROR(VLOOKUP(Einkauf!E693,Rohmaterial!$B$4:$C$54,2,0),0)</f>
        <v>0</v>
      </c>
      <c r="G693" s="4"/>
      <c r="H693" s="117"/>
      <c r="I693" s="4"/>
      <c r="J693" s="4"/>
    </row>
    <row r="694" spans="2:10" x14ac:dyDescent="0.35">
      <c r="B694" s="11"/>
      <c r="C694" s="11"/>
      <c r="D694" s="25"/>
      <c r="E694" s="6"/>
      <c r="F694" s="5">
        <f>IFERROR(VLOOKUP(Einkauf!E694,Rohmaterial!$B$4:$C$54,2,0),0)</f>
        <v>0</v>
      </c>
      <c r="G694" s="4"/>
      <c r="H694" s="117"/>
      <c r="I694" s="4"/>
      <c r="J694" s="4"/>
    </row>
    <row r="695" spans="2:10" x14ac:dyDescent="0.35">
      <c r="B695" s="11"/>
      <c r="C695" s="11"/>
      <c r="D695" s="25"/>
      <c r="E695" s="6"/>
      <c r="F695" s="5">
        <f>IFERROR(VLOOKUP(Einkauf!E695,Rohmaterial!$B$4:$C$54,2,0),0)</f>
        <v>0</v>
      </c>
      <c r="G695" s="4"/>
      <c r="H695" s="117"/>
      <c r="I695" s="4"/>
      <c r="J695" s="4"/>
    </row>
    <row r="696" spans="2:10" x14ac:dyDescent="0.35">
      <c r="B696" s="11"/>
      <c r="C696" s="11"/>
      <c r="D696" s="25"/>
      <c r="E696" s="6"/>
      <c r="F696" s="5">
        <f>IFERROR(VLOOKUP(Einkauf!E696,Rohmaterial!$B$4:$C$54,2,0),0)</f>
        <v>0</v>
      </c>
      <c r="G696" s="4"/>
      <c r="H696" s="117"/>
      <c r="I696" s="4"/>
      <c r="J696" s="4"/>
    </row>
    <row r="697" spans="2:10" x14ac:dyDescent="0.35">
      <c r="B697" s="11"/>
      <c r="C697" s="11"/>
      <c r="D697" s="25"/>
      <c r="E697" s="6"/>
      <c r="F697" s="5">
        <f>IFERROR(VLOOKUP(Einkauf!E697,Rohmaterial!$B$4:$C$54,2,0),0)</f>
        <v>0</v>
      </c>
      <c r="G697" s="4"/>
      <c r="H697" s="117"/>
      <c r="I697" s="4"/>
      <c r="J697" s="4"/>
    </row>
    <row r="698" spans="2:10" x14ac:dyDescent="0.35">
      <c r="B698" s="11"/>
      <c r="C698" s="11"/>
      <c r="D698" s="25"/>
      <c r="E698" s="6"/>
      <c r="F698" s="5">
        <f>IFERROR(VLOOKUP(Einkauf!E698,Rohmaterial!$B$4:$C$54,2,0),0)</f>
        <v>0</v>
      </c>
      <c r="G698" s="4"/>
      <c r="H698" s="117"/>
      <c r="I698" s="4"/>
      <c r="J698" s="4"/>
    </row>
    <row r="699" spans="2:10" x14ac:dyDescent="0.35">
      <c r="B699" s="11"/>
      <c r="C699" s="11"/>
      <c r="D699" s="25"/>
      <c r="E699" s="6"/>
      <c r="F699" s="5">
        <f>IFERROR(VLOOKUP(Einkauf!E699,Rohmaterial!$B$4:$C$54,2,0),0)</f>
        <v>0</v>
      </c>
      <c r="G699" s="4"/>
      <c r="H699" s="117"/>
      <c r="I699" s="4"/>
      <c r="J699" s="4"/>
    </row>
    <row r="700" spans="2:10" x14ac:dyDescent="0.35">
      <c r="B700" s="11"/>
      <c r="C700" s="11"/>
      <c r="D700" s="25"/>
      <c r="E700" s="6"/>
      <c r="F700" s="5">
        <f>IFERROR(VLOOKUP(Einkauf!E700,Rohmaterial!$B$4:$C$54,2,0),0)</f>
        <v>0</v>
      </c>
      <c r="G700" s="4"/>
      <c r="H700" s="117"/>
      <c r="I700" s="4"/>
      <c r="J700" s="4"/>
    </row>
    <row r="701" spans="2:10" x14ac:dyDescent="0.35">
      <c r="B701" s="11"/>
      <c r="C701" s="11"/>
      <c r="D701" s="25"/>
      <c r="E701" s="6"/>
      <c r="F701" s="5">
        <f>IFERROR(VLOOKUP(Einkauf!E701,Rohmaterial!$B$4:$C$54,2,0),0)</f>
        <v>0</v>
      </c>
      <c r="G701" s="4"/>
      <c r="H701" s="117"/>
      <c r="I701" s="4"/>
      <c r="J701" s="4"/>
    </row>
    <row r="702" spans="2:10" x14ac:dyDescent="0.35">
      <c r="B702" s="11"/>
      <c r="C702" s="11"/>
      <c r="D702" s="25"/>
      <c r="E702" s="6"/>
      <c r="F702" s="5">
        <f>IFERROR(VLOOKUP(Einkauf!E702,Rohmaterial!$B$4:$C$54,2,0),0)</f>
        <v>0</v>
      </c>
      <c r="G702" s="4"/>
      <c r="H702" s="117"/>
      <c r="I702" s="4"/>
      <c r="J702" s="4"/>
    </row>
    <row r="703" spans="2:10" x14ac:dyDescent="0.35">
      <c r="B703" s="11"/>
      <c r="C703" s="11"/>
      <c r="D703" s="25"/>
      <c r="E703" s="6"/>
      <c r="F703" s="5">
        <f>IFERROR(VLOOKUP(Einkauf!E703,Rohmaterial!$B$4:$C$54,2,0),0)</f>
        <v>0</v>
      </c>
      <c r="G703" s="4"/>
      <c r="H703" s="117"/>
      <c r="I703" s="4"/>
      <c r="J703" s="4"/>
    </row>
    <row r="704" spans="2:10" x14ac:dyDescent="0.35">
      <c r="B704" s="11"/>
      <c r="C704" s="11"/>
      <c r="D704" s="25"/>
      <c r="E704" s="6"/>
      <c r="F704" s="5">
        <f>IFERROR(VLOOKUP(Einkauf!E704,Rohmaterial!$B$4:$C$54,2,0),0)</f>
        <v>0</v>
      </c>
      <c r="G704" s="4"/>
      <c r="H704" s="117"/>
      <c r="I704" s="4"/>
      <c r="J704" s="4"/>
    </row>
    <row r="705" spans="2:10" x14ac:dyDescent="0.35">
      <c r="B705" s="11"/>
      <c r="C705" s="11"/>
      <c r="D705" s="25"/>
      <c r="E705" s="6"/>
      <c r="F705" s="5">
        <f>IFERROR(VLOOKUP(Einkauf!E705,Rohmaterial!$B$4:$C$54,2,0),0)</f>
        <v>0</v>
      </c>
      <c r="G705" s="4"/>
      <c r="H705" s="117"/>
      <c r="I705" s="4"/>
      <c r="J705" s="4"/>
    </row>
    <row r="706" spans="2:10" x14ac:dyDescent="0.35">
      <c r="B706" s="11"/>
      <c r="C706" s="11"/>
      <c r="D706" s="25"/>
      <c r="E706" s="6"/>
      <c r="F706" s="5">
        <f>IFERROR(VLOOKUP(Einkauf!E706,Rohmaterial!$B$4:$C$54,2,0),0)</f>
        <v>0</v>
      </c>
      <c r="G706" s="4"/>
      <c r="H706" s="117"/>
      <c r="I706" s="4"/>
      <c r="J706" s="4"/>
    </row>
    <row r="707" spans="2:10" x14ac:dyDescent="0.35">
      <c r="B707" s="11"/>
      <c r="C707" s="11"/>
      <c r="D707" s="25"/>
      <c r="E707" s="6"/>
      <c r="F707" s="5">
        <f>IFERROR(VLOOKUP(Einkauf!E707,Rohmaterial!$B$4:$C$54,2,0),0)</f>
        <v>0</v>
      </c>
      <c r="G707" s="4"/>
      <c r="H707" s="117"/>
      <c r="I707" s="4"/>
      <c r="J707" s="4"/>
    </row>
    <row r="708" spans="2:10" x14ac:dyDescent="0.35">
      <c r="B708" s="11"/>
      <c r="C708" s="11"/>
      <c r="D708" s="25"/>
      <c r="E708" s="6"/>
      <c r="F708" s="5">
        <f>IFERROR(VLOOKUP(Einkauf!E708,Rohmaterial!$B$4:$C$54,2,0),0)</f>
        <v>0</v>
      </c>
      <c r="G708" s="4"/>
      <c r="H708" s="117"/>
      <c r="I708" s="4"/>
      <c r="J708" s="4"/>
    </row>
    <row r="709" spans="2:10" x14ac:dyDescent="0.35">
      <c r="B709" s="11"/>
      <c r="C709" s="11"/>
      <c r="D709" s="25"/>
      <c r="E709" s="6"/>
      <c r="F709" s="5">
        <f>IFERROR(VLOOKUP(Einkauf!E709,Rohmaterial!$B$4:$C$54,2,0),0)</f>
        <v>0</v>
      </c>
      <c r="G709" s="4"/>
      <c r="H709" s="117"/>
      <c r="I709" s="4"/>
      <c r="J709" s="4"/>
    </row>
    <row r="710" spans="2:10" x14ac:dyDescent="0.35">
      <c r="B710" s="11"/>
      <c r="C710" s="11"/>
      <c r="D710" s="25"/>
      <c r="E710" s="6"/>
      <c r="F710" s="5">
        <f>IFERROR(VLOOKUP(Einkauf!E710,Rohmaterial!$B$4:$C$54,2,0),0)</f>
        <v>0</v>
      </c>
      <c r="G710" s="4"/>
      <c r="H710" s="117"/>
      <c r="I710" s="4"/>
      <c r="J710" s="4"/>
    </row>
    <row r="711" spans="2:10" x14ac:dyDescent="0.35">
      <c r="B711" s="11"/>
      <c r="C711" s="11"/>
      <c r="D711" s="25"/>
      <c r="E711" s="6"/>
      <c r="F711" s="5">
        <f>IFERROR(VLOOKUP(Einkauf!E711,Rohmaterial!$B$4:$C$54,2,0),0)</f>
        <v>0</v>
      </c>
      <c r="G711" s="4"/>
      <c r="H711" s="117"/>
      <c r="I711" s="4"/>
      <c r="J711" s="4"/>
    </row>
    <row r="712" spans="2:10" x14ac:dyDescent="0.35">
      <c r="B712" s="11"/>
      <c r="C712" s="11"/>
      <c r="D712" s="25"/>
      <c r="E712" s="6"/>
      <c r="F712" s="5">
        <f>IFERROR(VLOOKUP(Einkauf!E712,Rohmaterial!$B$4:$C$54,2,0),0)</f>
        <v>0</v>
      </c>
      <c r="G712" s="4"/>
      <c r="H712" s="117"/>
      <c r="I712" s="4"/>
      <c r="J712" s="4"/>
    </row>
    <row r="713" spans="2:10" x14ac:dyDescent="0.35">
      <c r="B713" s="11"/>
      <c r="C713" s="11"/>
      <c r="D713" s="25"/>
      <c r="E713" s="6"/>
      <c r="F713" s="5">
        <f>IFERROR(VLOOKUP(Einkauf!E713,Rohmaterial!$B$4:$C$54,2,0),0)</f>
        <v>0</v>
      </c>
      <c r="G713" s="4"/>
      <c r="H713" s="117"/>
      <c r="I713" s="4"/>
      <c r="J713" s="4"/>
    </row>
    <row r="714" spans="2:10" x14ac:dyDescent="0.35">
      <c r="B714" s="11"/>
      <c r="C714" s="11"/>
      <c r="D714" s="25"/>
      <c r="E714" s="6"/>
      <c r="F714" s="5">
        <f>IFERROR(VLOOKUP(Einkauf!E714,Rohmaterial!$B$4:$C$54,2,0),0)</f>
        <v>0</v>
      </c>
      <c r="G714" s="4"/>
      <c r="H714" s="117"/>
      <c r="I714" s="4"/>
      <c r="J714" s="4"/>
    </row>
    <row r="715" spans="2:10" x14ac:dyDescent="0.35">
      <c r="B715" s="11"/>
      <c r="C715" s="11"/>
      <c r="D715" s="25"/>
      <c r="E715" s="6"/>
      <c r="F715" s="5">
        <f>IFERROR(VLOOKUP(Einkauf!E715,Rohmaterial!$B$4:$C$54,2,0),0)</f>
        <v>0</v>
      </c>
      <c r="G715" s="4"/>
      <c r="H715" s="117"/>
      <c r="I715" s="4"/>
      <c r="J715" s="4"/>
    </row>
    <row r="716" spans="2:10" x14ac:dyDescent="0.35">
      <c r="B716" s="11"/>
      <c r="C716" s="11"/>
      <c r="D716" s="25"/>
      <c r="E716" s="6"/>
      <c r="F716" s="5">
        <f>IFERROR(VLOOKUP(Einkauf!E716,Rohmaterial!$B$4:$C$54,2,0),0)</f>
        <v>0</v>
      </c>
      <c r="G716" s="4"/>
      <c r="H716" s="117"/>
      <c r="I716" s="4"/>
      <c r="J716" s="4"/>
    </row>
    <row r="717" spans="2:10" x14ac:dyDescent="0.35">
      <c r="B717" s="11"/>
      <c r="C717" s="11"/>
      <c r="D717" s="25"/>
      <c r="E717" s="6"/>
      <c r="F717" s="5">
        <f>IFERROR(VLOOKUP(Einkauf!E717,Rohmaterial!$B$4:$C$54,2,0),0)</f>
        <v>0</v>
      </c>
      <c r="G717" s="4"/>
      <c r="H717" s="117"/>
      <c r="I717" s="4"/>
      <c r="J717" s="4"/>
    </row>
    <row r="718" spans="2:10" x14ac:dyDescent="0.35">
      <c r="B718" s="11"/>
      <c r="C718" s="11"/>
      <c r="D718" s="25"/>
      <c r="E718" s="6"/>
      <c r="F718" s="5">
        <f>IFERROR(VLOOKUP(Einkauf!E718,Rohmaterial!$B$4:$C$54,2,0),0)</f>
        <v>0</v>
      </c>
      <c r="G718" s="4"/>
      <c r="H718" s="117"/>
      <c r="I718" s="4"/>
      <c r="J718" s="4"/>
    </row>
    <row r="719" spans="2:10" x14ac:dyDescent="0.35">
      <c r="B719" s="11"/>
      <c r="C719" s="11"/>
      <c r="D719" s="25"/>
      <c r="E719" s="6"/>
      <c r="F719" s="5">
        <f>IFERROR(VLOOKUP(Einkauf!E719,Rohmaterial!$B$4:$C$54,2,0),0)</f>
        <v>0</v>
      </c>
      <c r="G719" s="4"/>
      <c r="H719" s="117"/>
      <c r="I719" s="4"/>
      <c r="J719" s="4"/>
    </row>
    <row r="720" spans="2:10" x14ac:dyDescent="0.35">
      <c r="B720" s="11"/>
      <c r="C720" s="11"/>
      <c r="D720" s="25"/>
      <c r="E720" s="6"/>
      <c r="F720" s="5">
        <f>IFERROR(VLOOKUP(Einkauf!E720,Rohmaterial!$B$4:$C$54,2,0),0)</f>
        <v>0</v>
      </c>
      <c r="G720" s="4"/>
      <c r="H720" s="117"/>
      <c r="I720" s="4"/>
      <c r="J720" s="4"/>
    </row>
    <row r="721" spans="2:10" x14ac:dyDescent="0.35">
      <c r="B721" s="11"/>
      <c r="C721" s="11"/>
      <c r="D721" s="25"/>
      <c r="E721" s="6"/>
      <c r="F721" s="5">
        <f>IFERROR(VLOOKUP(Einkauf!E721,Rohmaterial!$B$4:$C$54,2,0),0)</f>
        <v>0</v>
      </c>
      <c r="G721" s="4"/>
      <c r="H721" s="117"/>
      <c r="I721" s="4"/>
      <c r="J721" s="4"/>
    </row>
    <row r="722" spans="2:10" x14ac:dyDescent="0.35">
      <c r="B722" s="11"/>
      <c r="C722" s="11"/>
      <c r="D722" s="25"/>
      <c r="E722" s="6"/>
      <c r="F722" s="5">
        <f>IFERROR(VLOOKUP(Einkauf!E722,Rohmaterial!$B$4:$C$54,2,0),0)</f>
        <v>0</v>
      </c>
      <c r="G722" s="4"/>
      <c r="H722" s="117"/>
      <c r="I722" s="4"/>
      <c r="J722" s="4"/>
    </row>
    <row r="723" spans="2:10" x14ac:dyDescent="0.35">
      <c r="B723" s="11"/>
      <c r="C723" s="11"/>
      <c r="D723" s="25"/>
      <c r="E723" s="6"/>
      <c r="F723" s="5">
        <f>IFERROR(VLOOKUP(Einkauf!E723,Rohmaterial!$B$4:$C$54,2,0),0)</f>
        <v>0</v>
      </c>
      <c r="G723" s="4"/>
      <c r="H723" s="117"/>
      <c r="I723" s="4"/>
      <c r="J723" s="4"/>
    </row>
    <row r="724" spans="2:10" x14ac:dyDescent="0.35">
      <c r="B724" s="11"/>
      <c r="C724" s="11"/>
      <c r="D724" s="25"/>
      <c r="E724" s="6"/>
      <c r="F724" s="5">
        <f>IFERROR(VLOOKUP(Einkauf!E724,Rohmaterial!$B$4:$C$54,2,0),0)</f>
        <v>0</v>
      </c>
      <c r="G724" s="4"/>
      <c r="H724" s="117"/>
      <c r="I724" s="4"/>
      <c r="J724" s="4"/>
    </row>
    <row r="725" spans="2:10" x14ac:dyDescent="0.35">
      <c r="B725" s="11"/>
      <c r="C725" s="11"/>
      <c r="D725" s="25"/>
      <c r="E725" s="6"/>
      <c r="F725" s="5">
        <f>IFERROR(VLOOKUP(Einkauf!E725,Rohmaterial!$B$4:$C$54,2,0),0)</f>
        <v>0</v>
      </c>
      <c r="G725" s="4"/>
      <c r="H725" s="117"/>
      <c r="I725" s="4"/>
      <c r="J725" s="4"/>
    </row>
    <row r="726" spans="2:10" x14ac:dyDescent="0.35">
      <c r="B726" s="11"/>
      <c r="C726" s="11"/>
      <c r="D726" s="25"/>
      <c r="E726" s="6"/>
      <c r="F726" s="5">
        <f>IFERROR(VLOOKUP(Einkauf!E726,Rohmaterial!$B$4:$C$54,2,0),0)</f>
        <v>0</v>
      </c>
      <c r="G726" s="4"/>
      <c r="H726" s="117"/>
      <c r="I726" s="4"/>
      <c r="J726" s="4"/>
    </row>
    <row r="727" spans="2:10" x14ac:dyDescent="0.35">
      <c r="B727" s="11"/>
      <c r="C727" s="11"/>
      <c r="D727" s="25"/>
      <c r="E727" s="6"/>
      <c r="F727" s="5">
        <f>IFERROR(VLOOKUP(Einkauf!E727,Rohmaterial!$B$4:$C$54,2,0),0)</f>
        <v>0</v>
      </c>
      <c r="G727" s="4"/>
      <c r="H727" s="117"/>
      <c r="I727" s="4"/>
      <c r="J727" s="4"/>
    </row>
    <row r="728" spans="2:10" x14ac:dyDescent="0.35">
      <c r="B728" s="11"/>
      <c r="C728" s="11"/>
      <c r="D728" s="25"/>
      <c r="E728" s="6"/>
      <c r="F728" s="5">
        <f>IFERROR(VLOOKUP(Einkauf!E728,Rohmaterial!$B$4:$C$54,2,0),0)</f>
        <v>0</v>
      </c>
      <c r="G728" s="4"/>
      <c r="H728" s="117"/>
      <c r="I728" s="4"/>
      <c r="J728" s="4"/>
    </row>
    <row r="729" spans="2:10" x14ac:dyDescent="0.35">
      <c r="B729" s="11"/>
      <c r="C729" s="11"/>
      <c r="D729" s="25"/>
      <c r="E729" s="6"/>
      <c r="F729" s="5">
        <f>IFERROR(VLOOKUP(Einkauf!E729,Rohmaterial!$B$4:$C$54,2,0),0)</f>
        <v>0</v>
      </c>
      <c r="G729" s="4"/>
      <c r="H729" s="117"/>
      <c r="I729" s="4"/>
      <c r="J729" s="4"/>
    </row>
    <row r="730" spans="2:10" x14ac:dyDescent="0.35">
      <c r="B730" s="11"/>
      <c r="C730" s="11"/>
      <c r="D730" s="25"/>
      <c r="E730" s="6"/>
      <c r="F730" s="5">
        <f>IFERROR(VLOOKUP(Einkauf!E730,Rohmaterial!$B$4:$C$54,2,0),0)</f>
        <v>0</v>
      </c>
      <c r="G730" s="4"/>
      <c r="H730" s="117"/>
      <c r="I730" s="4"/>
      <c r="J730" s="4"/>
    </row>
    <row r="731" spans="2:10" x14ac:dyDescent="0.35">
      <c r="B731" s="11"/>
      <c r="C731" s="11"/>
      <c r="D731" s="25"/>
      <c r="E731" s="6"/>
      <c r="F731" s="5">
        <f>IFERROR(VLOOKUP(Einkauf!E731,Rohmaterial!$B$4:$C$54,2,0),0)</f>
        <v>0</v>
      </c>
      <c r="G731" s="4"/>
      <c r="H731" s="117"/>
      <c r="I731" s="4"/>
      <c r="J731" s="4"/>
    </row>
    <row r="732" spans="2:10" x14ac:dyDescent="0.35">
      <c r="B732" s="11"/>
      <c r="C732" s="11"/>
      <c r="D732" s="25"/>
      <c r="E732" s="6"/>
      <c r="F732" s="5">
        <f>IFERROR(VLOOKUP(Einkauf!E732,Rohmaterial!$B$4:$C$54,2,0),0)</f>
        <v>0</v>
      </c>
      <c r="G732" s="4"/>
      <c r="H732" s="117"/>
      <c r="I732" s="4"/>
      <c r="J732" s="4"/>
    </row>
    <row r="733" spans="2:10" x14ac:dyDescent="0.35">
      <c r="B733" s="11"/>
      <c r="C733" s="11"/>
      <c r="D733" s="25"/>
      <c r="E733" s="6"/>
      <c r="F733" s="5">
        <f>IFERROR(VLOOKUP(Einkauf!E733,Rohmaterial!$B$4:$C$54,2,0),0)</f>
        <v>0</v>
      </c>
      <c r="G733" s="4"/>
      <c r="H733" s="117"/>
      <c r="I733" s="4"/>
      <c r="J733" s="4"/>
    </row>
    <row r="734" spans="2:10" x14ac:dyDescent="0.35">
      <c r="B734" s="11"/>
      <c r="C734" s="11"/>
      <c r="D734" s="25"/>
      <c r="E734" s="6"/>
      <c r="F734" s="5">
        <f>IFERROR(VLOOKUP(Einkauf!E734,Rohmaterial!$B$4:$C$54,2,0),0)</f>
        <v>0</v>
      </c>
      <c r="G734" s="4"/>
      <c r="H734" s="117"/>
      <c r="I734" s="4"/>
      <c r="J734" s="4"/>
    </row>
    <row r="735" spans="2:10" x14ac:dyDescent="0.35">
      <c r="B735" s="11"/>
      <c r="C735" s="11"/>
      <c r="D735" s="25"/>
      <c r="E735" s="6"/>
      <c r="F735" s="5">
        <f>IFERROR(VLOOKUP(Einkauf!E735,Rohmaterial!$B$4:$C$54,2,0),0)</f>
        <v>0</v>
      </c>
      <c r="G735" s="4"/>
      <c r="H735" s="117"/>
      <c r="I735" s="4"/>
      <c r="J735" s="4"/>
    </row>
    <row r="736" spans="2:10" x14ac:dyDescent="0.35">
      <c r="B736" s="11"/>
      <c r="C736" s="11"/>
      <c r="D736" s="25"/>
      <c r="E736" s="6"/>
      <c r="F736" s="5">
        <f>IFERROR(VLOOKUP(Einkauf!E736,Rohmaterial!$B$4:$C$54,2,0),0)</f>
        <v>0</v>
      </c>
      <c r="G736" s="4"/>
      <c r="H736" s="117"/>
      <c r="I736" s="4"/>
      <c r="J736" s="4"/>
    </row>
    <row r="737" spans="2:10" x14ac:dyDescent="0.35">
      <c r="B737" s="11"/>
      <c r="C737" s="11"/>
      <c r="D737" s="25"/>
      <c r="E737" s="6"/>
      <c r="F737" s="5">
        <f>IFERROR(VLOOKUP(Einkauf!E737,Rohmaterial!$B$4:$C$54,2,0),0)</f>
        <v>0</v>
      </c>
      <c r="G737" s="4"/>
      <c r="H737" s="117"/>
      <c r="I737" s="4"/>
      <c r="J737" s="4"/>
    </row>
    <row r="738" spans="2:10" x14ac:dyDescent="0.35">
      <c r="B738" s="11"/>
      <c r="C738" s="11"/>
      <c r="D738" s="25"/>
      <c r="E738" s="6"/>
      <c r="F738" s="5">
        <f>IFERROR(VLOOKUP(Einkauf!E738,Rohmaterial!$B$4:$C$54,2,0),0)</f>
        <v>0</v>
      </c>
      <c r="G738" s="4"/>
      <c r="H738" s="117"/>
      <c r="I738" s="4"/>
      <c r="J738" s="4"/>
    </row>
    <row r="739" spans="2:10" x14ac:dyDescent="0.35">
      <c r="B739" s="11"/>
      <c r="C739" s="11"/>
      <c r="D739" s="25"/>
      <c r="E739" s="6"/>
      <c r="F739" s="5">
        <f>IFERROR(VLOOKUP(Einkauf!E739,Rohmaterial!$B$4:$C$54,2,0),0)</f>
        <v>0</v>
      </c>
      <c r="G739" s="4"/>
      <c r="H739" s="117"/>
      <c r="I739" s="4"/>
      <c r="J739" s="4"/>
    </row>
    <row r="740" spans="2:10" x14ac:dyDescent="0.35">
      <c r="B740" s="11"/>
      <c r="C740" s="11"/>
      <c r="D740" s="25"/>
      <c r="E740" s="6"/>
      <c r="F740" s="5">
        <f>IFERROR(VLOOKUP(Einkauf!E740,Rohmaterial!$B$4:$C$54,2,0),0)</f>
        <v>0</v>
      </c>
      <c r="G740" s="4"/>
      <c r="H740" s="117"/>
      <c r="I740" s="4"/>
      <c r="J740" s="4"/>
    </row>
    <row r="741" spans="2:10" x14ac:dyDescent="0.35">
      <c r="B741" s="11"/>
      <c r="C741" s="11"/>
      <c r="D741" s="25"/>
      <c r="E741" s="6"/>
      <c r="F741" s="5">
        <f>IFERROR(VLOOKUP(Einkauf!E741,Rohmaterial!$B$4:$C$54,2,0),0)</f>
        <v>0</v>
      </c>
      <c r="G741" s="4"/>
      <c r="H741" s="117"/>
      <c r="I741" s="4"/>
      <c r="J741" s="4"/>
    </row>
    <row r="742" spans="2:10" x14ac:dyDescent="0.35">
      <c r="B742" s="11"/>
      <c r="C742" s="11"/>
      <c r="D742" s="25"/>
      <c r="E742" s="6"/>
      <c r="F742" s="5">
        <f>IFERROR(VLOOKUP(Einkauf!E742,Rohmaterial!$B$4:$C$54,2,0),0)</f>
        <v>0</v>
      </c>
      <c r="G742" s="4"/>
      <c r="H742" s="117"/>
      <c r="I742" s="4"/>
      <c r="J742" s="4"/>
    </row>
    <row r="743" spans="2:10" x14ac:dyDescent="0.35">
      <c r="B743" s="11"/>
      <c r="C743" s="11"/>
      <c r="D743" s="25"/>
      <c r="E743" s="6"/>
      <c r="F743" s="5">
        <f>IFERROR(VLOOKUP(Einkauf!E743,Rohmaterial!$B$4:$C$54,2,0),0)</f>
        <v>0</v>
      </c>
      <c r="G743" s="4"/>
      <c r="H743" s="117"/>
      <c r="I743" s="4"/>
      <c r="J743" s="4"/>
    </row>
    <row r="744" spans="2:10" x14ac:dyDescent="0.35">
      <c r="B744" s="11"/>
      <c r="C744" s="11"/>
      <c r="D744" s="25"/>
      <c r="E744" s="6"/>
      <c r="F744" s="5">
        <f>IFERROR(VLOOKUP(Einkauf!E744,Rohmaterial!$B$4:$C$54,2,0),0)</f>
        <v>0</v>
      </c>
      <c r="G744" s="4"/>
      <c r="H744" s="117"/>
      <c r="I744" s="4"/>
      <c r="J744" s="4"/>
    </row>
    <row r="745" spans="2:10" x14ac:dyDescent="0.35">
      <c r="B745" s="11"/>
      <c r="C745" s="11"/>
      <c r="D745" s="25"/>
      <c r="E745" s="6"/>
      <c r="F745" s="5">
        <f>IFERROR(VLOOKUP(Einkauf!E745,Rohmaterial!$B$4:$C$54,2,0),0)</f>
        <v>0</v>
      </c>
      <c r="G745" s="4"/>
      <c r="H745" s="117"/>
      <c r="I745" s="4"/>
      <c r="J745" s="4"/>
    </row>
    <row r="746" spans="2:10" x14ac:dyDescent="0.35">
      <c r="B746" s="11"/>
      <c r="C746" s="11"/>
      <c r="D746" s="25"/>
      <c r="E746" s="6"/>
      <c r="F746" s="5">
        <f>IFERROR(VLOOKUP(Einkauf!E746,Rohmaterial!$B$4:$C$54,2,0),0)</f>
        <v>0</v>
      </c>
      <c r="G746" s="4"/>
      <c r="H746" s="117"/>
      <c r="I746" s="4"/>
      <c r="J746" s="4"/>
    </row>
    <row r="747" spans="2:10" x14ac:dyDescent="0.35">
      <c r="B747" s="11"/>
      <c r="C747" s="11"/>
      <c r="D747" s="25"/>
      <c r="E747" s="6"/>
      <c r="F747" s="5">
        <f>IFERROR(VLOOKUP(Einkauf!E747,Rohmaterial!$B$4:$C$54,2,0),0)</f>
        <v>0</v>
      </c>
      <c r="G747" s="4"/>
      <c r="H747" s="117"/>
      <c r="I747" s="4"/>
      <c r="J747" s="4"/>
    </row>
    <row r="748" spans="2:10" x14ac:dyDescent="0.35">
      <c r="B748" s="11"/>
      <c r="C748" s="11"/>
      <c r="D748" s="25"/>
      <c r="E748" s="6"/>
      <c r="F748" s="5">
        <f>IFERROR(VLOOKUP(Einkauf!E748,Rohmaterial!$B$4:$C$54,2,0),0)</f>
        <v>0</v>
      </c>
      <c r="G748" s="4"/>
      <c r="H748" s="117"/>
      <c r="I748" s="4"/>
      <c r="J748" s="4"/>
    </row>
    <row r="749" spans="2:10" x14ac:dyDescent="0.35">
      <c r="B749" s="11"/>
      <c r="C749" s="11"/>
      <c r="D749" s="25"/>
      <c r="E749" s="6"/>
      <c r="F749" s="5">
        <f>IFERROR(VLOOKUP(Einkauf!E749,Rohmaterial!$B$4:$C$54,2,0),0)</f>
        <v>0</v>
      </c>
      <c r="G749" s="4"/>
      <c r="H749" s="117"/>
      <c r="I749" s="4"/>
      <c r="J749" s="4"/>
    </row>
    <row r="750" spans="2:10" x14ac:dyDescent="0.35">
      <c r="B750" s="11"/>
      <c r="C750" s="11"/>
      <c r="D750" s="25"/>
      <c r="E750" s="6"/>
      <c r="F750" s="5">
        <f>IFERROR(VLOOKUP(Einkauf!E750,Rohmaterial!$B$4:$C$54,2,0),0)</f>
        <v>0</v>
      </c>
      <c r="G750" s="4"/>
      <c r="H750" s="117"/>
      <c r="I750" s="4"/>
      <c r="J750" s="4"/>
    </row>
    <row r="751" spans="2:10" x14ac:dyDescent="0.35">
      <c r="B751" s="11"/>
      <c r="C751" s="11"/>
      <c r="D751" s="25"/>
      <c r="E751" s="6"/>
      <c r="F751" s="5">
        <f>IFERROR(VLOOKUP(Einkauf!E751,Rohmaterial!$B$4:$C$54,2,0),0)</f>
        <v>0</v>
      </c>
      <c r="G751" s="4"/>
      <c r="H751" s="117"/>
      <c r="I751" s="4"/>
      <c r="J751" s="4"/>
    </row>
    <row r="752" spans="2:10" x14ac:dyDescent="0.35">
      <c r="B752" s="11"/>
      <c r="C752" s="11"/>
      <c r="D752" s="25"/>
      <c r="E752" s="6"/>
      <c r="F752" s="5">
        <f>IFERROR(VLOOKUP(Einkauf!E752,Rohmaterial!$B$4:$C$54,2,0),0)</f>
        <v>0</v>
      </c>
      <c r="G752" s="4"/>
      <c r="H752" s="117"/>
      <c r="I752" s="4"/>
      <c r="J752" s="4"/>
    </row>
    <row r="753" spans="2:10" x14ac:dyDescent="0.35">
      <c r="B753" s="11"/>
      <c r="C753" s="11"/>
      <c r="D753" s="25"/>
      <c r="E753" s="6"/>
      <c r="F753" s="5">
        <f>IFERROR(VLOOKUP(Einkauf!E753,Rohmaterial!$B$4:$C$54,2,0),0)</f>
        <v>0</v>
      </c>
      <c r="G753" s="4"/>
      <c r="H753" s="117"/>
      <c r="I753" s="4"/>
      <c r="J753" s="4"/>
    </row>
    <row r="754" spans="2:10" x14ac:dyDescent="0.35">
      <c r="B754" s="11"/>
      <c r="C754" s="11"/>
      <c r="D754" s="25"/>
      <c r="E754" s="6"/>
      <c r="F754" s="5">
        <f>IFERROR(VLOOKUP(Einkauf!E754,Rohmaterial!$B$4:$C$54,2,0),0)</f>
        <v>0</v>
      </c>
      <c r="G754" s="4"/>
      <c r="H754" s="117"/>
      <c r="I754" s="4"/>
      <c r="J754" s="4"/>
    </row>
    <row r="755" spans="2:10" x14ac:dyDescent="0.35">
      <c r="B755" s="11"/>
      <c r="C755" s="11"/>
      <c r="D755" s="25"/>
      <c r="E755" s="6"/>
      <c r="F755" s="5">
        <f>IFERROR(VLOOKUP(Einkauf!E755,Rohmaterial!$B$4:$C$54,2,0),0)</f>
        <v>0</v>
      </c>
      <c r="G755" s="4"/>
      <c r="H755" s="117"/>
      <c r="I755" s="4"/>
      <c r="J755" s="4"/>
    </row>
    <row r="756" spans="2:10" x14ac:dyDescent="0.35">
      <c r="B756" s="11"/>
      <c r="C756" s="11"/>
      <c r="D756" s="25"/>
      <c r="E756" s="6"/>
      <c r="F756" s="5">
        <f>IFERROR(VLOOKUP(Einkauf!E756,Rohmaterial!$B$4:$C$54,2,0),0)</f>
        <v>0</v>
      </c>
      <c r="G756" s="4"/>
      <c r="H756" s="117"/>
      <c r="I756" s="4"/>
      <c r="J756" s="4"/>
    </row>
    <row r="757" spans="2:10" x14ac:dyDescent="0.35">
      <c r="B757" s="11"/>
      <c r="C757" s="11"/>
      <c r="D757" s="25"/>
      <c r="E757" s="6"/>
      <c r="F757" s="5">
        <f>IFERROR(VLOOKUP(Einkauf!E757,Rohmaterial!$B$4:$C$54,2,0),0)</f>
        <v>0</v>
      </c>
      <c r="G757" s="4"/>
      <c r="H757" s="117"/>
      <c r="I757" s="4"/>
      <c r="J757" s="4"/>
    </row>
    <row r="758" spans="2:10" x14ac:dyDescent="0.35">
      <c r="B758" s="11"/>
      <c r="C758" s="11"/>
      <c r="D758" s="25"/>
      <c r="E758" s="6"/>
      <c r="F758" s="5">
        <f>IFERROR(VLOOKUP(Einkauf!E758,Rohmaterial!$B$4:$C$54,2,0),0)</f>
        <v>0</v>
      </c>
      <c r="G758" s="4"/>
      <c r="H758" s="117"/>
      <c r="I758" s="4"/>
      <c r="J758" s="4"/>
    </row>
    <row r="759" spans="2:10" x14ac:dyDescent="0.35">
      <c r="B759" s="11"/>
      <c r="C759" s="11"/>
      <c r="D759" s="25"/>
      <c r="E759" s="6"/>
      <c r="F759" s="5">
        <f>IFERROR(VLOOKUP(Einkauf!E759,Rohmaterial!$B$4:$C$54,2,0),0)</f>
        <v>0</v>
      </c>
      <c r="G759" s="4"/>
      <c r="H759" s="117"/>
      <c r="I759" s="4"/>
      <c r="J759" s="4"/>
    </row>
    <row r="760" spans="2:10" x14ac:dyDescent="0.35">
      <c r="B760" s="11"/>
      <c r="C760" s="11"/>
      <c r="D760" s="25"/>
      <c r="E760" s="6"/>
      <c r="F760" s="5">
        <f>IFERROR(VLOOKUP(Einkauf!E760,Rohmaterial!$B$4:$C$54,2,0),0)</f>
        <v>0</v>
      </c>
      <c r="G760" s="4"/>
      <c r="H760" s="117"/>
      <c r="I760" s="4"/>
      <c r="J760" s="4"/>
    </row>
    <row r="761" spans="2:10" x14ac:dyDescent="0.35">
      <c r="B761" s="11"/>
      <c r="C761" s="11"/>
      <c r="D761" s="25"/>
      <c r="E761" s="6"/>
      <c r="F761" s="5">
        <f>IFERROR(VLOOKUP(Einkauf!E761,Rohmaterial!$B$4:$C$54,2,0),0)</f>
        <v>0</v>
      </c>
      <c r="G761" s="4"/>
      <c r="H761" s="117"/>
      <c r="I761" s="4"/>
      <c r="J761" s="4"/>
    </row>
    <row r="762" spans="2:10" x14ac:dyDescent="0.35">
      <c r="B762" s="11"/>
      <c r="C762" s="11"/>
      <c r="D762" s="25"/>
      <c r="E762" s="6"/>
      <c r="F762" s="5">
        <f>IFERROR(VLOOKUP(Einkauf!E762,Rohmaterial!$B$4:$C$54,2,0),0)</f>
        <v>0</v>
      </c>
      <c r="G762" s="4"/>
      <c r="H762" s="117"/>
      <c r="I762" s="4"/>
      <c r="J762" s="4"/>
    </row>
    <row r="763" spans="2:10" x14ac:dyDescent="0.35">
      <c r="B763" s="11"/>
      <c r="C763" s="11"/>
      <c r="D763" s="25"/>
      <c r="E763" s="6"/>
      <c r="F763" s="5">
        <f>IFERROR(VLOOKUP(Einkauf!E763,Rohmaterial!$B$4:$C$54,2,0),0)</f>
        <v>0</v>
      </c>
      <c r="G763" s="4"/>
      <c r="H763" s="117"/>
      <c r="I763" s="4"/>
      <c r="J763" s="4"/>
    </row>
    <row r="764" spans="2:10" x14ac:dyDescent="0.35">
      <c r="B764" s="11"/>
      <c r="C764" s="11"/>
      <c r="D764" s="25"/>
      <c r="E764" s="6"/>
      <c r="F764" s="5">
        <f>IFERROR(VLOOKUP(Einkauf!E764,Rohmaterial!$B$4:$C$54,2,0),0)</f>
        <v>0</v>
      </c>
      <c r="G764" s="4"/>
      <c r="H764" s="117"/>
      <c r="I764" s="4"/>
      <c r="J764" s="4"/>
    </row>
    <row r="765" spans="2:10" x14ac:dyDescent="0.35">
      <c r="B765" s="11"/>
      <c r="C765" s="11"/>
      <c r="D765" s="25"/>
      <c r="E765" s="6"/>
      <c r="F765" s="5">
        <f>IFERROR(VLOOKUP(Einkauf!E765,Rohmaterial!$B$4:$C$54,2,0),0)</f>
        <v>0</v>
      </c>
      <c r="G765" s="4"/>
      <c r="H765" s="117"/>
      <c r="I765" s="4"/>
      <c r="J765" s="4"/>
    </row>
    <row r="766" spans="2:10" x14ac:dyDescent="0.35">
      <c r="B766" s="11"/>
      <c r="C766" s="11"/>
      <c r="D766" s="25"/>
      <c r="E766" s="6"/>
      <c r="F766" s="5">
        <f>IFERROR(VLOOKUP(Einkauf!E766,Rohmaterial!$B$4:$C$54,2,0),0)</f>
        <v>0</v>
      </c>
      <c r="G766" s="4"/>
      <c r="H766" s="117"/>
      <c r="I766" s="4"/>
      <c r="J766" s="4"/>
    </row>
    <row r="767" spans="2:10" x14ac:dyDescent="0.35">
      <c r="B767" s="11"/>
      <c r="C767" s="11"/>
      <c r="D767" s="25"/>
      <c r="E767" s="6"/>
      <c r="F767" s="5">
        <f>IFERROR(VLOOKUP(Einkauf!E767,Rohmaterial!$B$4:$C$54,2,0),0)</f>
        <v>0</v>
      </c>
      <c r="G767" s="4"/>
      <c r="H767" s="117"/>
      <c r="I767" s="4"/>
      <c r="J767" s="4"/>
    </row>
    <row r="768" spans="2:10" x14ac:dyDescent="0.35">
      <c r="B768" s="11"/>
      <c r="C768" s="11"/>
      <c r="D768" s="25"/>
      <c r="E768" s="6"/>
      <c r="F768" s="5">
        <f>IFERROR(VLOOKUP(Einkauf!E768,Rohmaterial!$B$4:$C$54,2,0),0)</f>
        <v>0</v>
      </c>
      <c r="G768" s="4"/>
      <c r="H768" s="117"/>
      <c r="I768" s="4"/>
      <c r="J768" s="4"/>
    </row>
    <row r="769" spans="2:10" x14ac:dyDescent="0.35">
      <c r="B769" s="11"/>
      <c r="C769" s="11"/>
      <c r="D769" s="25"/>
      <c r="E769" s="6"/>
      <c r="F769" s="5">
        <f>IFERROR(VLOOKUP(Einkauf!E769,Rohmaterial!$B$4:$C$54,2,0),0)</f>
        <v>0</v>
      </c>
      <c r="G769" s="4"/>
      <c r="H769" s="117"/>
      <c r="I769" s="4"/>
      <c r="J769" s="4"/>
    </row>
    <row r="770" spans="2:10" x14ac:dyDescent="0.35">
      <c r="B770" s="11"/>
      <c r="C770" s="11"/>
      <c r="D770" s="25"/>
      <c r="E770" s="6"/>
      <c r="F770" s="5">
        <f>IFERROR(VLOOKUP(Einkauf!E770,Rohmaterial!$B$4:$C$54,2,0),0)</f>
        <v>0</v>
      </c>
      <c r="G770" s="4"/>
      <c r="H770" s="117"/>
      <c r="I770" s="4"/>
      <c r="J770" s="4"/>
    </row>
    <row r="771" spans="2:10" x14ac:dyDescent="0.35">
      <c r="B771" s="11"/>
      <c r="C771" s="11"/>
      <c r="D771" s="25"/>
      <c r="E771" s="6"/>
      <c r="F771" s="5">
        <f>IFERROR(VLOOKUP(Einkauf!E771,Rohmaterial!$B$4:$C$54,2,0),0)</f>
        <v>0</v>
      </c>
      <c r="G771" s="4"/>
      <c r="H771" s="117"/>
      <c r="I771" s="4"/>
      <c r="J771" s="4"/>
    </row>
    <row r="772" spans="2:10" x14ac:dyDescent="0.35">
      <c r="B772" s="11"/>
      <c r="C772" s="11"/>
      <c r="D772" s="25"/>
      <c r="E772" s="6"/>
      <c r="F772" s="5">
        <f>IFERROR(VLOOKUP(Einkauf!E772,Rohmaterial!$B$4:$C$54,2,0),0)</f>
        <v>0</v>
      </c>
      <c r="G772" s="4"/>
      <c r="H772" s="117"/>
      <c r="I772" s="4"/>
      <c r="J772" s="4"/>
    </row>
    <row r="773" spans="2:10" x14ac:dyDescent="0.35">
      <c r="B773" s="11"/>
      <c r="C773" s="11"/>
      <c r="D773" s="25"/>
      <c r="E773" s="6"/>
      <c r="F773" s="5">
        <f>IFERROR(VLOOKUP(Einkauf!E773,Rohmaterial!$B$4:$C$54,2,0),0)</f>
        <v>0</v>
      </c>
      <c r="G773" s="4"/>
      <c r="H773" s="117"/>
      <c r="I773" s="4"/>
      <c r="J773" s="4"/>
    </row>
    <row r="774" spans="2:10" x14ac:dyDescent="0.35">
      <c r="B774" s="11"/>
      <c r="C774" s="11"/>
      <c r="D774" s="25"/>
      <c r="E774" s="6"/>
      <c r="F774" s="5">
        <f>IFERROR(VLOOKUP(Einkauf!E774,Rohmaterial!$B$4:$C$54,2,0),0)</f>
        <v>0</v>
      </c>
      <c r="G774" s="4"/>
      <c r="H774" s="117"/>
      <c r="I774" s="4"/>
      <c r="J774" s="4"/>
    </row>
    <row r="775" spans="2:10" x14ac:dyDescent="0.35">
      <c r="B775" s="11"/>
      <c r="C775" s="11"/>
      <c r="D775" s="25"/>
      <c r="E775" s="6"/>
      <c r="F775" s="5">
        <f>IFERROR(VLOOKUP(Einkauf!E775,Rohmaterial!$B$4:$C$54,2,0),0)</f>
        <v>0</v>
      </c>
      <c r="G775" s="4"/>
      <c r="H775" s="117"/>
      <c r="I775" s="4"/>
      <c r="J775" s="4"/>
    </row>
    <row r="776" spans="2:10" x14ac:dyDescent="0.35">
      <c r="B776" s="11"/>
      <c r="C776" s="11"/>
      <c r="D776" s="25"/>
      <c r="E776" s="6"/>
      <c r="F776" s="5">
        <f>IFERROR(VLOOKUP(Einkauf!E776,Rohmaterial!$B$4:$C$54,2,0),0)</f>
        <v>0</v>
      </c>
      <c r="G776" s="4"/>
      <c r="H776" s="117"/>
      <c r="I776" s="4"/>
      <c r="J776" s="4"/>
    </row>
    <row r="777" spans="2:10" x14ac:dyDescent="0.35">
      <c r="B777" s="11"/>
      <c r="C777" s="11"/>
      <c r="D777" s="25"/>
      <c r="E777" s="6"/>
      <c r="F777" s="5">
        <f>IFERROR(VLOOKUP(Einkauf!E777,Rohmaterial!$B$4:$C$54,2,0),0)</f>
        <v>0</v>
      </c>
      <c r="G777" s="4"/>
      <c r="H777" s="117"/>
      <c r="I777" s="4"/>
      <c r="J777" s="4"/>
    </row>
    <row r="778" spans="2:10" x14ac:dyDescent="0.35">
      <c r="B778" s="11"/>
      <c r="C778" s="11"/>
      <c r="D778" s="25"/>
      <c r="E778" s="6"/>
      <c r="F778" s="5">
        <f>IFERROR(VLOOKUP(Einkauf!E778,Rohmaterial!$B$4:$C$54,2,0),0)</f>
        <v>0</v>
      </c>
      <c r="G778" s="4"/>
      <c r="H778" s="117"/>
      <c r="I778" s="4"/>
      <c r="J778" s="4"/>
    </row>
    <row r="779" spans="2:10" x14ac:dyDescent="0.35">
      <c r="B779" s="11"/>
      <c r="C779" s="11"/>
      <c r="D779" s="25"/>
      <c r="E779" s="6"/>
      <c r="F779" s="5">
        <f>IFERROR(VLOOKUP(Einkauf!E779,Rohmaterial!$B$4:$C$54,2,0),0)</f>
        <v>0</v>
      </c>
      <c r="G779" s="4"/>
      <c r="H779" s="117"/>
      <c r="I779" s="4"/>
      <c r="J779" s="4"/>
    </row>
    <row r="780" spans="2:10" x14ac:dyDescent="0.35">
      <c r="B780" s="11"/>
      <c r="C780" s="11"/>
      <c r="D780" s="25"/>
      <c r="E780" s="6"/>
      <c r="F780" s="5">
        <f>IFERROR(VLOOKUP(Einkauf!E780,Rohmaterial!$B$4:$C$54,2,0),0)</f>
        <v>0</v>
      </c>
      <c r="G780" s="4"/>
      <c r="H780" s="117"/>
      <c r="I780" s="4"/>
      <c r="J780" s="4"/>
    </row>
    <row r="781" spans="2:10" x14ac:dyDescent="0.35">
      <c r="B781" s="11"/>
      <c r="C781" s="11"/>
      <c r="D781" s="25"/>
      <c r="E781" s="6"/>
      <c r="F781" s="5">
        <f>IFERROR(VLOOKUP(Einkauf!E781,Rohmaterial!$B$4:$C$54,2,0),0)</f>
        <v>0</v>
      </c>
      <c r="G781" s="4"/>
      <c r="H781" s="117"/>
      <c r="I781" s="4"/>
      <c r="J781" s="4"/>
    </row>
    <row r="782" spans="2:10" x14ac:dyDescent="0.35">
      <c r="B782" s="11"/>
      <c r="C782" s="11"/>
      <c r="D782" s="25"/>
      <c r="E782" s="6"/>
      <c r="F782" s="5">
        <f>IFERROR(VLOOKUP(Einkauf!E782,Rohmaterial!$B$4:$C$54,2,0),0)</f>
        <v>0</v>
      </c>
      <c r="G782" s="4"/>
      <c r="H782" s="117"/>
      <c r="I782" s="4"/>
      <c r="J782" s="4"/>
    </row>
    <row r="783" spans="2:10" x14ac:dyDescent="0.35">
      <c r="B783" s="11"/>
      <c r="C783" s="11"/>
      <c r="D783" s="25"/>
      <c r="E783" s="6"/>
      <c r="F783" s="5">
        <f>IFERROR(VLOOKUP(Einkauf!E783,Rohmaterial!$B$4:$C$54,2,0),0)</f>
        <v>0</v>
      </c>
      <c r="G783" s="4"/>
      <c r="H783" s="117"/>
      <c r="I783" s="4"/>
      <c r="J783" s="4"/>
    </row>
    <row r="784" spans="2:10" x14ac:dyDescent="0.35">
      <c r="B784" s="11"/>
      <c r="C784" s="11"/>
      <c r="D784" s="25"/>
      <c r="E784" s="6"/>
      <c r="F784" s="5">
        <f>IFERROR(VLOOKUP(Einkauf!E784,Rohmaterial!$B$4:$C$54,2,0),0)</f>
        <v>0</v>
      </c>
      <c r="G784" s="4"/>
      <c r="H784" s="117"/>
      <c r="I784" s="4"/>
      <c r="J784" s="4"/>
    </row>
    <row r="785" spans="2:10" x14ac:dyDescent="0.35">
      <c r="B785" s="11"/>
      <c r="C785" s="11"/>
      <c r="D785" s="25"/>
      <c r="E785" s="6"/>
      <c r="F785" s="5">
        <f>IFERROR(VLOOKUP(Einkauf!E785,Rohmaterial!$B$4:$C$54,2,0),0)</f>
        <v>0</v>
      </c>
      <c r="G785" s="4"/>
      <c r="H785" s="117"/>
      <c r="I785" s="4"/>
      <c r="J785" s="4"/>
    </row>
    <row r="786" spans="2:10" x14ac:dyDescent="0.35">
      <c r="B786" s="11"/>
      <c r="C786" s="11"/>
      <c r="D786" s="25"/>
      <c r="E786" s="6"/>
      <c r="F786" s="5">
        <f>IFERROR(VLOOKUP(Einkauf!E786,Rohmaterial!$B$4:$C$54,2,0),0)</f>
        <v>0</v>
      </c>
      <c r="G786" s="4"/>
      <c r="H786" s="117"/>
      <c r="I786" s="4"/>
      <c r="J786" s="4"/>
    </row>
    <row r="787" spans="2:10" x14ac:dyDescent="0.35">
      <c r="B787" s="11"/>
      <c r="C787" s="11"/>
      <c r="D787" s="25"/>
      <c r="E787" s="6"/>
      <c r="F787" s="5">
        <f>IFERROR(VLOOKUP(Einkauf!E787,Rohmaterial!$B$4:$C$54,2,0),0)</f>
        <v>0</v>
      </c>
      <c r="G787" s="4"/>
      <c r="H787" s="117"/>
      <c r="I787" s="4"/>
      <c r="J787" s="4"/>
    </row>
    <row r="788" spans="2:10" x14ac:dyDescent="0.35">
      <c r="B788" s="11"/>
      <c r="C788" s="11"/>
      <c r="D788" s="25"/>
      <c r="E788" s="6"/>
      <c r="F788" s="5">
        <f>IFERROR(VLOOKUP(Einkauf!E788,Rohmaterial!$B$4:$C$54,2,0),0)</f>
        <v>0</v>
      </c>
      <c r="G788" s="4"/>
      <c r="H788" s="117"/>
      <c r="I788" s="4"/>
      <c r="J788" s="4"/>
    </row>
    <row r="789" spans="2:10" x14ac:dyDescent="0.35">
      <c r="B789" s="11"/>
      <c r="C789" s="11"/>
      <c r="D789" s="25"/>
      <c r="E789" s="6"/>
      <c r="F789" s="5">
        <f>IFERROR(VLOOKUP(Einkauf!E789,Rohmaterial!$B$4:$C$54,2,0),0)</f>
        <v>0</v>
      </c>
      <c r="G789" s="4"/>
      <c r="H789" s="117"/>
      <c r="I789" s="4"/>
      <c r="J789" s="4"/>
    </row>
    <row r="790" spans="2:10" x14ac:dyDescent="0.35">
      <c r="B790" s="11"/>
      <c r="C790" s="11"/>
      <c r="D790" s="25"/>
      <c r="E790" s="6"/>
      <c r="F790" s="5">
        <f>IFERROR(VLOOKUP(Einkauf!E790,Rohmaterial!$B$4:$C$54,2,0),0)</f>
        <v>0</v>
      </c>
      <c r="G790" s="4"/>
      <c r="H790" s="117"/>
      <c r="I790" s="4"/>
      <c r="J790" s="4"/>
    </row>
    <row r="791" spans="2:10" x14ac:dyDescent="0.35">
      <c r="B791" s="11"/>
      <c r="C791" s="11"/>
      <c r="D791" s="25"/>
      <c r="E791" s="6"/>
      <c r="F791" s="5">
        <f>IFERROR(VLOOKUP(Einkauf!E791,Rohmaterial!$B$4:$C$54,2,0),0)</f>
        <v>0</v>
      </c>
      <c r="G791" s="4"/>
      <c r="H791" s="117"/>
      <c r="I791" s="4"/>
      <c r="J791" s="4"/>
    </row>
    <row r="792" spans="2:10" x14ac:dyDescent="0.35">
      <c r="B792" s="11"/>
      <c r="C792" s="11"/>
      <c r="D792" s="25"/>
      <c r="E792" s="6"/>
      <c r="F792" s="5">
        <f>IFERROR(VLOOKUP(Einkauf!E792,Rohmaterial!$B$4:$C$54,2,0),0)</f>
        <v>0</v>
      </c>
      <c r="G792" s="4"/>
      <c r="H792" s="117"/>
      <c r="I792" s="4"/>
      <c r="J792" s="4"/>
    </row>
    <row r="793" spans="2:10" x14ac:dyDescent="0.35">
      <c r="B793" s="11"/>
      <c r="C793" s="11"/>
      <c r="D793" s="25"/>
      <c r="E793" s="6"/>
      <c r="F793" s="5">
        <f>IFERROR(VLOOKUP(Einkauf!E793,Rohmaterial!$B$4:$C$54,2,0),0)</f>
        <v>0</v>
      </c>
      <c r="G793" s="4"/>
      <c r="H793" s="117"/>
      <c r="I793" s="4"/>
      <c r="J793" s="4"/>
    </row>
    <row r="794" spans="2:10" x14ac:dyDescent="0.35">
      <c r="B794" s="11"/>
      <c r="C794" s="11"/>
      <c r="D794" s="25"/>
      <c r="E794" s="6"/>
      <c r="F794" s="5">
        <f>IFERROR(VLOOKUP(Einkauf!E794,Rohmaterial!$B$4:$C$54,2,0),0)</f>
        <v>0</v>
      </c>
      <c r="G794" s="4"/>
      <c r="H794" s="117"/>
      <c r="I794" s="4"/>
      <c r="J794" s="4"/>
    </row>
    <row r="795" spans="2:10" x14ac:dyDescent="0.35">
      <c r="B795" s="11"/>
      <c r="C795" s="11"/>
      <c r="D795" s="25"/>
      <c r="E795" s="6"/>
      <c r="F795" s="5">
        <f>IFERROR(VLOOKUP(Einkauf!E795,Rohmaterial!$B$4:$C$54,2,0),0)</f>
        <v>0</v>
      </c>
      <c r="G795" s="4"/>
      <c r="H795" s="117"/>
      <c r="I795" s="4"/>
      <c r="J795" s="4"/>
    </row>
    <row r="796" spans="2:10" x14ac:dyDescent="0.35">
      <c r="B796" s="11"/>
      <c r="C796" s="11"/>
      <c r="D796" s="25"/>
      <c r="E796" s="6"/>
      <c r="F796" s="5">
        <f>IFERROR(VLOOKUP(Einkauf!E796,Rohmaterial!$B$4:$C$54,2,0),0)</f>
        <v>0</v>
      </c>
      <c r="G796" s="4"/>
      <c r="H796" s="117"/>
      <c r="I796" s="4"/>
      <c r="J796" s="4"/>
    </row>
    <row r="797" spans="2:10" x14ac:dyDescent="0.35">
      <c r="B797" s="11"/>
      <c r="C797" s="11"/>
      <c r="D797" s="25"/>
      <c r="E797" s="6"/>
      <c r="F797" s="5">
        <f>IFERROR(VLOOKUP(Einkauf!E797,Rohmaterial!$B$4:$C$54,2,0),0)</f>
        <v>0</v>
      </c>
      <c r="G797" s="4"/>
      <c r="H797" s="117"/>
      <c r="I797" s="4"/>
      <c r="J797" s="4"/>
    </row>
    <row r="798" spans="2:10" x14ac:dyDescent="0.35">
      <c r="B798" s="11"/>
      <c r="C798" s="11"/>
      <c r="D798" s="25"/>
      <c r="E798" s="6"/>
      <c r="F798" s="5">
        <f>IFERROR(VLOOKUP(Einkauf!E798,Rohmaterial!$B$4:$C$54,2,0),0)</f>
        <v>0</v>
      </c>
      <c r="G798" s="4"/>
      <c r="H798" s="117"/>
      <c r="I798" s="4"/>
      <c r="J798" s="4"/>
    </row>
    <row r="799" spans="2:10" x14ac:dyDescent="0.35">
      <c r="B799" s="11"/>
      <c r="C799" s="11"/>
      <c r="D799" s="25"/>
      <c r="E799" s="6"/>
      <c r="F799" s="5">
        <f>IFERROR(VLOOKUP(Einkauf!E799,Rohmaterial!$B$4:$C$54,2,0),0)</f>
        <v>0</v>
      </c>
      <c r="G799" s="4"/>
      <c r="H799" s="117"/>
      <c r="I799" s="4"/>
      <c r="J799" s="4"/>
    </row>
    <row r="800" spans="2:10" x14ac:dyDescent="0.35">
      <c r="B800" s="11"/>
      <c r="C800" s="11"/>
      <c r="D800" s="25"/>
      <c r="E800" s="6"/>
      <c r="F800" s="5">
        <f>IFERROR(VLOOKUP(Einkauf!E800,Rohmaterial!$B$4:$C$54,2,0),0)</f>
        <v>0</v>
      </c>
      <c r="G800" s="4"/>
      <c r="H800" s="117"/>
      <c r="I800" s="4"/>
      <c r="J800" s="4"/>
    </row>
    <row r="801" spans="2:10" x14ac:dyDescent="0.35">
      <c r="B801" s="11"/>
      <c r="C801" s="11"/>
      <c r="D801" s="25"/>
      <c r="E801" s="6"/>
      <c r="F801" s="5">
        <f>IFERROR(VLOOKUP(Einkauf!E801,Rohmaterial!$B$4:$C$54,2,0),0)</f>
        <v>0</v>
      </c>
      <c r="G801" s="4"/>
      <c r="H801" s="117"/>
      <c r="I801" s="4"/>
      <c r="J801" s="4"/>
    </row>
    <row r="802" spans="2:10" x14ac:dyDescent="0.35">
      <c r="B802" s="11"/>
      <c r="C802" s="11"/>
      <c r="D802" s="25"/>
      <c r="E802" s="6"/>
      <c r="F802" s="5">
        <f>IFERROR(VLOOKUP(Einkauf!E802,Rohmaterial!$B$4:$C$54,2,0),0)</f>
        <v>0</v>
      </c>
      <c r="G802" s="4"/>
      <c r="H802" s="117"/>
      <c r="I802" s="4"/>
      <c r="J802" s="4"/>
    </row>
    <row r="803" spans="2:10" x14ac:dyDescent="0.35">
      <c r="B803" s="11"/>
      <c r="C803" s="11"/>
      <c r="D803" s="25"/>
      <c r="E803" s="6"/>
      <c r="F803" s="5">
        <f>IFERROR(VLOOKUP(Einkauf!E803,Rohmaterial!$B$4:$C$54,2,0),0)</f>
        <v>0</v>
      </c>
      <c r="G803" s="4"/>
      <c r="H803" s="117"/>
      <c r="I803" s="4"/>
      <c r="J803" s="4"/>
    </row>
    <row r="804" spans="2:10" x14ac:dyDescent="0.35">
      <c r="B804" s="11"/>
      <c r="C804" s="11"/>
      <c r="D804" s="25"/>
      <c r="E804" s="6"/>
      <c r="F804" s="5">
        <f>IFERROR(VLOOKUP(Einkauf!E804,Rohmaterial!$B$4:$C$54,2,0),0)</f>
        <v>0</v>
      </c>
      <c r="G804" s="4"/>
      <c r="H804" s="117"/>
      <c r="I804" s="4"/>
      <c r="J804" s="4"/>
    </row>
    <row r="805" spans="2:10" x14ac:dyDescent="0.35">
      <c r="B805" s="11"/>
      <c r="C805" s="11"/>
      <c r="D805" s="25"/>
      <c r="E805" s="6"/>
      <c r="F805" s="5">
        <f>IFERROR(VLOOKUP(Einkauf!E805,Rohmaterial!$B$4:$C$54,2,0),0)</f>
        <v>0</v>
      </c>
      <c r="G805" s="4"/>
      <c r="H805" s="117"/>
      <c r="I805" s="4"/>
      <c r="J805" s="4"/>
    </row>
    <row r="806" spans="2:10" x14ac:dyDescent="0.35">
      <c r="B806" s="11"/>
      <c r="C806" s="11"/>
      <c r="D806" s="25"/>
      <c r="E806" s="6"/>
      <c r="F806" s="5">
        <f>IFERROR(VLOOKUP(Einkauf!E806,Rohmaterial!$B$4:$C$54,2,0),0)</f>
        <v>0</v>
      </c>
      <c r="G806" s="4"/>
      <c r="H806" s="117"/>
      <c r="I806" s="4"/>
      <c r="J806" s="4"/>
    </row>
    <row r="807" spans="2:10" x14ac:dyDescent="0.35">
      <c r="B807" s="11"/>
      <c r="C807" s="11"/>
      <c r="D807" s="25"/>
      <c r="E807" s="6"/>
      <c r="F807" s="5">
        <f>IFERROR(VLOOKUP(Einkauf!E807,Rohmaterial!$B$4:$C$54,2,0),0)</f>
        <v>0</v>
      </c>
      <c r="G807" s="4"/>
      <c r="H807" s="117"/>
      <c r="I807" s="4"/>
      <c r="J807" s="4"/>
    </row>
    <row r="808" spans="2:10" x14ac:dyDescent="0.35">
      <c r="B808" s="11"/>
      <c r="C808" s="11"/>
      <c r="D808" s="25"/>
      <c r="E808" s="6"/>
      <c r="F808" s="5">
        <f>IFERROR(VLOOKUP(Einkauf!E808,Rohmaterial!$B$4:$C$54,2,0),0)</f>
        <v>0</v>
      </c>
      <c r="G808" s="4"/>
      <c r="H808" s="117"/>
      <c r="I808" s="4"/>
      <c r="J808" s="4"/>
    </row>
    <row r="809" spans="2:10" x14ac:dyDescent="0.35">
      <c r="B809" s="11"/>
      <c r="C809" s="11"/>
      <c r="D809" s="25"/>
      <c r="E809" s="6"/>
      <c r="F809" s="5">
        <f>IFERROR(VLOOKUP(Einkauf!E809,Rohmaterial!$B$4:$C$54,2,0),0)</f>
        <v>0</v>
      </c>
      <c r="G809" s="4"/>
      <c r="H809" s="117"/>
      <c r="I809" s="4"/>
      <c r="J809" s="4"/>
    </row>
    <row r="810" spans="2:10" x14ac:dyDescent="0.35">
      <c r="B810" s="11"/>
      <c r="C810" s="11"/>
      <c r="D810" s="25"/>
      <c r="E810" s="6"/>
      <c r="F810" s="5">
        <f>IFERROR(VLOOKUP(Einkauf!E810,Rohmaterial!$B$4:$C$54,2,0),0)</f>
        <v>0</v>
      </c>
      <c r="G810" s="4"/>
      <c r="H810" s="117"/>
      <c r="I810" s="4"/>
      <c r="J810" s="4"/>
    </row>
    <row r="811" spans="2:10" x14ac:dyDescent="0.35">
      <c r="B811" s="11"/>
      <c r="C811" s="11"/>
      <c r="D811" s="25"/>
      <c r="E811" s="6"/>
      <c r="F811" s="5">
        <f>IFERROR(VLOOKUP(Einkauf!E811,Rohmaterial!$B$4:$C$54,2,0),0)</f>
        <v>0</v>
      </c>
      <c r="G811" s="4"/>
      <c r="H811" s="117"/>
      <c r="I811" s="4"/>
      <c r="J811" s="4"/>
    </row>
    <row r="812" spans="2:10" x14ac:dyDescent="0.35">
      <c r="B812" s="11"/>
      <c r="C812" s="11"/>
      <c r="D812" s="25"/>
      <c r="E812" s="6"/>
      <c r="F812" s="5">
        <f>IFERROR(VLOOKUP(Einkauf!E812,Rohmaterial!$B$4:$C$54,2,0),0)</f>
        <v>0</v>
      </c>
      <c r="G812" s="4"/>
      <c r="H812" s="117"/>
      <c r="I812" s="4"/>
      <c r="J812" s="4"/>
    </row>
    <row r="813" spans="2:10" x14ac:dyDescent="0.35">
      <c r="B813" s="11"/>
      <c r="C813" s="11"/>
      <c r="D813" s="25"/>
      <c r="E813" s="6"/>
      <c r="F813" s="5">
        <f>IFERROR(VLOOKUP(Einkauf!E813,Rohmaterial!$B$4:$C$54,2,0),0)</f>
        <v>0</v>
      </c>
      <c r="G813" s="4"/>
      <c r="H813" s="117"/>
      <c r="I813" s="4"/>
      <c r="J813" s="4"/>
    </row>
    <row r="814" spans="2:10" x14ac:dyDescent="0.35">
      <c r="B814" s="11"/>
      <c r="C814" s="11"/>
      <c r="D814" s="25"/>
      <c r="E814" s="6"/>
      <c r="F814" s="5">
        <f>IFERROR(VLOOKUP(Einkauf!E814,Rohmaterial!$B$4:$C$54,2,0),0)</f>
        <v>0</v>
      </c>
      <c r="G814" s="4"/>
      <c r="H814" s="117"/>
      <c r="I814" s="4"/>
      <c r="J814" s="4"/>
    </row>
    <row r="815" spans="2:10" x14ac:dyDescent="0.35">
      <c r="B815" s="11"/>
      <c r="C815" s="11"/>
      <c r="D815" s="25"/>
      <c r="E815" s="6"/>
      <c r="F815" s="5">
        <f>IFERROR(VLOOKUP(Einkauf!E815,Rohmaterial!$B$4:$C$54,2,0),0)</f>
        <v>0</v>
      </c>
      <c r="G815" s="4"/>
      <c r="H815" s="117"/>
      <c r="I815" s="4"/>
      <c r="J815" s="4"/>
    </row>
    <row r="816" spans="2:10" x14ac:dyDescent="0.35">
      <c r="B816" s="11"/>
      <c r="C816" s="11"/>
      <c r="D816" s="25"/>
      <c r="E816" s="6"/>
      <c r="F816" s="5">
        <f>IFERROR(VLOOKUP(Einkauf!E816,Rohmaterial!$B$4:$C$54,2,0),0)</f>
        <v>0</v>
      </c>
      <c r="G816" s="4"/>
      <c r="H816" s="117"/>
      <c r="I816" s="4"/>
      <c r="J816" s="4"/>
    </row>
    <row r="817" spans="2:10" x14ac:dyDescent="0.35">
      <c r="B817" s="11"/>
      <c r="C817" s="11"/>
      <c r="D817" s="25"/>
      <c r="E817" s="6"/>
      <c r="F817" s="5">
        <f>IFERROR(VLOOKUP(Einkauf!E817,Rohmaterial!$B$4:$C$54,2,0),0)</f>
        <v>0</v>
      </c>
      <c r="G817" s="4"/>
      <c r="H817" s="117"/>
      <c r="I817" s="4"/>
      <c r="J817" s="4"/>
    </row>
    <row r="818" spans="2:10" x14ac:dyDescent="0.35">
      <c r="B818" s="11"/>
      <c r="C818" s="11"/>
      <c r="D818" s="25"/>
      <c r="E818" s="6"/>
      <c r="F818" s="5">
        <f>IFERROR(VLOOKUP(Einkauf!E818,Rohmaterial!$B$4:$C$54,2,0),0)</f>
        <v>0</v>
      </c>
      <c r="G818" s="4"/>
      <c r="H818" s="117"/>
      <c r="I818" s="4"/>
      <c r="J818" s="4"/>
    </row>
    <row r="819" spans="2:10" x14ac:dyDescent="0.35">
      <c r="B819" s="11"/>
      <c r="C819" s="11"/>
      <c r="D819" s="25"/>
      <c r="E819" s="6"/>
      <c r="F819" s="5">
        <f>IFERROR(VLOOKUP(Einkauf!E819,Rohmaterial!$B$4:$C$54,2,0),0)</f>
        <v>0</v>
      </c>
      <c r="G819" s="4"/>
      <c r="H819" s="117"/>
      <c r="I819" s="4"/>
      <c r="J819" s="4"/>
    </row>
    <row r="820" spans="2:10" x14ac:dyDescent="0.35">
      <c r="B820" s="11"/>
      <c r="C820" s="11"/>
      <c r="D820" s="25"/>
      <c r="E820" s="6"/>
      <c r="F820" s="5">
        <f>IFERROR(VLOOKUP(Einkauf!E820,Rohmaterial!$B$4:$C$54,2,0),0)</f>
        <v>0</v>
      </c>
      <c r="G820" s="4"/>
      <c r="H820" s="117"/>
      <c r="I820" s="4"/>
      <c r="J820" s="4"/>
    </row>
    <row r="821" spans="2:10" x14ac:dyDescent="0.35">
      <c r="B821" s="11"/>
      <c r="C821" s="11"/>
      <c r="D821" s="25"/>
      <c r="E821" s="6"/>
      <c r="F821" s="5">
        <f>IFERROR(VLOOKUP(Einkauf!E821,Rohmaterial!$B$4:$C$54,2,0),0)</f>
        <v>0</v>
      </c>
      <c r="G821" s="4"/>
      <c r="H821" s="117"/>
      <c r="I821" s="4"/>
      <c r="J821" s="4"/>
    </row>
    <row r="822" spans="2:10" x14ac:dyDescent="0.35">
      <c r="B822" s="11"/>
      <c r="C822" s="11"/>
      <c r="D822" s="25"/>
      <c r="E822" s="6"/>
      <c r="F822" s="5">
        <f>IFERROR(VLOOKUP(Einkauf!E822,Rohmaterial!$B$4:$C$54,2,0),0)</f>
        <v>0</v>
      </c>
      <c r="G822" s="4"/>
      <c r="H822" s="117"/>
      <c r="I822" s="4"/>
      <c r="J822" s="4"/>
    </row>
    <row r="823" spans="2:10" x14ac:dyDescent="0.35">
      <c r="B823" s="11"/>
      <c r="C823" s="11"/>
      <c r="D823" s="25"/>
      <c r="E823" s="6"/>
      <c r="F823" s="5">
        <f>IFERROR(VLOOKUP(Einkauf!E823,Rohmaterial!$B$4:$C$54,2,0),0)</f>
        <v>0</v>
      </c>
      <c r="G823" s="4"/>
      <c r="H823" s="117"/>
      <c r="I823" s="4"/>
      <c r="J823" s="4"/>
    </row>
    <row r="824" spans="2:10" x14ac:dyDescent="0.35">
      <c r="B824" s="11"/>
      <c r="C824" s="11"/>
      <c r="D824" s="25"/>
      <c r="E824" s="6"/>
      <c r="F824" s="5">
        <f>IFERROR(VLOOKUP(Einkauf!E824,Rohmaterial!$B$4:$C$54,2,0),0)</f>
        <v>0</v>
      </c>
      <c r="G824" s="4"/>
      <c r="H824" s="117"/>
      <c r="I824" s="4"/>
      <c r="J824" s="4"/>
    </row>
    <row r="825" spans="2:10" x14ac:dyDescent="0.35">
      <c r="B825" s="11"/>
      <c r="C825" s="11"/>
      <c r="D825" s="25"/>
      <c r="E825" s="6"/>
      <c r="F825" s="5">
        <f>IFERROR(VLOOKUP(Einkauf!E825,Rohmaterial!$B$4:$C$54,2,0),0)</f>
        <v>0</v>
      </c>
      <c r="G825" s="4"/>
      <c r="H825" s="117"/>
      <c r="I825" s="4"/>
      <c r="J825" s="4"/>
    </row>
    <row r="826" spans="2:10" x14ac:dyDescent="0.35">
      <c r="B826" s="11"/>
      <c r="C826" s="11"/>
      <c r="D826" s="25"/>
      <c r="E826" s="6"/>
      <c r="F826" s="5">
        <f>IFERROR(VLOOKUP(Einkauf!E826,Rohmaterial!$B$4:$C$54,2,0),0)</f>
        <v>0</v>
      </c>
      <c r="G826" s="4"/>
      <c r="H826" s="117"/>
      <c r="I826" s="4"/>
      <c r="J826" s="4"/>
    </row>
    <row r="827" spans="2:10" x14ac:dyDescent="0.35">
      <c r="B827" s="11"/>
      <c r="C827" s="11"/>
      <c r="D827" s="25"/>
      <c r="E827" s="6"/>
      <c r="F827" s="5">
        <f>IFERROR(VLOOKUP(Einkauf!E827,Rohmaterial!$B$4:$C$54,2,0),0)</f>
        <v>0</v>
      </c>
      <c r="G827" s="4"/>
      <c r="H827" s="117"/>
      <c r="I827" s="4"/>
      <c r="J827" s="4"/>
    </row>
    <row r="828" spans="2:10" x14ac:dyDescent="0.35">
      <c r="B828" s="11"/>
      <c r="C828" s="11"/>
      <c r="D828" s="25"/>
      <c r="E828" s="6"/>
      <c r="F828" s="5">
        <f>IFERROR(VLOOKUP(Einkauf!E828,Rohmaterial!$B$4:$C$54,2,0),0)</f>
        <v>0</v>
      </c>
      <c r="G828" s="4"/>
      <c r="H828" s="117"/>
      <c r="I828" s="4"/>
      <c r="J828" s="4"/>
    </row>
    <row r="829" spans="2:10" x14ac:dyDescent="0.35">
      <c r="B829" s="11"/>
      <c r="C829" s="11"/>
      <c r="D829" s="25"/>
      <c r="E829" s="6"/>
      <c r="F829" s="5">
        <f>IFERROR(VLOOKUP(Einkauf!E829,Rohmaterial!$B$4:$C$54,2,0),0)</f>
        <v>0</v>
      </c>
      <c r="G829" s="4"/>
      <c r="H829" s="117"/>
      <c r="I829" s="4"/>
      <c r="J829" s="4"/>
    </row>
    <row r="830" spans="2:10" x14ac:dyDescent="0.35">
      <c r="B830" s="11"/>
      <c r="C830" s="11"/>
      <c r="D830" s="25"/>
      <c r="E830" s="6"/>
      <c r="F830" s="5">
        <f>IFERROR(VLOOKUP(Einkauf!E830,Rohmaterial!$B$4:$C$54,2,0),0)</f>
        <v>0</v>
      </c>
      <c r="G830" s="4"/>
      <c r="H830" s="117"/>
      <c r="I830" s="4"/>
      <c r="J830" s="4"/>
    </row>
    <row r="831" spans="2:10" x14ac:dyDescent="0.35">
      <c r="B831" s="11"/>
      <c r="C831" s="11"/>
      <c r="D831" s="25"/>
      <c r="E831" s="6"/>
      <c r="F831" s="5">
        <f>IFERROR(VLOOKUP(Einkauf!E831,Rohmaterial!$B$4:$C$54,2,0),0)</f>
        <v>0</v>
      </c>
      <c r="G831" s="4"/>
      <c r="H831" s="117"/>
      <c r="I831" s="4"/>
      <c r="J831" s="4"/>
    </row>
    <row r="832" spans="2:10" x14ac:dyDescent="0.35">
      <c r="B832" s="11"/>
      <c r="C832" s="11"/>
      <c r="D832" s="25"/>
      <c r="E832" s="6"/>
      <c r="F832" s="5">
        <f>IFERROR(VLOOKUP(Einkauf!E832,Rohmaterial!$B$4:$C$54,2,0),0)</f>
        <v>0</v>
      </c>
      <c r="G832" s="4"/>
      <c r="H832" s="117"/>
      <c r="I832" s="4"/>
      <c r="J832" s="4"/>
    </row>
    <row r="833" spans="2:10" x14ac:dyDescent="0.35">
      <c r="B833" s="11"/>
      <c r="C833" s="11"/>
      <c r="D833" s="25"/>
      <c r="E833" s="6"/>
      <c r="F833" s="5">
        <f>IFERROR(VLOOKUP(Einkauf!E833,Rohmaterial!$B$4:$C$54,2,0),0)</f>
        <v>0</v>
      </c>
      <c r="G833" s="4"/>
      <c r="H833" s="117"/>
      <c r="I833" s="4"/>
      <c r="J833" s="4"/>
    </row>
    <row r="834" spans="2:10" x14ac:dyDescent="0.35">
      <c r="B834" s="11"/>
      <c r="C834" s="11"/>
      <c r="D834" s="25"/>
      <c r="E834" s="6"/>
      <c r="F834" s="5">
        <f>IFERROR(VLOOKUP(Einkauf!E834,Rohmaterial!$B$4:$C$54,2,0),0)</f>
        <v>0</v>
      </c>
      <c r="G834" s="4"/>
      <c r="H834" s="117"/>
      <c r="I834" s="4"/>
      <c r="J834" s="4"/>
    </row>
    <row r="835" spans="2:10" x14ac:dyDescent="0.35">
      <c r="B835" s="11"/>
      <c r="C835" s="11"/>
      <c r="D835" s="25"/>
      <c r="E835" s="6"/>
      <c r="F835" s="5">
        <f>IFERROR(VLOOKUP(Einkauf!E835,Rohmaterial!$B$4:$C$54,2,0),0)</f>
        <v>0</v>
      </c>
      <c r="G835" s="4"/>
      <c r="H835" s="117"/>
      <c r="I835" s="4"/>
      <c r="J835" s="4"/>
    </row>
    <row r="836" spans="2:10" x14ac:dyDescent="0.35">
      <c r="B836" s="11"/>
      <c r="C836" s="11"/>
      <c r="D836" s="25"/>
      <c r="E836" s="6"/>
      <c r="F836" s="5">
        <f>IFERROR(VLOOKUP(Einkauf!E836,Rohmaterial!$B$4:$C$54,2,0),0)</f>
        <v>0</v>
      </c>
      <c r="G836" s="4"/>
      <c r="H836" s="117"/>
      <c r="I836" s="4"/>
      <c r="J836" s="4"/>
    </row>
    <row r="837" spans="2:10" x14ac:dyDescent="0.35">
      <c r="B837" s="11"/>
      <c r="C837" s="11"/>
      <c r="D837" s="25"/>
      <c r="E837" s="6"/>
      <c r="F837" s="5">
        <f>IFERROR(VLOOKUP(Einkauf!E837,Rohmaterial!$B$4:$C$54,2,0),0)</f>
        <v>0</v>
      </c>
      <c r="G837" s="4"/>
      <c r="H837" s="117"/>
      <c r="I837" s="4"/>
      <c r="J837" s="4"/>
    </row>
    <row r="838" spans="2:10" x14ac:dyDescent="0.35">
      <c r="B838" s="11"/>
      <c r="C838" s="11"/>
      <c r="D838" s="25"/>
      <c r="E838" s="6"/>
      <c r="F838" s="5">
        <f>IFERROR(VLOOKUP(Einkauf!E838,Rohmaterial!$B$4:$C$54,2,0),0)</f>
        <v>0</v>
      </c>
      <c r="G838" s="4"/>
      <c r="H838" s="117"/>
      <c r="I838" s="4"/>
      <c r="J838" s="4"/>
    </row>
    <row r="839" spans="2:10" x14ac:dyDescent="0.35">
      <c r="B839" s="11"/>
      <c r="C839" s="11"/>
      <c r="D839" s="25"/>
      <c r="E839" s="6"/>
      <c r="F839" s="5">
        <f>IFERROR(VLOOKUP(Einkauf!E839,Rohmaterial!$B$4:$C$54,2,0),0)</f>
        <v>0</v>
      </c>
      <c r="G839" s="4"/>
      <c r="H839" s="117"/>
      <c r="I839" s="4"/>
      <c r="J839" s="4"/>
    </row>
    <row r="840" spans="2:10" x14ac:dyDescent="0.35">
      <c r="B840" s="11"/>
      <c r="C840" s="11"/>
      <c r="D840" s="25"/>
      <c r="E840" s="6"/>
      <c r="F840" s="5">
        <f>IFERROR(VLOOKUP(Einkauf!E840,Rohmaterial!$B$4:$C$54,2,0),0)</f>
        <v>0</v>
      </c>
      <c r="G840" s="4"/>
      <c r="H840" s="117"/>
      <c r="I840" s="4"/>
      <c r="J840" s="4"/>
    </row>
    <row r="841" spans="2:10" x14ac:dyDescent="0.35">
      <c r="B841" s="11"/>
      <c r="C841" s="11"/>
      <c r="D841" s="25"/>
      <c r="E841" s="6"/>
      <c r="F841" s="5">
        <f>IFERROR(VLOOKUP(Einkauf!E841,Rohmaterial!$B$4:$C$54,2,0),0)</f>
        <v>0</v>
      </c>
      <c r="G841" s="4"/>
      <c r="H841" s="117"/>
      <c r="I841" s="4"/>
      <c r="J841" s="4"/>
    </row>
    <row r="842" spans="2:10" x14ac:dyDescent="0.35">
      <c r="B842" s="11"/>
      <c r="C842" s="11"/>
      <c r="D842" s="25"/>
      <c r="E842" s="6"/>
      <c r="F842" s="5">
        <f>IFERROR(VLOOKUP(Einkauf!E842,Rohmaterial!$B$4:$C$54,2,0),0)</f>
        <v>0</v>
      </c>
      <c r="G842" s="4"/>
      <c r="H842" s="117"/>
      <c r="I842" s="4"/>
      <c r="J842" s="4"/>
    </row>
    <row r="843" spans="2:10" x14ac:dyDescent="0.35">
      <c r="B843" s="11"/>
      <c r="C843" s="11"/>
      <c r="D843" s="25"/>
      <c r="E843" s="6"/>
      <c r="F843" s="5">
        <f>IFERROR(VLOOKUP(Einkauf!E843,Rohmaterial!$B$4:$C$54,2,0),0)</f>
        <v>0</v>
      </c>
      <c r="G843" s="4"/>
      <c r="H843" s="117"/>
      <c r="I843" s="4"/>
      <c r="J843" s="4"/>
    </row>
    <row r="844" spans="2:10" x14ac:dyDescent="0.35">
      <c r="B844" s="11"/>
      <c r="C844" s="11"/>
      <c r="D844" s="25"/>
      <c r="E844" s="6"/>
      <c r="F844" s="5">
        <f>IFERROR(VLOOKUP(Einkauf!E844,Rohmaterial!$B$4:$C$54,2,0),0)</f>
        <v>0</v>
      </c>
      <c r="G844" s="4"/>
      <c r="H844" s="117"/>
      <c r="I844" s="4"/>
      <c r="J844" s="4"/>
    </row>
    <row r="845" spans="2:10" x14ac:dyDescent="0.35">
      <c r="B845" s="11"/>
      <c r="C845" s="11"/>
      <c r="D845" s="25"/>
      <c r="E845" s="6"/>
      <c r="F845" s="5">
        <f>IFERROR(VLOOKUP(Einkauf!E845,Rohmaterial!$B$4:$C$54,2,0),0)</f>
        <v>0</v>
      </c>
      <c r="G845" s="4"/>
      <c r="H845" s="117"/>
      <c r="I845" s="4"/>
      <c r="J845" s="4"/>
    </row>
    <row r="846" spans="2:10" x14ac:dyDescent="0.35">
      <c r="B846" s="11"/>
      <c r="C846" s="11"/>
      <c r="D846" s="25"/>
      <c r="E846" s="6"/>
      <c r="F846" s="5">
        <f>IFERROR(VLOOKUP(Einkauf!E846,Rohmaterial!$B$4:$C$54,2,0),0)</f>
        <v>0</v>
      </c>
      <c r="G846" s="4"/>
      <c r="H846" s="117"/>
      <c r="I846" s="4"/>
      <c r="J846" s="4"/>
    </row>
    <row r="847" spans="2:10" x14ac:dyDescent="0.35">
      <c r="B847" s="11"/>
      <c r="C847" s="11"/>
      <c r="D847" s="25"/>
      <c r="E847" s="6"/>
      <c r="F847" s="5">
        <f>IFERROR(VLOOKUP(Einkauf!E847,Rohmaterial!$B$4:$C$54,2,0),0)</f>
        <v>0</v>
      </c>
      <c r="G847" s="4"/>
      <c r="H847" s="117"/>
      <c r="I847" s="4"/>
      <c r="J847" s="4"/>
    </row>
    <row r="848" spans="2:10" x14ac:dyDescent="0.35">
      <c r="B848" s="11"/>
      <c r="C848" s="11"/>
      <c r="D848" s="25"/>
      <c r="E848" s="6"/>
      <c r="F848" s="5">
        <f>IFERROR(VLOOKUP(Einkauf!E848,Rohmaterial!$B$4:$C$54,2,0),0)</f>
        <v>0</v>
      </c>
      <c r="G848" s="4"/>
      <c r="H848" s="117"/>
      <c r="I848" s="4"/>
      <c r="J848" s="4"/>
    </row>
    <row r="849" spans="2:10" x14ac:dyDescent="0.35">
      <c r="B849" s="11"/>
      <c r="C849" s="11"/>
      <c r="D849" s="25"/>
      <c r="E849" s="6"/>
      <c r="F849" s="5">
        <f>IFERROR(VLOOKUP(Einkauf!E849,Rohmaterial!$B$4:$C$54,2,0),0)</f>
        <v>0</v>
      </c>
      <c r="G849" s="4"/>
      <c r="H849" s="117"/>
      <c r="I849" s="4"/>
      <c r="J849" s="4"/>
    </row>
    <row r="850" spans="2:10" x14ac:dyDescent="0.35">
      <c r="B850" s="11"/>
      <c r="C850" s="11"/>
      <c r="D850" s="25"/>
      <c r="E850" s="6"/>
      <c r="F850" s="5">
        <f>IFERROR(VLOOKUP(Einkauf!E850,Rohmaterial!$B$4:$C$54,2,0),0)</f>
        <v>0</v>
      </c>
      <c r="G850" s="4"/>
      <c r="H850" s="117"/>
      <c r="I850" s="4"/>
      <c r="J850" s="4"/>
    </row>
    <row r="851" spans="2:10" x14ac:dyDescent="0.35">
      <c r="B851" s="11"/>
      <c r="C851" s="11"/>
      <c r="D851" s="25"/>
      <c r="E851" s="6"/>
      <c r="F851" s="5">
        <f>IFERROR(VLOOKUP(Einkauf!E851,Rohmaterial!$B$4:$C$54,2,0),0)</f>
        <v>0</v>
      </c>
      <c r="G851" s="4"/>
      <c r="H851" s="117"/>
      <c r="I851" s="4"/>
      <c r="J851" s="4"/>
    </row>
    <row r="852" spans="2:10" x14ac:dyDescent="0.35">
      <c r="B852" s="11"/>
      <c r="C852" s="11"/>
      <c r="D852" s="25"/>
      <c r="E852" s="6"/>
      <c r="F852" s="5">
        <f>IFERROR(VLOOKUP(Einkauf!E852,Rohmaterial!$B$4:$C$54,2,0),0)</f>
        <v>0</v>
      </c>
      <c r="G852" s="4"/>
      <c r="H852" s="117"/>
      <c r="I852" s="4"/>
      <c r="J852" s="4"/>
    </row>
    <row r="853" spans="2:10" x14ac:dyDescent="0.35">
      <c r="B853" s="11"/>
      <c r="C853" s="11"/>
      <c r="D853" s="25"/>
      <c r="E853" s="6"/>
      <c r="F853" s="5">
        <f>IFERROR(VLOOKUP(Einkauf!E853,Rohmaterial!$B$4:$C$54,2,0),0)</f>
        <v>0</v>
      </c>
      <c r="G853" s="4"/>
      <c r="H853" s="117"/>
      <c r="I853" s="4"/>
      <c r="J853" s="4"/>
    </row>
    <row r="854" spans="2:10" x14ac:dyDescent="0.35">
      <c r="B854" s="11"/>
      <c r="C854" s="11"/>
      <c r="D854" s="25"/>
      <c r="E854" s="6"/>
      <c r="F854" s="5">
        <f>IFERROR(VLOOKUP(Einkauf!E854,Rohmaterial!$B$4:$C$54,2,0),0)</f>
        <v>0</v>
      </c>
      <c r="G854" s="4"/>
      <c r="H854" s="117"/>
      <c r="I854" s="4"/>
      <c r="J854" s="4"/>
    </row>
    <row r="855" spans="2:10" x14ac:dyDescent="0.35">
      <c r="B855" s="11"/>
      <c r="C855" s="11"/>
      <c r="D855" s="25"/>
      <c r="E855" s="6"/>
      <c r="F855" s="5">
        <f>IFERROR(VLOOKUP(Einkauf!E855,Rohmaterial!$B$4:$C$54,2,0),0)</f>
        <v>0</v>
      </c>
      <c r="G855" s="4"/>
      <c r="H855" s="117"/>
      <c r="I855" s="4"/>
      <c r="J855" s="4"/>
    </row>
    <row r="856" spans="2:10" x14ac:dyDescent="0.35">
      <c r="B856" s="11"/>
      <c r="C856" s="11"/>
      <c r="D856" s="25"/>
      <c r="E856" s="6"/>
      <c r="F856" s="5">
        <f>IFERROR(VLOOKUP(Einkauf!E856,Rohmaterial!$B$4:$C$54,2,0),0)</f>
        <v>0</v>
      </c>
      <c r="G856" s="4"/>
      <c r="H856" s="117"/>
      <c r="I856" s="4"/>
      <c r="J856" s="4"/>
    </row>
    <row r="857" spans="2:10" x14ac:dyDescent="0.35">
      <c r="B857" s="11"/>
      <c r="C857" s="11"/>
      <c r="D857" s="25"/>
      <c r="E857" s="6"/>
      <c r="F857" s="5">
        <f>IFERROR(VLOOKUP(Einkauf!E857,Rohmaterial!$B$4:$C$54,2,0),0)</f>
        <v>0</v>
      </c>
      <c r="G857" s="4"/>
      <c r="H857" s="117"/>
      <c r="I857" s="4"/>
      <c r="J857" s="4"/>
    </row>
    <row r="858" spans="2:10" x14ac:dyDescent="0.35">
      <c r="B858" s="11"/>
      <c r="C858" s="11"/>
      <c r="D858" s="25"/>
      <c r="E858" s="6"/>
      <c r="F858" s="5">
        <f>IFERROR(VLOOKUP(Einkauf!E858,Rohmaterial!$B$4:$C$54,2,0),0)</f>
        <v>0</v>
      </c>
      <c r="G858" s="4"/>
      <c r="H858" s="117"/>
      <c r="I858" s="4"/>
      <c r="J858" s="4"/>
    </row>
    <row r="859" spans="2:10" x14ac:dyDescent="0.35">
      <c r="B859" s="11"/>
      <c r="C859" s="11"/>
      <c r="D859" s="25"/>
      <c r="E859" s="6"/>
      <c r="F859" s="5">
        <f>IFERROR(VLOOKUP(Einkauf!E859,Rohmaterial!$B$4:$C$54,2,0),0)</f>
        <v>0</v>
      </c>
      <c r="G859" s="4"/>
      <c r="H859" s="117"/>
      <c r="I859" s="4"/>
      <c r="J859" s="4"/>
    </row>
    <row r="860" spans="2:10" x14ac:dyDescent="0.35">
      <c r="B860" s="11"/>
      <c r="C860" s="11"/>
      <c r="D860" s="25"/>
      <c r="E860" s="6"/>
      <c r="F860" s="5">
        <f>IFERROR(VLOOKUP(Einkauf!E860,Rohmaterial!$B$4:$C$54,2,0),0)</f>
        <v>0</v>
      </c>
      <c r="G860" s="4"/>
      <c r="H860" s="117"/>
      <c r="I860" s="4"/>
      <c r="J860" s="4"/>
    </row>
    <row r="861" spans="2:10" x14ac:dyDescent="0.35">
      <c r="B861" s="11"/>
      <c r="C861" s="11"/>
      <c r="D861" s="25"/>
      <c r="E861" s="6"/>
      <c r="F861" s="5">
        <f>IFERROR(VLOOKUP(Einkauf!E861,Rohmaterial!$B$4:$C$54,2,0),0)</f>
        <v>0</v>
      </c>
      <c r="G861" s="4"/>
      <c r="H861" s="117"/>
      <c r="I861" s="4"/>
      <c r="J861" s="4"/>
    </row>
    <row r="862" spans="2:10" x14ac:dyDescent="0.35">
      <c r="B862" s="11"/>
      <c r="C862" s="11"/>
      <c r="D862" s="25"/>
      <c r="E862" s="6"/>
      <c r="F862" s="5">
        <f>IFERROR(VLOOKUP(Einkauf!E862,Rohmaterial!$B$4:$C$54,2,0),0)</f>
        <v>0</v>
      </c>
      <c r="G862" s="4"/>
      <c r="H862" s="117"/>
      <c r="I862" s="4"/>
      <c r="J862" s="4"/>
    </row>
    <row r="863" spans="2:10" x14ac:dyDescent="0.35">
      <c r="B863" s="11"/>
      <c r="C863" s="11"/>
      <c r="D863" s="25"/>
      <c r="E863" s="6"/>
      <c r="F863" s="5">
        <f>IFERROR(VLOOKUP(Einkauf!E863,Rohmaterial!$B$4:$C$54,2,0),0)</f>
        <v>0</v>
      </c>
      <c r="G863" s="4"/>
      <c r="H863" s="117"/>
      <c r="I863" s="4"/>
      <c r="J863" s="4"/>
    </row>
    <row r="864" spans="2:10" x14ac:dyDescent="0.35">
      <c r="B864" s="11"/>
      <c r="C864" s="11"/>
      <c r="D864" s="25"/>
      <c r="E864" s="6"/>
      <c r="F864" s="5">
        <f>IFERROR(VLOOKUP(Einkauf!E864,Rohmaterial!$B$4:$C$54,2,0),0)</f>
        <v>0</v>
      </c>
      <c r="G864" s="4"/>
      <c r="H864" s="117"/>
      <c r="I864" s="4"/>
      <c r="J864" s="4"/>
    </row>
    <row r="865" spans="2:10" x14ac:dyDescent="0.35">
      <c r="B865" s="11"/>
      <c r="C865" s="11"/>
      <c r="D865" s="25"/>
      <c r="E865" s="6"/>
      <c r="F865" s="5">
        <f>IFERROR(VLOOKUP(Einkauf!E865,Rohmaterial!$B$4:$C$54,2,0),0)</f>
        <v>0</v>
      </c>
      <c r="G865" s="4"/>
      <c r="H865" s="117"/>
      <c r="I865" s="4"/>
      <c r="J865" s="4"/>
    </row>
    <row r="866" spans="2:10" x14ac:dyDescent="0.35">
      <c r="B866" s="11"/>
      <c r="C866" s="11"/>
      <c r="D866" s="25"/>
      <c r="E866" s="6"/>
      <c r="F866" s="5">
        <f>IFERROR(VLOOKUP(Einkauf!E866,Rohmaterial!$B$4:$C$54,2,0),0)</f>
        <v>0</v>
      </c>
      <c r="G866" s="4"/>
      <c r="H866" s="117"/>
      <c r="I866" s="4"/>
      <c r="J866" s="4"/>
    </row>
    <row r="867" spans="2:10" x14ac:dyDescent="0.35">
      <c r="B867" s="11"/>
      <c r="C867" s="11"/>
      <c r="D867" s="25"/>
      <c r="E867" s="6"/>
      <c r="F867" s="5">
        <f>IFERROR(VLOOKUP(Einkauf!E867,Rohmaterial!$B$4:$C$54,2,0),0)</f>
        <v>0</v>
      </c>
      <c r="G867" s="4"/>
      <c r="H867" s="117"/>
      <c r="I867" s="4"/>
      <c r="J867" s="4"/>
    </row>
    <row r="868" spans="2:10" x14ac:dyDescent="0.35">
      <c r="B868" s="11"/>
      <c r="C868" s="11"/>
      <c r="D868" s="25"/>
      <c r="E868" s="6"/>
      <c r="F868" s="5">
        <f>IFERROR(VLOOKUP(Einkauf!E868,Rohmaterial!$B$4:$C$54,2,0),0)</f>
        <v>0</v>
      </c>
      <c r="G868" s="4"/>
      <c r="H868" s="117"/>
      <c r="I868" s="4"/>
      <c r="J868" s="4"/>
    </row>
    <row r="869" spans="2:10" x14ac:dyDescent="0.35">
      <c r="B869" s="11"/>
      <c r="C869" s="11"/>
      <c r="D869" s="25"/>
      <c r="E869" s="6"/>
      <c r="F869" s="5">
        <f>IFERROR(VLOOKUP(Einkauf!E869,Rohmaterial!$B$4:$C$54,2,0),0)</f>
        <v>0</v>
      </c>
      <c r="G869" s="4"/>
      <c r="H869" s="117"/>
      <c r="I869" s="4"/>
      <c r="J869" s="4"/>
    </row>
    <row r="870" spans="2:10" x14ac:dyDescent="0.35">
      <c r="B870" s="11"/>
      <c r="C870" s="11"/>
      <c r="D870" s="25"/>
      <c r="E870" s="6"/>
      <c r="F870" s="5">
        <f>IFERROR(VLOOKUP(Einkauf!E870,Rohmaterial!$B$4:$C$54,2,0),0)</f>
        <v>0</v>
      </c>
      <c r="G870" s="4"/>
      <c r="H870" s="117"/>
      <c r="I870" s="4"/>
      <c r="J870" s="4"/>
    </row>
    <row r="871" spans="2:10" x14ac:dyDescent="0.35">
      <c r="B871" s="11"/>
      <c r="C871" s="11"/>
      <c r="D871" s="25"/>
      <c r="E871" s="6"/>
      <c r="F871" s="5">
        <f>IFERROR(VLOOKUP(Einkauf!E871,Rohmaterial!$B$4:$C$54,2,0),0)</f>
        <v>0</v>
      </c>
      <c r="G871" s="4"/>
      <c r="H871" s="117"/>
      <c r="I871" s="4"/>
      <c r="J871" s="4"/>
    </row>
    <row r="872" spans="2:10" x14ac:dyDescent="0.35">
      <c r="B872" s="11"/>
      <c r="C872" s="11"/>
      <c r="D872" s="25"/>
      <c r="E872" s="6"/>
      <c r="F872" s="5">
        <f>IFERROR(VLOOKUP(Einkauf!E872,Rohmaterial!$B$4:$C$54,2,0),0)</f>
        <v>0</v>
      </c>
      <c r="G872" s="4"/>
      <c r="H872" s="117"/>
      <c r="I872" s="4"/>
      <c r="J872" s="4"/>
    </row>
    <row r="873" spans="2:10" x14ac:dyDescent="0.35">
      <c r="B873" s="11"/>
      <c r="C873" s="11"/>
      <c r="D873" s="25"/>
      <c r="E873" s="6"/>
      <c r="F873" s="5">
        <f>IFERROR(VLOOKUP(Einkauf!E873,Rohmaterial!$B$4:$C$54,2,0),0)</f>
        <v>0</v>
      </c>
      <c r="G873" s="4"/>
      <c r="H873" s="117"/>
      <c r="I873" s="4"/>
      <c r="J873" s="4"/>
    </row>
    <row r="874" spans="2:10" x14ac:dyDescent="0.35">
      <c r="B874" s="11"/>
      <c r="C874" s="11"/>
      <c r="D874" s="25"/>
      <c r="E874" s="6"/>
      <c r="F874" s="5">
        <f>IFERROR(VLOOKUP(Einkauf!E874,Rohmaterial!$B$4:$C$54,2,0),0)</f>
        <v>0</v>
      </c>
      <c r="G874" s="4"/>
      <c r="H874" s="117"/>
      <c r="I874" s="4"/>
      <c r="J874" s="4"/>
    </row>
    <row r="875" spans="2:10" x14ac:dyDescent="0.35">
      <c r="B875" s="11"/>
      <c r="C875" s="11"/>
      <c r="D875" s="25"/>
      <c r="E875" s="6"/>
      <c r="F875" s="5">
        <f>IFERROR(VLOOKUP(Einkauf!E875,Rohmaterial!$B$4:$C$54,2,0),0)</f>
        <v>0</v>
      </c>
      <c r="G875" s="4"/>
      <c r="H875" s="117"/>
      <c r="I875" s="4"/>
      <c r="J875" s="4"/>
    </row>
    <row r="876" spans="2:10" x14ac:dyDescent="0.35">
      <c r="B876" s="11"/>
      <c r="C876" s="11"/>
      <c r="D876" s="25"/>
      <c r="E876" s="6"/>
      <c r="F876" s="5">
        <f>IFERROR(VLOOKUP(Einkauf!E876,Rohmaterial!$B$4:$C$54,2,0),0)</f>
        <v>0</v>
      </c>
      <c r="G876" s="4"/>
      <c r="H876" s="117"/>
      <c r="I876" s="4"/>
      <c r="J876" s="4"/>
    </row>
    <row r="877" spans="2:10" x14ac:dyDescent="0.35">
      <c r="B877" s="11"/>
      <c r="C877" s="11"/>
      <c r="D877" s="25"/>
      <c r="E877" s="6"/>
      <c r="F877" s="5">
        <f>IFERROR(VLOOKUP(Einkauf!E877,Rohmaterial!$B$4:$C$54,2,0),0)</f>
        <v>0</v>
      </c>
      <c r="G877" s="4"/>
      <c r="H877" s="117"/>
      <c r="I877" s="4"/>
      <c r="J877" s="4"/>
    </row>
    <row r="878" spans="2:10" x14ac:dyDescent="0.35">
      <c r="B878" s="11"/>
      <c r="C878" s="11"/>
      <c r="D878" s="25"/>
      <c r="E878" s="6"/>
      <c r="F878" s="5">
        <f>IFERROR(VLOOKUP(Einkauf!E878,Rohmaterial!$B$4:$C$54,2,0),0)</f>
        <v>0</v>
      </c>
      <c r="G878" s="4"/>
      <c r="H878" s="117"/>
      <c r="I878" s="4"/>
      <c r="J878" s="4"/>
    </row>
    <row r="879" spans="2:10" x14ac:dyDescent="0.35">
      <c r="B879" s="11"/>
      <c r="C879" s="11"/>
      <c r="D879" s="25"/>
      <c r="E879" s="6"/>
      <c r="F879" s="5">
        <f>IFERROR(VLOOKUP(Einkauf!E879,Rohmaterial!$B$4:$C$54,2,0),0)</f>
        <v>0</v>
      </c>
      <c r="G879" s="4"/>
      <c r="H879" s="117"/>
      <c r="I879" s="4"/>
      <c r="J879" s="4"/>
    </row>
    <row r="880" spans="2:10" x14ac:dyDescent="0.35">
      <c r="B880" s="11"/>
      <c r="C880" s="11"/>
      <c r="D880" s="25"/>
      <c r="E880" s="6"/>
      <c r="F880" s="5">
        <f>IFERROR(VLOOKUP(Einkauf!E880,Rohmaterial!$B$4:$C$54,2,0),0)</f>
        <v>0</v>
      </c>
      <c r="G880" s="4"/>
      <c r="H880" s="117"/>
      <c r="I880" s="4"/>
      <c r="J880" s="4"/>
    </row>
    <row r="881" spans="2:10" x14ac:dyDescent="0.35">
      <c r="B881" s="11"/>
      <c r="C881" s="11"/>
      <c r="D881" s="25"/>
      <c r="E881" s="6"/>
      <c r="F881" s="5">
        <f>IFERROR(VLOOKUP(Einkauf!E881,Rohmaterial!$B$4:$C$54,2,0),0)</f>
        <v>0</v>
      </c>
      <c r="G881" s="4"/>
      <c r="H881" s="117"/>
      <c r="I881" s="4"/>
      <c r="J881" s="4"/>
    </row>
    <row r="882" spans="2:10" x14ac:dyDescent="0.35">
      <c r="B882" s="11"/>
      <c r="C882" s="11"/>
      <c r="D882" s="25"/>
      <c r="E882" s="6"/>
      <c r="F882" s="5">
        <f>IFERROR(VLOOKUP(Einkauf!E882,Rohmaterial!$B$4:$C$54,2,0),0)</f>
        <v>0</v>
      </c>
      <c r="G882" s="4"/>
      <c r="H882" s="117"/>
      <c r="I882" s="4"/>
      <c r="J882" s="4"/>
    </row>
    <row r="883" spans="2:10" x14ac:dyDescent="0.35">
      <c r="B883" s="11"/>
      <c r="C883" s="11"/>
      <c r="D883" s="25"/>
      <c r="E883" s="6"/>
      <c r="F883" s="5">
        <f>IFERROR(VLOOKUP(Einkauf!E883,Rohmaterial!$B$4:$C$54,2,0),0)</f>
        <v>0</v>
      </c>
      <c r="G883" s="4"/>
      <c r="H883" s="117"/>
      <c r="I883" s="4"/>
      <c r="J883" s="4"/>
    </row>
    <row r="884" spans="2:10" x14ac:dyDescent="0.35">
      <c r="B884" s="11"/>
      <c r="C884" s="11"/>
      <c r="D884" s="25"/>
      <c r="E884" s="6"/>
      <c r="F884" s="5">
        <f>IFERROR(VLOOKUP(Einkauf!E884,Rohmaterial!$B$4:$C$54,2,0),0)</f>
        <v>0</v>
      </c>
      <c r="G884" s="4"/>
      <c r="H884" s="117"/>
      <c r="I884" s="4"/>
      <c r="J884" s="4"/>
    </row>
    <row r="885" spans="2:10" x14ac:dyDescent="0.35">
      <c r="B885" s="11"/>
      <c r="C885" s="11"/>
      <c r="D885" s="25"/>
      <c r="E885" s="6"/>
      <c r="F885" s="5">
        <f>IFERROR(VLOOKUP(Einkauf!E885,Rohmaterial!$B$4:$C$54,2,0),0)</f>
        <v>0</v>
      </c>
      <c r="G885" s="4"/>
      <c r="H885" s="117"/>
      <c r="I885" s="4"/>
      <c r="J885" s="4"/>
    </row>
    <row r="886" spans="2:10" x14ac:dyDescent="0.35">
      <c r="B886" s="11"/>
      <c r="C886" s="11"/>
      <c r="D886" s="25"/>
      <c r="E886" s="6"/>
      <c r="F886" s="5">
        <f>IFERROR(VLOOKUP(Einkauf!E886,Rohmaterial!$B$4:$C$54,2,0),0)</f>
        <v>0</v>
      </c>
      <c r="G886" s="4"/>
      <c r="H886" s="117"/>
      <c r="I886" s="4"/>
      <c r="J886" s="4"/>
    </row>
    <row r="887" spans="2:10" x14ac:dyDescent="0.35">
      <c r="B887" s="11"/>
      <c r="C887" s="11"/>
      <c r="D887" s="25"/>
      <c r="E887" s="6"/>
      <c r="F887" s="5">
        <f>IFERROR(VLOOKUP(Einkauf!E887,Rohmaterial!$B$4:$C$54,2,0),0)</f>
        <v>0</v>
      </c>
      <c r="G887" s="4"/>
      <c r="H887" s="117"/>
      <c r="I887" s="4"/>
      <c r="J887" s="4"/>
    </row>
    <row r="888" spans="2:10" x14ac:dyDescent="0.35">
      <c r="B888" s="11"/>
      <c r="C888" s="11"/>
      <c r="D888" s="25"/>
      <c r="E888" s="6"/>
      <c r="F888" s="5">
        <f>IFERROR(VLOOKUP(Einkauf!E888,Rohmaterial!$B$4:$C$54,2,0),0)</f>
        <v>0</v>
      </c>
      <c r="G888" s="4"/>
      <c r="H888" s="117"/>
      <c r="I888" s="4"/>
      <c r="J888" s="4"/>
    </row>
    <row r="889" spans="2:10" x14ac:dyDescent="0.35">
      <c r="B889" s="11"/>
      <c r="C889" s="11"/>
      <c r="D889" s="25"/>
      <c r="E889" s="6"/>
      <c r="F889" s="5">
        <f>IFERROR(VLOOKUP(Einkauf!E889,Rohmaterial!$B$4:$C$54,2,0),0)</f>
        <v>0</v>
      </c>
      <c r="G889" s="4"/>
      <c r="H889" s="117"/>
      <c r="I889" s="4"/>
      <c r="J889" s="4"/>
    </row>
    <row r="890" spans="2:10" x14ac:dyDescent="0.35">
      <c r="B890" s="11"/>
      <c r="C890" s="11"/>
      <c r="D890" s="25"/>
      <c r="E890" s="6"/>
      <c r="F890" s="5">
        <f>IFERROR(VLOOKUP(Einkauf!E890,Rohmaterial!$B$4:$C$54,2,0),0)</f>
        <v>0</v>
      </c>
      <c r="G890" s="4"/>
      <c r="H890" s="117"/>
      <c r="I890" s="4"/>
      <c r="J890" s="4"/>
    </row>
    <row r="891" spans="2:10" x14ac:dyDescent="0.35">
      <c r="B891" s="11"/>
      <c r="C891" s="11"/>
      <c r="D891" s="25"/>
      <c r="E891" s="6"/>
      <c r="F891" s="5">
        <f>IFERROR(VLOOKUP(Einkauf!E891,Rohmaterial!$B$4:$C$54,2,0),0)</f>
        <v>0</v>
      </c>
      <c r="G891" s="4"/>
      <c r="H891" s="117"/>
      <c r="I891" s="4"/>
      <c r="J891" s="4"/>
    </row>
    <row r="892" spans="2:10" x14ac:dyDescent="0.35">
      <c r="B892" s="11"/>
      <c r="C892" s="11"/>
      <c r="D892" s="25"/>
      <c r="E892" s="6"/>
      <c r="F892" s="5">
        <f>IFERROR(VLOOKUP(Einkauf!E892,Rohmaterial!$B$4:$C$54,2,0),0)</f>
        <v>0</v>
      </c>
      <c r="G892" s="4"/>
      <c r="H892" s="117"/>
      <c r="I892" s="4"/>
      <c r="J892" s="4"/>
    </row>
    <row r="893" spans="2:10" x14ac:dyDescent="0.35">
      <c r="B893" s="11"/>
      <c r="C893" s="11"/>
      <c r="D893" s="25"/>
      <c r="E893" s="6"/>
      <c r="F893" s="5">
        <f>IFERROR(VLOOKUP(Einkauf!E893,Rohmaterial!$B$4:$C$54,2,0),0)</f>
        <v>0</v>
      </c>
      <c r="G893" s="4"/>
      <c r="H893" s="117"/>
      <c r="I893" s="4"/>
      <c r="J893" s="4"/>
    </row>
    <row r="894" spans="2:10" x14ac:dyDescent="0.35">
      <c r="B894" s="11"/>
      <c r="C894" s="11"/>
      <c r="D894" s="25"/>
      <c r="E894" s="6"/>
      <c r="F894" s="5">
        <f>IFERROR(VLOOKUP(Einkauf!E894,Rohmaterial!$B$4:$C$54,2,0),0)</f>
        <v>0</v>
      </c>
      <c r="G894" s="4"/>
      <c r="H894" s="117"/>
      <c r="I894" s="4"/>
      <c r="J894" s="4"/>
    </row>
    <row r="895" spans="2:10" x14ac:dyDescent="0.35">
      <c r="B895" s="11"/>
      <c r="C895" s="11"/>
      <c r="D895" s="25"/>
      <c r="E895" s="6"/>
      <c r="F895" s="5">
        <f>IFERROR(VLOOKUP(Einkauf!E895,Rohmaterial!$B$4:$C$54,2,0),0)</f>
        <v>0</v>
      </c>
      <c r="G895" s="4"/>
      <c r="H895" s="117"/>
      <c r="I895" s="4"/>
      <c r="J895" s="4"/>
    </row>
    <row r="896" spans="2:10" x14ac:dyDescent="0.35">
      <c r="B896" s="11"/>
      <c r="C896" s="11"/>
      <c r="D896" s="25"/>
      <c r="E896" s="6"/>
      <c r="F896" s="5">
        <f>IFERROR(VLOOKUP(Einkauf!E896,Rohmaterial!$B$4:$C$54,2,0),0)</f>
        <v>0</v>
      </c>
      <c r="G896" s="4"/>
      <c r="H896" s="117"/>
      <c r="I896" s="4"/>
      <c r="J896" s="4"/>
    </row>
    <row r="897" spans="2:10" x14ac:dyDescent="0.35">
      <c r="B897" s="11"/>
      <c r="C897" s="11"/>
      <c r="D897" s="25"/>
      <c r="E897" s="6"/>
      <c r="F897" s="5">
        <f>IFERROR(VLOOKUP(Einkauf!E897,Rohmaterial!$B$4:$C$54,2,0),0)</f>
        <v>0</v>
      </c>
      <c r="G897" s="4"/>
      <c r="H897" s="117"/>
      <c r="I897" s="4"/>
      <c r="J897" s="4"/>
    </row>
    <row r="898" spans="2:10" x14ac:dyDescent="0.35">
      <c r="B898" s="11"/>
      <c r="C898" s="11"/>
      <c r="D898" s="25"/>
      <c r="E898" s="6"/>
      <c r="F898" s="5">
        <f>IFERROR(VLOOKUP(Einkauf!E898,Rohmaterial!$B$4:$C$54,2,0),0)</f>
        <v>0</v>
      </c>
      <c r="G898" s="4"/>
      <c r="H898" s="117"/>
      <c r="I898" s="4"/>
      <c r="J898" s="4"/>
    </row>
    <row r="899" spans="2:10" x14ac:dyDescent="0.35">
      <c r="B899" s="11"/>
      <c r="C899" s="11"/>
      <c r="D899" s="25"/>
      <c r="E899" s="6"/>
      <c r="F899" s="5">
        <f>IFERROR(VLOOKUP(Einkauf!E899,Rohmaterial!$B$4:$C$54,2,0),0)</f>
        <v>0</v>
      </c>
      <c r="G899" s="4"/>
      <c r="H899" s="117"/>
      <c r="I899" s="4"/>
      <c r="J899" s="4"/>
    </row>
    <row r="900" spans="2:10" x14ac:dyDescent="0.35">
      <c r="B900" s="11"/>
      <c r="C900" s="11"/>
      <c r="D900" s="25"/>
      <c r="E900" s="6"/>
      <c r="F900" s="5">
        <f>IFERROR(VLOOKUP(Einkauf!E900,Rohmaterial!$B$4:$C$54,2,0),0)</f>
        <v>0</v>
      </c>
      <c r="G900" s="4"/>
      <c r="H900" s="117"/>
      <c r="I900" s="4"/>
      <c r="J900" s="4"/>
    </row>
    <row r="901" spans="2:10" x14ac:dyDescent="0.35">
      <c r="B901" s="11"/>
      <c r="C901" s="11"/>
      <c r="D901" s="25"/>
      <c r="E901" s="6"/>
      <c r="F901" s="5">
        <f>IFERROR(VLOOKUP(Einkauf!E901,Rohmaterial!$B$4:$C$54,2,0),0)</f>
        <v>0</v>
      </c>
      <c r="G901" s="4"/>
      <c r="H901" s="117"/>
      <c r="I901" s="4"/>
      <c r="J901" s="4"/>
    </row>
    <row r="902" spans="2:10" x14ac:dyDescent="0.35">
      <c r="B902" s="11"/>
      <c r="C902" s="11"/>
      <c r="D902" s="25"/>
      <c r="E902" s="6"/>
      <c r="F902" s="5">
        <f>IFERROR(VLOOKUP(Einkauf!E902,Rohmaterial!$B$4:$C$54,2,0),0)</f>
        <v>0</v>
      </c>
      <c r="G902" s="4"/>
      <c r="H902" s="117"/>
      <c r="I902" s="4"/>
      <c r="J902" s="4"/>
    </row>
    <row r="903" spans="2:10" x14ac:dyDescent="0.35">
      <c r="B903" s="11"/>
      <c r="C903" s="11"/>
      <c r="D903" s="25"/>
      <c r="E903" s="6"/>
      <c r="F903" s="5">
        <f>IFERROR(VLOOKUP(Einkauf!E903,Rohmaterial!$B$4:$C$54,2,0),0)</f>
        <v>0</v>
      </c>
      <c r="G903" s="4"/>
      <c r="H903" s="117"/>
      <c r="I903" s="4"/>
      <c r="J903" s="4"/>
    </row>
    <row r="904" spans="2:10" x14ac:dyDescent="0.35">
      <c r="B904" s="11"/>
      <c r="C904" s="11"/>
      <c r="D904" s="25"/>
      <c r="E904" s="6"/>
      <c r="F904" s="5">
        <f>IFERROR(VLOOKUP(Einkauf!E904,Rohmaterial!$B$4:$C$54,2,0),0)</f>
        <v>0</v>
      </c>
      <c r="G904" s="4"/>
      <c r="H904" s="117"/>
      <c r="I904" s="4"/>
      <c r="J904" s="4"/>
    </row>
    <row r="905" spans="2:10" x14ac:dyDescent="0.35">
      <c r="B905" s="11"/>
      <c r="C905" s="11"/>
      <c r="D905" s="25"/>
      <c r="E905" s="6"/>
      <c r="F905" s="5">
        <f>IFERROR(VLOOKUP(Einkauf!E905,Rohmaterial!$B$4:$C$54,2,0),0)</f>
        <v>0</v>
      </c>
      <c r="G905" s="4"/>
      <c r="H905" s="117"/>
      <c r="I905" s="4"/>
      <c r="J905" s="4"/>
    </row>
    <row r="906" spans="2:10" x14ac:dyDescent="0.35">
      <c r="B906" s="11"/>
      <c r="C906" s="11"/>
      <c r="D906" s="25"/>
      <c r="E906" s="6"/>
      <c r="F906" s="5">
        <f>IFERROR(VLOOKUP(Einkauf!E906,Rohmaterial!$B$4:$C$54,2,0),0)</f>
        <v>0</v>
      </c>
      <c r="G906" s="4"/>
      <c r="H906" s="117"/>
      <c r="I906" s="4"/>
      <c r="J906" s="4"/>
    </row>
    <row r="907" spans="2:10" x14ac:dyDescent="0.35">
      <c r="B907" s="11"/>
      <c r="C907" s="11"/>
      <c r="D907" s="25"/>
      <c r="E907" s="6"/>
      <c r="F907" s="5">
        <f>IFERROR(VLOOKUP(Einkauf!E907,Rohmaterial!$B$4:$C$54,2,0),0)</f>
        <v>0</v>
      </c>
      <c r="G907" s="4"/>
      <c r="H907" s="117"/>
      <c r="I907" s="4"/>
      <c r="J907" s="4"/>
    </row>
    <row r="908" spans="2:10" x14ac:dyDescent="0.35">
      <c r="B908" s="11"/>
      <c r="C908" s="11"/>
      <c r="D908" s="25"/>
      <c r="E908" s="6"/>
      <c r="F908" s="5">
        <f>IFERROR(VLOOKUP(Einkauf!E908,Rohmaterial!$B$4:$C$54,2,0),0)</f>
        <v>0</v>
      </c>
      <c r="G908" s="4"/>
      <c r="H908" s="117"/>
      <c r="I908" s="4"/>
      <c r="J908" s="4"/>
    </row>
    <row r="909" spans="2:10" x14ac:dyDescent="0.35">
      <c r="B909" s="11"/>
      <c r="C909" s="11"/>
      <c r="D909" s="25"/>
      <c r="E909" s="6"/>
      <c r="F909" s="5">
        <f>IFERROR(VLOOKUP(Einkauf!E909,Rohmaterial!$B$4:$C$54,2,0),0)</f>
        <v>0</v>
      </c>
      <c r="G909" s="4"/>
      <c r="H909" s="117"/>
      <c r="I909" s="4"/>
      <c r="J909" s="4"/>
    </row>
    <row r="910" spans="2:10" x14ac:dyDescent="0.35">
      <c r="B910" s="11"/>
      <c r="C910" s="11"/>
      <c r="D910" s="25"/>
      <c r="E910" s="6"/>
      <c r="F910" s="5">
        <f>IFERROR(VLOOKUP(Einkauf!E910,Rohmaterial!$B$4:$C$54,2,0),0)</f>
        <v>0</v>
      </c>
      <c r="G910" s="4"/>
      <c r="H910" s="117"/>
      <c r="I910" s="4"/>
      <c r="J910" s="4"/>
    </row>
    <row r="911" spans="2:10" x14ac:dyDescent="0.35">
      <c r="B911" s="11"/>
      <c r="C911" s="11"/>
      <c r="D911" s="25"/>
      <c r="E911" s="6"/>
      <c r="F911" s="5">
        <f>IFERROR(VLOOKUP(Einkauf!E911,Rohmaterial!$B$4:$C$54,2,0),0)</f>
        <v>0</v>
      </c>
      <c r="G911" s="4"/>
      <c r="H911" s="117"/>
      <c r="I911" s="4"/>
      <c r="J911" s="4"/>
    </row>
    <row r="912" spans="2:10" x14ac:dyDescent="0.35">
      <c r="B912" s="11"/>
      <c r="C912" s="11"/>
      <c r="D912" s="25"/>
      <c r="E912" s="6"/>
      <c r="F912" s="5">
        <f>IFERROR(VLOOKUP(Einkauf!E912,Rohmaterial!$B$4:$C$54,2,0),0)</f>
        <v>0</v>
      </c>
      <c r="G912" s="4"/>
      <c r="H912" s="117"/>
      <c r="I912" s="4"/>
      <c r="J912" s="4"/>
    </row>
    <row r="913" spans="2:10" x14ac:dyDescent="0.35">
      <c r="B913" s="11"/>
      <c r="C913" s="11"/>
      <c r="D913" s="25"/>
      <c r="E913" s="6"/>
      <c r="F913" s="5">
        <f>IFERROR(VLOOKUP(Einkauf!E913,Rohmaterial!$B$4:$C$54,2,0),0)</f>
        <v>0</v>
      </c>
      <c r="G913" s="4"/>
      <c r="H913" s="117"/>
      <c r="I913" s="4"/>
      <c r="J913" s="4"/>
    </row>
    <row r="914" spans="2:10" x14ac:dyDescent="0.35">
      <c r="B914" s="11"/>
      <c r="C914" s="11"/>
      <c r="D914" s="25"/>
      <c r="E914" s="6"/>
      <c r="F914" s="5">
        <f>IFERROR(VLOOKUP(Einkauf!E914,Rohmaterial!$B$4:$C$54,2,0),0)</f>
        <v>0</v>
      </c>
      <c r="G914" s="4"/>
      <c r="H914" s="117"/>
      <c r="I914" s="4"/>
      <c r="J914" s="4"/>
    </row>
    <row r="915" spans="2:10" x14ac:dyDescent="0.35">
      <c r="B915" s="11"/>
      <c r="C915" s="11"/>
      <c r="D915" s="25"/>
      <c r="E915" s="6"/>
      <c r="F915" s="5">
        <f>IFERROR(VLOOKUP(Einkauf!E915,Rohmaterial!$B$4:$C$54,2,0),0)</f>
        <v>0</v>
      </c>
      <c r="G915" s="4"/>
      <c r="H915" s="117"/>
      <c r="I915" s="4"/>
      <c r="J915" s="4"/>
    </row>
    <row r="916" spans="2:10" x14ac:dyDescent="0.35">
      <c r="B916" s="11"/>
      <c r="C916" s="11"/>
      <c r="D916" s="25"/>
      <c r="E916" s="6"/>
      <c r="F916" s="5">
        <f>IFERROR(VLOOKUP(Einkauf!E916,Rohmaterial!$B$4:$C$54,2,0),0)</f>
        <v>0</v>
      </c>
      <c r="G916" s="4"/>
      <c r="H916" s="117"/>
      <c r="I916" s="4"/>
      <c r="J916" s="4"/>
    </row>
    <row r="917" spans="2:10" x14ac:dyDescent="0.35">
      <c r="B917" s="11"/>
      <c r="C917" s="11"/>
      <c r="D917" s="25"/>
      <c r="E917" s="6"/>
      <c r="F917" s="5">
        <f>IFERROR(VLOOKUP(Einkauf!E917,Rohmaterial!$B$4:$C$54,2,0),0)</f>
        <v>0</v>
      </c>
      <c r="G917" s="4"/>
      <c r="H917" s="117"/>
      <c r="I917" s="4"/>
      <c r="J917" s="4"/>
    </row>
    <row r="918" spans="2:10" x14ac:dyDescent="0.35">
      <c r="B918" s="11"/>
      <c r="C918" s="11"/>
      <c r="D918" s="25"/>
      <c r="E918" s="6"/>
      <c r="F918" s="5">
        <f>IFERROR(VLOOKUP(Einkauf!E918,Rohmaterial!$B$4:$C$54,2,0),0)</f>
        <v>0</v>
      </c>
      <c r="G918" s="4"/>
      <c r="H918" s="117"/>
      <c r="I918" s="4"/>
      <c r="J918" s="4"/>
    </row>
    <row r="919" spans="2:10" x14ac:dyDescent="0.35">
      <c r="B919" s="11"/>
      <c r="C919" s="11"/>
      <c r="D919" s="25"/>
      <c r="E919" s="6"/>
      <c r="F919" s="5">
        <f>IFERROR(VLOOKUP(Einkauf!E919,Rohmaterial!$B$4:$C$54,2,0),0)</f>
        <v>0</v>
      </c>
      <c r="G919" s="4"/>
      <c r="H919" s="117"/>
      <c r="I919" s="4"/>
      <c r="J919" s="4"/>
    </row>
    <row r="920" spans="2:10" x14ac:dyDescent="0.35">
      <c r="B920" s="11"/>
      <c r="C920" s="11"/>
      <c r="D920" s="25"/>
      <c r="E920" s="6"/>
      <c r="F920" s="5">
        <f>IFERROR(VLOOKUP(Einkauf!E920,Rohmaterial!$B$4:$C$54,2,0),0)</f>
        <v>0</v>
      </c>
      <c r="G920" s="4"/>
      <c r="H920" s="117"/>
      <c r="I920" s="4"/>
      <c r="J920" s="4"/>
    </row>
    <row r="921" spans="2:10" x14ac:dyDescent="0.35">
      <c r="B921" s="11"/>
      <c r="C921" s="11"/>
      <c r="D921" s="25"/>
      <c r="E921" s="6"/>
      <c r="F921" s="5">
        <f>IFERROR(VLOOKUP(Einkauf!E921,Rohmaterial!$B$4:$C$54,2,0),0)</f>
        <v>0</v>
      </c>
      <c r="G921" s="4"/>
      <c r="H921" s="117"/>
      <c r="I921" s="4"/>
      <c r="J921" s="4"/>
    </row>
    <row r="922" spans="2:10" x14ac:dyDescent="0.35">
      <c r="B922" s="11"/>
      <c r="C922" s="11"/>
      <c r="D922" s="25"/>
      <c r="E922" s="6"/>
      <c r="F922" s="5">
        <f>IFERROR(VLOOKUP(Einkauf!E922,Rohmaterial!$B$4:$C$54,2,0),0)</f>
        <v>0</v>
      </c>
      <c r="G922" s="4"/>
      <c r="H922" s="117"/>
      <c r="I922" s="4"/>
      <c r="J922" s="4"/>
    </row>
    <row r="923" spans="2:10" x14ac:dyDescent="0.35">
      <c r="B923" s="11"/>
      <c r="C923" s="11"/>
      <c r="D923" s="25"/>
      <c r="E923" s="6"/>
      <c r="F923" s="5">
        <f>IFERROR(VLOOKUP(Einkauf!E923,Rohmaterial!$B$4:$C$54,2,0),0)</f>
        <v>0</v>
      </c>
      <c r="G923" s="4"/>
      <c r="H923" s="117"/>
      <c r="I923" s="4"/>
      <c r="J923" s="4"/>
    </row>
    <row r="924" spans="2:10" x14ac:dyDescent="0.35">
      <c r="B924" s="11"/>
      <c r="C924" s="11"/>
      <c r="D924" s="25"/>
      <c r="E924" s="6"/>
      <c r="F924" s="5">
        <f>IFERROR(VLOOKUP(Einkauf!E924,Rohmaterial!$B$4:$C$54,2,0),0)</f>
        <v>0</v>
      </c>
      <c r="G924" s="4"/>
      <c r="H924" s="117"/>
      <c r="I924" s="4"/>
      <c r="J924" s="4"/>
    </row>
    <row r="925" spans="2:10" x14ac:dyDescent="0.35">
      <c r="B925" s="11"/>
      <c r="C925" s="11"/>
      <c r="D925" s="25"/>
      <c r="E925" s="6"/>
      <c r="F925" s="5">
        <f>IFERROR(VLOOKUP(Einkauf!E925,Rohmaterial!$B$4:$C$54,2,0),0)</f>
        <v>0</v>
      </c>
      <c r="G925" s="4"/>
      <c r="H925" s="117"/>
      <c r="I925" s="4"/>
      <c r="J925" s="4"/>
    </row>
    <row r="926" spans="2:10" x14ac:dyDescent="0.35">
      <c r="B926" s="11"/>
      <c r="C926" s="11"/>
      <c r="D926" s="25"/>
      <c r="E926" s="6"/>
      <c r="F926" s="5">
        <f>IFERROR(VLOOKUP(Einkauf!E926,Rohmaterial!$B$4:$C$54,2,0),0)</f>
        <v>0</v>
      </c>
      <c r="G926" s="4"/>
      <c r="H926" s="117"/>
      <c r="I926" s="4"/>
      <c r="J926" s="4"/>
    </row>
    <row r="927" spans="2:10" x14ac:dyDescent="0.35">
      <c r="B927" s="11"/>
      <c r="C927" s="11"/>
      <c r="D927" s="25"/>
      <c r="E927" s="6"/>
      <c r="F927" s="5">
        <f>IFERROR(VLOOKUP(Einkauf!E927,Rohmaterial!$B$4:$C$54,2,0),0)</f>
        <v>0</v>
      </c>
      <c r="G927" s="4"/>
      <c r="H927" s="117"/>
      <c r="I927" s="4"/>
      <c r="J927" s="4"/>
    </row>
    <row r="928" spans="2:10" x14ac:dyDescent="0.35">
      <c r="B928" s="11"/>
      <c r="C928" s="11"/>
      <c r="D928" s="25"/>
      <c r="E928" s="6"/>
      <c r="F928" s="5">
        <f>IFERROR(VLOOKUP(Einkauf!E928,Rohmaterial!$B$4:$C$54,2,0),0)</f>
        <v>0</v>
      </c>
      <c r="G928" s="4"/>
      <c r="H928" s="117"/>
      <c r="I928" s="4"/>
      <c r="J928" s="4"/>
    </row>
    <row r="929" spans="2:10" x14ac:dyDescent="0.35">
      <c r="B929" s="11"/>
      <c r="C929" s="11"/>
      <c r="D929" s="25"/>
      <c r="E929" s="6"/>
      <c r="F929" s="5">
        <f>IFERROR(VLOOKUP(Einkauf!E929,Rohmaterial!$B$4:$C$54,2,0),0)</f>
        <v>0</v>
      </c>
      <c r="G929" s="4"/>
      <c r="H929" s="117"/>
      <c r="I929" s="4"/>
      <c r="J929" s="4"/>
    </row>
    <row r="930" spans="2:10" x14ac:dyDescent="0.35">
      <c r="B930" s="11"/>
      <c r="C930" s="11"/>
      <c r="D930" s="25"/>
      <c r="E930" s="6"/>
      <c r="F930" s="5">
        <f>IFERROR(VLOOKUP(Einkauf!E930,Rohmaterial!$B$4:$C$54,2,0),0)</f>
        <v>0</v>
      </c>
      <c r="G930" s="4"/>
      <c r="H930" s="117"/>
      <c r="I930" s="4"/>
      <c r="J930" s="4"/>
    </row>
    <row r="931" spans="2:10" x14ac:dyDescent="0.35">
      <c r="B931" s="11"/>
      <c r="C931" s="11"/>
      <c r="D931" s="25"/>
      <c r="E931" s="6"/>
      <c r="F931" s="5">
        <f>IFERROR(VLOOKUP(Einkauf!E931,Rohmaterial!$B$4:$C$54,2,0),0)</f>
        <v>0</v>
      </c>
      <c r="G931" s="4"/>
      <c r="H931" s="117"/>
      <c r="I931" s="4"/>
      <c r="J931" s="4"/>
    </row>
    <row r="932" spans="2:10" x14ac:dyDescent="0.35">
      <c r="B932" s="11"/>
      <c r="C932" s="11"/>
      <c r="D932" s="25"/>
      <c r="E932" s="6"/>
      <c r="F932" s="5">
        <f>IFERROR(VLOOKUP(Einkauf!E932,Rohmaterial!$B$4:$C$54,2,0),0)</f>
        <v>0</v>
      </c>
      <c r="G932" s="4"/>
      <c r="H932" s="117"/>
      <c r="I932" s="4"/>
      <c r="J932" s="4"/>
    </row>
    <row r="933" spans="2:10" x14ac:dyDescent="0.35">
      <c r="B933" s="11"/>
      <c r="C933" s="11"/>
      <c r="D933" s="25"/>
      <c r="E933" s="6"/>
      <c r="F933" s="5">
        <f>IFERROR(VLOOKUP(Einkauf!E933,Rohmaterial!$B$4:$C$54,2,0),0)</f>
        <v>0</v>
      </c>
      <c r="G933" s="4"/>
      <c r="H933" s="117"/>
      <c r="I933" s="4"/>
      <c r="J933" s="4"/>
    </row>
    <row r="934" spans="2:10" x14ac:dyDescent="0.35">
      <c r="B934" s="11"/>
      <c r="C934" s="11"/>
      <c r="D934" s="25"/>
      <c r="E934" s="6"/>
      <c r="F934" s="5">
        <f>IFERROR(VLOOKUP(Einkauf!E934,Rohmaterial!$B$4:$C$54,2,0),0)</f>
        <v>0</v>
      </c>
      <c r="G934" s="4"/>
      <c r="H934" s="117"/>
      <c r="I934" s="4"/>
      <c r="J934" s="4"/>
    </row>
    <row r="935" spans="2:10" x14ac:dyDescent="0.35">
      <c r="B935" s="11"/>
      <c r="C935" s="11"/>
      <c r="D935" s="25"/>
      <c r="E935" s="6"/>
      <c r="F935" s="5">
        <f>IFERROR(VLOOKUP(Einkauf!E935,Rohmaterial!$B$4:$C$54,2,0),0)</f>
        <v>0</v>
      </c>
      <c r="G935" s="4"/>
      <c r="H935" s="117"/>
      <c r="I935" s="4"/>
      <c r="J935" s="4"/>
    </row>
    <row r="936" spans="2:10" x14ac:dyDescent="0.35">
      <c r="B936" s="11"/>
      <c r="C936" s="11"/>
      <c r="D936" s="25"/>
      <c r="E936" s="6"/>
      <c r="F936" s="5">
        <f>IFERROR(VLOOKUP(Einkauf!E936,Rohmaterial!$B$4:$C$54,2,0),0)</f>
        <v>0</v>
      </c>
      <c r="G936" s="4"/>
      <c r="H936" s="117"/>
      <c r="I936" s="4"/>
      <c r="J936" s="4"/>
    </row>
    <row r="937" spans="2:10" x14ac:dyDescent="0.35">
      <c r="B937" s="11"/>
      <c r="C937" s="11"/>
      <c r="D937" s="25"/>
      <c r="E937" s="6"/>
      <c r="F937" s="5">
        <f>IFERROR(VLOOKUP(Einkauf!E937,Rohmaterial!$B$4:$C$54,2,0),0)</f>
        <v>0</v>
      </c>
      <c r="G937" s="4"/>
      <c r="H937" s="117"/>
      <c r="I937" s="4"/>
      <c r="J937" s="4"/>
    </row>
    <row r="938" spans="2:10" x14ac:dyDescent="0.35">
      <c r="B938" s="11"/>
      <c r="C938" s="11"/>
      <c r="D938" s="25"/>
      <c r="E938" s="6"/>
      <c r="F938" s="5">
        <f>IFERROR(VLOOKUP(Einkauf!E938,Rohmaterial!$B$4:$C$54,2,0),0)</f>
        <v>0</v>
      </c>
      <c r="G938" s="4"/>
      <c r="H938" s="117"/>
      <c r="I938" s="4"/>
      <c r="J938" s="4"/>
    </row>
    <row r="939" spans="2:10" x14ac:dyDescent="0.35">
      <c r="B939" s="11"/>
      <c r="C939" s="11"/>
      <c r="D939" s="25"/>
      <c r="E939" s="6"/>
      <c r="F939" s="5">
        <f>IFERROR(VLOOKUP(Einkauf!E939,Rohmaterial!$B$4:$C$54,2,0),0)</f>
        <v>0</v>
      </c>
      <c r="G939" s="4"/>
      <c r="H939" s="117"/>
      <c r="I939" s="4"/>
      <c r="J939" s="4"/>
    </row>
    <row r="940" spans="2:10" x14ac:dyDescent="0.35">
      <c r="B940" s="11"/>
      <c r="C940" s="11"/>
      <c r="D940" s="25"/>
      <c r="E940" s="6"/>
      <c r="F940" s="5">
        <f>IFERROR(VLOOKUP(Einkauf!E940,Rohmaterial!$B$4:$C$54,2,0),0)</f>
        <v>0</v>
      </c>
      <c r="G940" s="4"/>
      <c r="H940" s="117"/>
      <c r="I940" s="4"/>
      <c r="J940" s="4"/>
    </row>
    <row r="941" spans="2:10" x14ac:dyDescent="0.35">
      <c r="B941" s="11"/>
      <c r="C941" s="11"/>
      <c r="D941" s="25"/>
      <c r="E941" s="6"/>
      <c r="F941" s="5">
        <f>IFERROR(VLOOKUP(Einkauf!E941,Rohmaterial!$B$4:$C$54,2,0),0)</f>
        <v>0</v>
      </c>
      <c r="G941" s="4"/>
      <c r="H941" s="117"/>
      <c r="I941" s="4"/>
      <c r="J941" s="4"/>
    </row>
    <row r="942" spans="2:10" x14ac:dyDescent="0.35">
      <c r="B942" s="11"/>
      <c r="C942" s="11"/>
      <c r="D942" s="25"/>
      <c r="E942" s="6"/>
      <c r="F942" s="5">
        <f>IFERROR(VLOOKUP(Einkauf!E942,Rohmaterial!$B$4:$C$54,2,0),0)</f>
        <v>0</v>
      </c>
      <c r="G942" s="4"/>
      <c r="H942" s="117"/>
      <c r="I942" s="4"/>
      <c r="J942" s="4"/>
    </row>
    <row r="943" spans="2:10" x14ac:dyDescent="0.35">
      <c r="B943" s="11"/>
      <c r="C943" s="11"/>
      <c r="D943" s="25"/>
      <c r="E943" s="6"/>
      <c r="F943" s="5">
        <f>IFERROR(VLOOKUP(Einkauf!E943,Rohmaterial!$B$4:$C$54,2,0),0)</f>
        <v>0</v>
      </c>
      <c r="G943" s="4"/>
      <c r="H943" s="117"/>
      <c r="I943" s="4"/>
      <c r="J943" s="4"/>
    </row>
    <row r="944" spans="2:10" x14ac:dyDescent="0.35">
      <c r="B944" s="11"/>
      <c r="C944" s="11"/>
      <c r="D944" s="25"/>
      <c r="E944" s="6"/>
      <c r="F944" s="5">
        <f>IFERROR(VLOOKUP(Einkauf!E944,Rohmaterial!$B$4:$C$54,2,0),0)</f>
        <v>0</v>
      </c>
      <c r="G944" s="4"/>
      <c r="H944" s="117"/>
      <c r="I944" s="4"/>
      <c r="J944" s="4"/>
    </row>
    <row r="945" spans="2:10" x14ac:dyDescent="0.35">
      <c r="B945" s="11"/>
      <c r="C945" s="11"/>
      <c r="D945" s="25"/>
      <c r="E945" s="6"/>
      <c r="F945" s="5">
        <f>IFERROR(VLOOKUP(Einkauf!E945,Rohmaterial!$B$4:$C$54,2,0),0)</f>
        <v>0</v>
      </c>
      <c r="G945" s="4"/>
      <c r="H945" s="117"/>
      <c r="I945" s="4"/>
      <c r="J945" s="4"/>
    </row>
    <row r="946" spans="2:10" x14ac:dyDescent="0.35">
      <c r="B946" s="11"/>
      <c r="C946" s="11"/>
      <c r="D946" s="25"/>
      <c r="E946" s="6"/>
      <c r="F946" s="5">
        <f>IFERROR(VLOOKUP(Einkauf!E946,Rohmaterial!$B$4:$C$54,2,0),0)</f>
        <v>0</v>
      </c>
      <c r="G946" s="4"/>
      <c r="H946" s="117"/>
      <c r="I946" s="4"/>
      <c r="J946" s="4"/>
    </row>
    <row r="947" spans="2:10" x14ac:dyDescent="0.35">
      <c r="B947" s="11"/>
      <c r="C947" s="11"/>
      <c r="D947" s="25"/>
      <c r="E947" s="6"/>
      <c r="F947" s="5">
        <f>IFERROR(VLOOKUP(Einkauf!E947,Rohmaterial!$B$4:$C$54,2,0),0)</f>
        <v>0</v>
      </c>
      <c r="G947" s="4"/>
      <c r="H947" s="117"/>
      <c r="I947" s="4"/>
      <c r="J947" s="4"/>
    </row>
    <row r="948" spans="2:10" x14ac:dyDescent="0.35">
      <c r="B948" s="11"/>
      <c r="C948" s="11"/>
      <c r="D948" s="25"/>
      <c r="E948" s="6"/>
      <c r="F948" s="5">
        <f>IFERROR(VLOOKUP(Einkauf!E948,Rohmaterial!$B$4:$C$54,2,0),0)</f>
        <v>0</v>
      </c>
      <c r="G948" s="4"/>
      <c r="H948" s="117"/>
      <c r="I948" s="4"/>
      <c r="J948" s="4"/>
    </row>
    <row r="949" spans="2:10" x14ac:dyDescent="0.35">
      <c r="B949" s="11"/>
      <c r="C949" s="11"/>
      <c r="D949" s="25"/>
      <c r="E949" s="6"/>
      <c r="F949" s="5">
        <f>IFERROR(VLOOKUP(Einkauf!E949,Rohmaterial!$B$4:$C$54,2,0),0)</f>
        <v>0</v>
      </c>
      <c r="G949" s="4"/>
      <c r="H949" s="117"/>
      <c r="I949" s="4"/>
      <c r="J949" s="4"/>
    </row>
    <row r="950" spans="2:10" x14ac:dyDescent="0.35">
      <c r="B950" s="11"/>
      <c r="C950" s="11"/>
      <c r="D950" s="25"/>
      <c r="E950" s="6"/>
      <c r="F950" s="5">
        <f>IFERROR(VLOOKUP(Einkauf!E950,Rohmaterial!$B$4:$C$54,2,0),0)</f>
        <v>0</v>
      </c>
      <c r="G950" s="4"/>
      <c r="H950" s="117"/>
      <c r="I950" s="4"/>
      <c r="J950" s="4"/>
    </row>
    <row r="951" spans="2:10" x14ac:dyDescent="0.35">
      <c r="B951" s="11"/>
      <c r="C951" s="11"/>
      <c r="D951" s="25"/>
      <c r="E951" s="6"/>
      <c r="F951" s="5">
        <f>IFERROR(VLOOKUP(Einkauf!E951,Rohmaterial!$B$4:$C$54,2,0),0)</f>
        <v>0</v>
      </c>
      <c r="G951" s="4"/>
      <c r="H951" s="117"/>
      <c r="I951" s="4"/>
      <c r="J951" s="4"/>
    </row>
    <row r="952" spans="2:10" x14ac:dyDescent="0.35">
      <c r="B952" s="11"/>
      <c r="C952" s="11"/>
      <c r="D952" s="25"/>
      <c r="E952" s="6"/>
      <c r="F952" s="5">
        <f>IFERROR(VLOOKUP(Einkauf!E952,Rohmaterial!$B$4:$C$54,2,0),0)</f>
        <v>0</v>
      </c>
      <c r="G952" s="4"/>
      <c r="H952" s="117"/>
      <c r="I952" s="4"/>
      <c r="J952" s="4"/>
    </row>
    <row r="953" spans="2:10" x14ac:dyDescent="0.35">
      <c r="B953" s="11"/>
      <c r="C953" s="11"/>
      <c r="D953" s="25"/>
      <c r="E953" s="6"/>
      <c r="F953" s="5">
        <f>IFERROR(VLOOKUP(Einkauf!E953,Rohmaterial!$B$4:$C$54,2,0),0)</f>
        <v>0</v>
      </c>
      <c r="G953" s="4"/>
      <c r="H953" s="117"/>
      <c r="I953" s="4"/>
      <c r="J953" s="4"/>
    </row>
    <row r="954" spans="2:10" x14ac:dyDescent="0.35">
      <c r="B954" s="11"/>
      <c r="C954" s="11"/>
      <c r="D954" s="25"/>
      <c r="E954" s="6"/>
      <c r="F954" s="5">
        <f>IFERROR(VLOOKUP(Einkauf!E954,Rohmaterial!$B$4:$C$54,2,0),0)</f>
        <v>0</v>
      </c>
      <c r="G954" s="4"/>
      <c r="H954" s="117"/>
      <c r="I954" s="4"/>
      <c r="J954" s="4"/>
    </row>
    <row r="955" spans="2:10" x14ac:dyDescent="0.35">
      <c r="B955" s="11"/>
      <c r="C955" s="11"/>
      <c r="D955" s="25"/>
      <c r="E955" s="6"/>
      <c r="F955" s="5">
        <f>IFERROR(VLOOKUP(Einkauf!E955,Rohmaterial!$B$4:$C$54,2,0),0)</f>
        <v>0</v>
      </c>
      <c r="G955" s="4"/>
      <c r="H955" s="117"/>
      <c r="I955" s="4"/>
      <c r="J955" s="4"/>
    </row>
    <row r="956" spans="2:10" x14ac:dyDescent="0.35">
      <c r="B956" s="11"/>
      <c r="C956" s="11"/>
      <c r="D956" s="25"/>
      <c r="E956" s="6"/>
      <c r="F956" s="5">
        <f>IFERROR(VLOOKUP(Einkauf!E956,Rohmaterial!$B$4:$C$54,2,0),0)</f>
        <v>0</v>
      </c>
      <c r="G956" s="4"/>
      <c r="H956" s="117"/>
      <c r="I956" s="4"/>
      <c r="J956" s="4"/>
    </row>
    <row r="957" spans="2:10" x14ac:dyDescent="0.35">
      <c r="B957" s="11"/>
      <c r="C957" s="11"/>
      <c r="D957" s="25"/>
      <c r="E957" s="6"/>
      <c r="F957" s="5">
        <f>IFERROR(VLOOKUP(Einkauf!E957,Rohmaterial!$B$4:$C$54,2,0),0)</f>
        <v>0</v>
      </c>
      <c r="G957" s="4"/>
      <c r="H957" s="117"/>
      <c r="I957" s="4"/>
      <c r="J957" s="4"/>
    </row>
    <row r="958" spans="2:10" x14ac:dyDescent="0.35">
      <c r="B958" s="11"/>
      <c r="C958" s="11"/>
      <c r="D958" s="25"/>
      <c r="E958" s="6"/>
      <c r="F958" s="5">
        <f>IFERROR(VLOOKUP(Einkauf!E958,Rohmaterial!$B$4:$C$54,2,0),0)</f>
        <v>0</v>
      </c>
      <c r="G958" s="4"/>
      <c r="H958" s="117"/>
      <c r="I958" s="4"/>
      <c r="J958" s="4"/>
    </row>
    <row r="959" spans="2:10" x14ac:dyDescent="0.35">
      <c r="B959" s="11"/>
      <c r="C959" s="11"/>
      <c r="D959" s="25"/>
      <c r="E959" s="6"/>
      <c r="F959" s="5">
        <f>IFERROR(VLOOKUP(Einkauf!E959,Rohmaterial!$B$4:$C$54,2,0),0)</f>
        <v>0</v>
      </c>
      <c r="G959" s="4"/>
      <c r="H959" s="117"/>
      <c r="I959" s="4"/>
      <c r="J959" s="4"/>
    </row>
    <row r="960" spans="2:10" x14ac:dyDescent="0.35">
      <c r="B960" s="11"/>
      <c r="C960" s="11"/>
      <c r="D960" s="25"/>
      <c r="E960" s="6"/>
      <c r="F960" s="5">
        <f>IFERROR(VLOOKUP(Einkauf!E960,Rohmaterial!$B$4:$C$54,2,0),0)</f>
        <v>0</v>
      </c>
      <c r="G960" s="4"/>
      <c r="H960" s="117"/>
      <c r="I960" s="4"/>
      <c r="J960" s="4"/>
    </row>
    <row r="961" spans="2:10" x14ac:dyDescent="0.35">
      <c r="B961" s="11"/>
      <c r="C961" s="11"/>
      <c r="D961" s="25"/>
      <c r="E961" s="6"/>
      <c r="F961" s="5">
        <f>IFERROR(VLOOKUP(Einkauf!E961,Rohmaterial!$B$4:$C$54,2,0),0)</f>
        <v>0</v>
      </c>
      <c r="G961" s="4"/>
      <c r="H961" s="117"/>
      <c r="I961" s="4"/>
      <c r="J961" s="4"/>
    </row>
    <row r="962" spans="2:10" x14ac:dyDescent="0.35">
      <c r="B962" s="11"/>
      <c r="C962" s="11"/>
      <c r="D962" s="25"/>
      <c r="E962" s="6"/>
      <c r="F962" s="5">
        <f>IFERROR(VLOOKUP(Einkauf!E962,Rohmaterial!$B$4:$C$54,2,0),0)</f>
        <v>0</v>
      </c>
      <c r="G962" s="4"/>
      <c r="H962" s="117"/>
      <c r="I962" s="4"/>
      <c r="J962" s="4"/>
    </row>
    <row r="963" spans="2:10" x14ac:dyDescent="0.35">
      <c r="B963" s="11"/>
      <c r="C963" s="11"/>
      <c r="D963" s="25"/>
      <c r="E963" s="6"/>
      <c r="F963" s="5">
        <f>IFERROR(VLOOKUP(Einkauf!E963,Rohmaterial!$B$4:$C$54,2,0),0)</f>
        <v>0</v>
      </c>
      <c r="G963" s="4"/>
      <c r="H963" s="117"/>
      <c r="I963" s="4"/>
      <c r="J963" s="4"/>
    </row>
    <row r="964" spans="2:10" x14ac:dyDescent="0.35">
      <c r="B964" s="11"/>
      <c r="C964" s="11"/>
      <c r="D964" s="25"/>
      <c r="E964" s="6"/>
      <c r="F964" s="5">
        <f>IFERROR(VLOOKUP(Einkauf!E964,Rohmaterial!$B$4:$C$54,2,0),0)</f>
        <v>0</v>
      </c>
      <c r="G964" s="4"/>
      <c r="H964" s="117"/>
      <c r="I964" s="4"/>
      <c r="J964" s="4"/>
    </row>
    <row r="965" spans="2:10" x14ac:dyDescent="0.35">
      <c r="B965" s="11"/>
      <c r="C965" s="11"/>
      <c r="D965" s="25"/>
      <c r="E965" s="6"/>
      <c r="F965" s="5">
        <f>IFERROR(VLOOKUP(Einkauf!E965,Rohmaterial!$B$4:$C$54,2,0),0)</f>
        <v>0</v>
      </c>
      <c r="G965" s="4"/>
      <c r="H965" s="117"/>
      <c r="I965" s="4"/>
      <c r="J965" s="4"/>
    </row>
    <row r="966" spans="2:10" x14ac:dyDescent="0.35">
      <c r="B966" s="11"/>
      <c r="C966" s="11"/>
      <c r="D966" s="25"/>
      <c r="E966" s="6"/>
      <c r="F966" s="5">
        <f>IFERROR(VLOOKUP(Einkauf!E966,Rohmaterial!$B$4:$C$54,2,0),0)</f>
        <v>0</v>
      </c>
      <c r="G966" s="4"/>
      <c r="H966" s="117"/>
      <c r="I966" s="4"/>
      <c r="J966" s="4"/>
    </row>
    <row r="967" spans="2:10" x14ac:dyDescent="0.35">
      <c r="B967" s="11"/>
      <c r="C967" s="11"/>
      <c r="D967" s="25"/>
      <c r="E967" s="6"/>
      <c r="F967" s="5">
        <f>IFERROR(VLOOKUP(Einkauf!E967,Rohmaterial!$B$4:$C$54,2,0),0)</f>
        <v>0</v>
      </c>
      <c r="G967" s="4"/>
      <c r="H967" s="117"/>
      <c r="I967" s="4"/>
      <c r="J967" s="4"/>
    </row>
    <row r="968" spans="2:10" x14ac:dyDescent="0.35">
      <c r="B968" s="11"/>
      <c r="C968" s="11"/>
      <c r="D968" s="25"/>
      <c r="E968" s="6"/>
      <c r="F968" s="5">
        <f>IFERROR(VLOOKUP(Einkauf!E968,Rohmaterial!$B$4:$C$54,2,0),0)</f>
        <v>0</v>
      </c>
      <c r="G968" s="4"/>
      <c r="H968" s="117"/>
      <c r="I968" s="4"/>
      <c r="J968" s="4"/>
    </row>
    <row r="969" spans="2:10" x14ac:dyDescent="0.35">
      <c r="B969" s="11"/>
      <c r="C969" s="11"/>
      <c r="D969" s="25"/>
      <c r="E969" s="6"/>
      <c r="F969" s="5">
        <f>IFERROR(VLOOKUP(Einkauf!E969,Rohmaterial!$B$4:$C$54,2,0),0)</f>
        <v>0</v>
      </c>
      <c r="G969" s="4"/>
      <c r="H969" s="117"/>
      <c r="I969" s="4"/>
      <c r="J969" s="4"/>
    </row>
    <row r="970" spans="2:10" x14ac:dyDescent="0.35">
      <c r="B970" s="11"/>
      <c r="C970" s="11"/>
      <c r="D970" s="25"/>
      <c r="E970" s="6"/>
      <c r="F970" s="5">
        <f>IFERROR(VLOOKUP(Einkauf!E970,Rohmaterial!$B$4:$C$54,2,0),0)</f>
        <v>0</v>
      </c>
      <c r="G970" s="4"/>
      <c r="H970" s="117"/>
      <c r="I970" s="4"/>
      <c r="J970" s="4"/>
    </row>
    <row r="971" spans="2:10" x14ac:dyDescent="0.35">
      <c r="B971" s="11"/>
      <c r="C971" s="11"/>
      <c r="D971" s="25"/>
      <c r="E971" s="6"/>
      <c r="F971" s="5">
        <f>IFERROR(VLOOKUP(Einkauf!E971,Rohmaterial!$B$4:$C$54,2,0),0)</f>
        <v>0</v>
      </c>
      <c r="G971" s="4"/>
      <c r="H971" s="117"/>
      <c r="I971" s="4"/>
      <c r="J971" s="4"/>
    </row>
    <row r="972" spans="2:10" x14ac:dyDescent="0.35">
      <c r="B972" s="11"/>
      <c r="C972" s="11"/>
      <c r="D972" s="25"/>
      <c r="E972" s="6"/>
      <c r="F972" s="5">
        <f>IFERROR(VLOOKUP(Einkauf!E972,Rohmaterial!$B$4:$C$54,2,0),0)</f>
        <v>0</v>
      </c>
      <c r="G972" s="4"/>
      <c r="H972" s="117"/>
      <c r="I972" s="4"/>
      <c r="J972" s="4"/>
    </row>
    <row r="973" spans="2:10" x14ac:dyDescent="0.35">
      <c r="B973" s="11"/>
      <c r="C973" s="11"/>
      <c r="D973" s="25"/>
      <c r="E973" s="6"/>
      <c r="F973" s="5">
        <f>IFERROR(VLOOKUP(Einkauf!E973,Rohmaterial!$B$4:$C$54,2,0),0)</f>
        <v>0</v>
      </c>
      <c r="G973" s="4"/>
      <c r="H973" s="117"/>
      <c r="I973" s="4"/>
      <c r="J973" s="4"/>
    </row>
    <row r="974" spans="2:10" x14ac:dyDescent="0.35">
      <c r="B974" s="11"/>
      <c r="C974" s="11"/>
      <c r="D974" s="25"/>
      <c r="E974" s="6"/>
      <c r="F974" s="5">
        <f>IFERROR(VLOOKUP(Einkauf!E974,Rohmaterial!$B$4:$C$54,2,0),0)</f>
        <v>0</v>
      </c>
      <c r="G974" s="4"/>
      <c r="H974" s="117"/>
      <c r="I974" s="4"/>
      <c r="J974" s="4"/>
    </row>
    <row r="975" spans="2:10" x14ac:dyDescent="0.35">
      <c r="B975" s="11"/>
      <c r="C975" s="11"/>
      <c r="D975" s="25"/>
      <c r="E975" s="6"/>
      <c r="F975" s="5">
        <f>IFERROR(VLOOKUP(Einkauf!E975,Rohmaterial!$B$4:$C$54,2,0),0)</f>
        <v>0</v>
      </c>
      <c r="G975" s="4"/>
      <c r="H975" s="117"/>
      <c r="I975" s="4"/>
      <c r="J975" s="4"/>
    </row>
    <row r="976" spans="2:10" x14ac:dyDescent="0.35">
      <c r="B976" s="11"/>
      <c r="C976" s="11"/>
      <c r="D976" s="25"/>
      <c r="E976" s="6"/>
      <c r="F976" s="5">
        <f>IFERROR(VLOOKUP(Einkauf!E976,Rohmaterial!$B$4:$C$54,2,0),0)</f>
        <v>0</v>
      </c>
      <c r="G976" s="4"/>
      <c r="H976" s="117"/>
      <c r="I976" s="4"/>
      <c r="J976" s="4"/>
    </row>
    <row r="977" spans="2:10" x14ac:dyDescent="0.35">
      <c r="B977" s="11"/>
      <c r="C977" s="11"/>
      <c r="D977" s="25"/>
      <c r="E977" s="6"/>
      <c r="F977" s="5">
        <f>IFERROR(VLOOKUP(Einkauf!E977,Rohmaterial!$B$4:$C$54,2,0),0)</f>
        <v>0</v>
      </c>
      <c r="G977" s="4"/>
      <c r="H977" s="117"/>
      <c r="I977" s="4"/>
      <c r="J977" s="4"/>
    </row>
    <row r="978" spans="2:10" x14ac:dyDescent="0.35">
      <c r="B978" s="11"/>
      <c r="C978" s="11"/>
      <c r="D978" s="25"/>
      <c r="E978" s="6"/>
      <c r="F978" s="5">
        <f>IFERROR(VLOOKUP(Einkauf!E978,Rohmaterial!$B$4:$C$54,2,0),0)</f>
        <v>0</v>
      </c>
      <c r="G978" s="4"/>
      <c r="H978" s="117"/>
      <c r="I978" s="4"/>
      <c r="J978" s="4"/>
    </row>
    <row r="979" spans="2:10" x14ac:dyDescent="0.35">
      <c r="B979" s="11"/>
      <c r="C979" s="11"/>
      <c r="D979" s="25"/>
      <c r="E979" s="6"/>
      <c r="F979" s="5">
        <f>IFERROR(VLOOKUP(Einkauf!E979,Rohmaterial!$B$4:$C$54,2,0),0)</f>
        <v>0</v>
      </c>
      <c r="G979" s="4"/>
      <c r="H979" s="117"/>
      <c r="I979" s="4"/>
      <c r="J979" s="4"/>
    </row>
    <row r="980" spans="2:10" x14ac:dyDescent="0.35">
      <c r="B980" s="11"/>
      <c r="C980" s="11"/>
      <c r="D980" s="25"/>
      <c r="E980" s="6"/>
      <c r="F980" s="5">
        <f>IFERROR(VLOOKUP(Einkauf!E980,Rohmaterial!$B$4:$C$54,2,0),0)</f>
        <v>0</v>
      </c>
      <c r="G980" s="4"/>
      <c r="H980" s="117"/>
      <c r="I980" s="4"/>
      <c r="J980" s="4"/>
    </row>
    <row r="981" spans="2:10" x14ac:dyDescent="0.35">
      <c r="B981" s="11"/>
      <c r="C981" s="11"/>
      <c r="D981" s="25"/>
      <c r="E981" s="6"/>
      <c r="F981" s="5">
        <f>IFERROR(VLOOKUP(Einkauf!E981,Rohmaterial!$B$4:$C$54,2,0),0)</f>
        <v>0</v>
      </c>
      <c r="G981" s="4"/>
      <c r="H981" s="117"/>
      <c r="I981" s="4"/>
      <c r="J981" s="4"/>
    </row>
    <row r="982" spans="2:10" x14ac:dyDescent="0.35">
      <c r="B982" s="11"/>
      <c r="C982" s="11"/>
      <c r="D982" s="25"/>
      <c r="E982" s="6"/>
      <c r="F982" s="5">
        <f>IFERROR(VLOOKUP(Einkauf!E982,Rohmaterial!$B$4:$C$54,2,0),0)</f>
        <v>0</v>
      </c>
      <c r="G982" s="4"/>
      <c r="H982" s="117"/>
      <c r="I982" s="4"/>
      <c r="J982" s="4"/>
    </row>
    <row r="983" spans="2:10" x14ac:dyDescent="0.35">
      <c r="B983" s="11"/>
      <c r="C983" s="11"/>
      <c r="D983" s="25"/>
      <c r="E983" s="6"/>
      <c r="F983" s="5">
        <f>IFERROR(VLOOKUP(Einkauf!E983,Rohmaterial!$B$4:$C$54,2,0),0)</f>
        <v>0</v>
      </c>
      <c r="G983" s="4"/>
      <c r="H983" s="117"/>
      <c r="I983" s="4"/>
      <c r="J983" s="4"/>
    </row>
    <row r="984" spans="2:10" x14ac:dyDescent="0.35">
      <c r="B984" s="11"/>
      <c r="C984" s="11"/>
      <c r="D984" s="25"/>
      <c r="E984" s="6"/>
      <c r="F984" s="5">
        <f>IFERROR(VLOOKUP(Einkauf!E984,Rohmaterial!$B$4:$C$54,2,0),0)</f>
        <v>0</v>
      </c>
      <c r="G984" s="4"/>
      <c r="H984" s="117"/>
      <c r="I984" s="4"/>
      <c r="J984" s="4"/>
    </row>
    <row r="985" spans="2:10" x14ac:dyDescent="0.35">
      <c r="B985" s="11"/>
      <c r="C985" s="11"/>
      <c r="D985" s="25"/>
      <c r="E985" s="6"/>
      <c r="F985" s="5">
        <f>IFERROR(VLOOKUP(Einkauf!E985,Rohmaterial!$B$4:$C$54,2,0),0)</f>
        <v>0</v>
      </c>
      <c r="G985" s="4"/>
      <c r="H985" s="117"/>
      <c r="I985" s="4"/>
      <c r="J985" s="4"/>
    </row>
    <row r="986" spans="2:10" x14ac:dyDescent="0.35">
      <c r="B986" s="11"/>
      <c r="C986" s="11"/>
      <c r="D986" s="25"/>
      <c r="E986" s="6"/>
      <c r="F986" s="5">
        <f>IFERROR(VLOOKUP(Einkauf!E986,Rohmaterial!$B$4:$C$54,2,0),0)</f>
        <v>0</v>
      </c>
      <c r="G986" s="4"/>
      <c r="H986" s="117"/>
      <c r="I986" s="4"/>
      <c r="J986" s="4"/>
    </row>
    <row r="987" spans="2:10" x14ac:dyDescent="0.35">
      <c r="B987" s="11"/>
      <c r="C987" s="11"/>
      <c r="D987" s="25"/>
      <c r="E987" s="6"/>
      <c r="F987" s="5">
        <f>IFERROR(VLOOKUP(Einkauf!E987,Rohmaterial!$B$4:$C$54,2,0),0)</f>
        <v>0</v>
      </c>
      <c r="G987" s="4"/>
      <c r="H987" s="117"/>
      <c r="I987" s="4"/>
      <c r="J987" s="4"/>
    </row>
    <row r="988" spans="2:10" x14ac:dyDescent="0.35">
      <c r="B988" s="11"/>
      <c r="C988" s="11"/>
      <c r="D988" s="25"/>
      <c r="E988" s="6"/>
      <c r="F988" s="5">
        <f>IFERROR(VLOOKUP(Einkauf!E988,Rohmaterial!$B$4:$C$54,2,0),0)</f>
        <v>0</v>
      </c>
      <c r="G988" s="4"/>
      <c r="H988" s="117"/>
      <c r="I988" s="4"/>
      <c r="J988" s="4"/>
    </row>
    <row r="989" spans="2:10" x14ac:dyDescent="0.35">
      <c r="B989" s="11"/>
      <c r="C989" s="11"/>
      <c r="D989" s="25"/>
      <c r="E989" s="6"/>
      <c r="F989" s="5">
        <f>IFERROR(VLOOKUP(Einkauf!E989,Rohmaterial!$B$4:$C$54,2,0),0)</f>
        <v>0</v>
      </c>
      <c r="G989" s="4"/>
      <c r="H989" s="117"/>
      <c r="I989" s="4"/>
      <c r="J989" s="4"/>
    </row>
    <row r="990" spans="2:10" x14ac:dyDescent="0.35">
      <c r="B990" s="11"/>
      <c r="C990" s="11"/>
      <c r="D990" s="25"/>
      <c r="E990" s="6"/>
      <c r="F990" s="5">
        <f>IFERROR(VLOOKUP(Einkauf!E990,Rohmaterial!$B$4:$C$54,2,0),0)</f>
        <v>0</v>
      </c>
      <c r="G990" s="4"/>
      <c r="H990" s="117"/>
      <c r="I990" s="4"/>
      <c r="J990" s="4"/>
    </row>
    <row r="991" spans="2:10" x14ac:dyDescent="0.35">
      <c r="B991" s="11"/>
      <c r="C991" s="11"/>
      <c r="D991" s="25"/>
      <c r="E991" s="6"/>
      <c r="F991" s="5">
        <f>IFERROR(VLOOKUP(Einkauf!E991,Rohmaterial!$B$4:$C$54,2,0),0)</f>
        <v>0</v>
      </c>
      <c r="G991" s="4"/>
      <c r="H991" s="117"/>
      <c r="I991" s="4"/>
      <c r="J991" s="4"/>
    </row>
    <row r="992" spans="2:10" x14ac:dyDescent="0.35">
      <c r="B992" s="11"/>
      <c r="C992" s="11"/>
      <c r="D992" s="25"/>
      <c r="E992" s="6"/>
      <c r="F992" s="5">
        <f>IFERROR(VLOOKUP(Einkauf!E992,Rohmaterial!$B$4:$C$54,2,0),0)</f>
        <v>0</v>
      </c>
      <c r="G992" s="4"/>
      <c r="H992" s="117"/>
      <c r="I992" s="4"/>
      <c r="J992" s="4"/>
    </row>
    <row r="993" spans="2:10" x14ac:dyDescent="0.35">
      <c r="B993" s="11"/>
      <c r="C993" s="11"/>
      <c r="D993" s="25"/>
      <c r="E993" s="6"/>
      <c r="F993" s="5">
        <f>IFERROR(VLOOKUP(Einkauf!E993,Rohmaterial!$B$4:$C$54,2,0),0)</f>
        <v>0</v>
      </c>
      <c r="G993" s="4"/>
      <c r="H993" s="117"/>
      <c r="I993" s="4"/>
      <c r="J993" s="4"/>
    </row>
    <row r="994" spans="2:10" x14ac:dyDescent="0.35">
      <c r="B994" s="11"/>
      <c r="C994" s="11"/>
      <c r="D994" s="25"/>
      <c r="E994" s="6"/>
      <c r="F994" s="5">
        <f>IFERROR(VLOOKUP(Einkauf!E994,Rohmaterial!$B$4:$C$54,2,0),0)</f>
        <v>0</v>
      </c>
      <c r="G994" s="4"/>
      <c r="H994" s="117"/>
      <c r="I994" s="4"/>
      <c r="J994" s="4"/>
    </row>
    <row r="995" spans="2:10" x14ac:dyDescent="0.35">
      <c r="B995" s="11"/>
      <c r="C995" s="11"/>
      <c r="D995" s="25"/>
      <c r="E995" s="6"/>
      <c r="F995" s="5">
        <f>IFERROR(VLOOKUP(Einkauf!E995,Rohmaterial!$B$4:$C$54,2,0),0)</f>
        <v>0</v>
      </c>
      <c r="G995" s="4"/>
      <c r="H995" s="117"/>
      <c r="I995" s="4"/>
      <c r="J995" s="4"/>
    </row>
    <row r="996" spans="2:10" x14ac:dyDescent="0.35">
      <c r="B996" s="11"/>
      <c r="C996" s="11"/>
      <c r="D996" s="25"/>
      <c r="E996" s="6"/>
      <c r="F996" s="5">
        <f>IFERROR(VLOOKUP(Einkauf!E996,Rohmaterial!$B$4:$C$54,2,0),0)</f>
        <v>0</v>
      </c>
      <c r="G996" s="4"/>
      <c r="H996" s="117"/>
      <c r="I996" s="4"/>
      <c r="J996" s="4"/>
    </row>
    <row r="997" spans="2:10" x14ac:dyDescent="0.35">
      <c r="B997" s="11"/>
      <c r="C997" s="11"/>
      <c r="D997" s="25"/>
      <c r="E997" s="6"/>
      <c r="F997" s="5">
        <f>IFERROR(VLOOKUP(Einkauf!E997,Rohmaterial!$B$4:$C$54,2,0),0)</f>
        <v>0</v>
      </c>
      <c r="G997" s="4"/>
      <c r="H997" s="117"/>
      <c r="I997" s="4"/>
      <c r="J997" s="4"/>
    </row>
    <row r="998" spans="2:10" x14ac:dyDescent="0.35">
      <c r="B998" s="11"/>
      <c r="C998" s="11"/>
      <c r="D998" s="25"/>
      <c r="E998" s="6"/>
      <c r="F998" s="5">
        <f>IFERROR(VLOOKUP(Einkauf!E998,Rohmaterial!$B$4:$C$54,2,0),0)</f>
        <v>0</v>
      </c>
      <c r="G998" s="4"/>
      <c r="H998" s="117"/>
      <c r="I998" s="4"/>
      <c r="J998" s="4"/>
    </row>
    <row r="999" spans="2:10" x14ac:dyDescent="0.35">
      <c r="B999" s="11"/>
      <c r="C999" s="11"/>
      <c r="D999" s="25"/>
      <c r="E999" s="6"/>
      <c r="F999" s="5">
        <f>IFERROR(VLOOKUP(Einkauf!E999,Rohmaterial!$B$4:$C$54,2,0),0)</f>
        <v>0</v>
      </c>
      <c r="G999" s="4"/>
      <c r="H999" s="117"/>
      <c r="I999" s="4"/>
      <c r="J999" s="4"/>
    </row>
    <row r="1000" spans="2:10" x14ac:dyDescent="0.35">
      <c r="B1000" s="11"/>
      <c r="C1000" s="11"/>
      <c r="D1000" s="25"/>
      <c r="E1000" s="6"/>
      <c r="F1000" s="5">
        <f>IFERROR(VLOOKUP(Einkauf!E1000,Rohmaterial!$B$4:$C$54,2,0),0)</f>
        <v>0</v>
      </c>
      <c r="G1000" s="4"/>
      <c r="H1000" s="117"/>
      <c r="I1000" s="4"/>
      <c r="J1000" s="4"/>
    </row>
  </sheetData>
  <mergeCells count="1">
    <mergeCell ref="B2:J2"/>
  </mergeCells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BB4449D-4FE3-4303-B94B-A0859FAFC3FD}">
          <x14:formula1>
            <xm:f>Rohmaterial!$B$4:$B$506</xm:f>
          </x14:formula1>
          <xm:sqref>E4:E1048576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7FB954-8AC6-4FC4-8F5F-C948431F1565}">
  <sheetPr codeName="Tabelle6"/>
  <dimension ref="A1:E1749"/>
  <sheetViews>
    <sheetView showZeros="0" workbookViewId="0">
      <selection activeCell="F4" sqref="F4"/>
    </sheetView>
  </sheetViews>
  <sheetFormatPr baseColWidth="10" defaultColWidth="11.453125" defaultRowHeight="14.5" x14ac:dyDescent="0.35"/>
  <cols>
    <col min="1" max="1" width="34" style="34" customWidth="1"/>
    <col min="2" max="4" width="10.7265625" style="34" customWidth="1"/>
    <col min="5" max="5" width="10.7265625" style="36" customWidth="1"/>
    <col min="6" max="16384" width="11.453125" style="34"/>
  </cols>
  <sheetData>
    <row r="1" spans="1:5" ht="29" x14ac:dyDescent="0.35">
      <c r="A1" s="279" t="s">
        <v>124</v>
      </c>
      <c r="B1" s="279" t="s">
        <v>125</v>
      </c>
      <c r="C1" s="279" t="s">
        <v>126</v>
      </c>
      <c r="D1" s="280" t="s">
        <v>127</v>
      </c>
      <c r="E1" s="280" t="s">
        <v>128</v>
      </c>
    </row>
    <row r="2" spans="1:5" x14ac:dyDescent="0.35">
      <c r="A2" s="34" t="str">
        <f>IFERROR(VLOOKUP('Produktion Lot.Nr.'!B2,Fertigwaren!$B$4:$I$515,2,0),0)</f>
        <v>Brennnessel Tee</v>
      </c>
      <c r="B2" s="34" t="s">
        <v>751</v>
      </c>
      <c r="C2" s="35">
        <v>45618</v>
      </c>
      <c r="D2" s="34" t="s">
        <v>131</v>
      </c>
      <c r="E2" s="34">
        <v>10</v>
      </c>
    </row>
    <row r="3" spans="1:5" x14ac:dyDescent="0.35">
      <c r="A3" s="34" t="str">
        <f>IFERROR(VLOOKUP('Produktion Lot.Nr.'!B3,Fertigwaren!$B$4:$I$515,2,0),0)</f>
        <v>Brennnessel Tee</v>
      </c>
      <c r="B3" s="34" t="s">
        <v>751</v>
      </c>
      <c r="C3" s="35">
        <v>45689</v>
      </c>
      <c r="D3" s="34" t="s">
        <v>131</v>
      </c>
      <c r="E3" s="34">
        <v>20</v>
      </c>
    </row>
    <row r="4" spans="1:5" x14ac:dyDescent="0.35">
      <c r="A4" s="34">
        <f>IFERROR(VLOOKUP('Produktion Lot.Nr.'!B4,Fertigwaren!$B$4:$I$515,2,0),0)</f>
        <v>0</v>
      </c>
      <c r="C4" s="35"/>
      <c r="E4" s="34"/>
    </row>
    <row r="5" spans="1:5" x14ac:dyDescent="0.35">
      <c r="A5" s="34">
        <f>IFERROR(VLOOKUP('Produktion Lot.Nr.'!B5,Fertigwaren!$B$4:$I$515,2,0),0)</f>
        <v>0</v>
      </c>
      <c r="C5" s="35"/>
      <c r="E5" s="34"/>
    </row>
    <row r="6" spans="1:5" x14ac:dyDescent="0.35">
      <c r="A6" s="34">
        <f>IFERROR(VLOOKUP('Produktion Lot.Nr.'!B6,Fertigwaren!$B$4:$I$515,2,0),0)</f>
        <v>0</v>
      </c>
      <c r="C6" s="35"/>
      <c r="E6" s="34"/>
    </row>
    <row r="7" spans="1:5" x14ac:dyDescent="0.35">
      <c r="A7" s="34">
        <f>IFERROR(VLOOKUP('Produktion Lot.Nr.'!B7,Fertigwaren!$B$4:$I$515,2,0),0)</f>
        <v>0</v>
      </c>
      <c r="C7" s="35"/>
      <c r="E7" s="34"/>
    </row>
    <row r="8" spans="1:5" x14ac:dyDescent="0.35">
      <c r="A8" s="34">
        <f>IFERROR(VLOOKUP('Produktion Lot.Nr.'!B8,Fertigwaren!$B$4:$I$515,2,0),0)</f>
        <v>0</v>
      </c>
      <c r="C8" s="35"/>
      <c r="E8" s="34"/>
    </row>
    <row r="9" spans="1:5" x14ac:dyDescent="0.35">
      <c r="A9" s="34">
        <f>IFERROR(VLOOKUP('Produktion Lot.Nr.'!B9,Fertigwaren!$B$4:$I$515,2,0),0)</f>
        <v>0</v>
      </c>
      <c r="C9" s="35"/>
      <c r="E9" s="34"/>
    </row>
    <row r="10" spans="1:5" x14ac:dyDescent="0.35">
      <c r="A10" s="34">
        <f>IFERROR(VLOOKUP('Produktion Lot.Nr.'!B10,Fertigwaren!$B$4:$I$515,2,0),0)</f>
        <v>0</v>
      </c>
      <c r="C10" s="35"/>
      <c r="E10" s="34"/>
    </row>
    <row r="11" spans="1:5" x14ac:dyDescent="0.35">
      <c r="A11" s="34">
        <f>IFERROR(VLOOKUP('Produktion Lot.Nr.'!B11,Fertigwaren!$B$4:$I$515,2,0),0)</f>
        <v>0</v>
      </c>
      <c r="C11" s="35"/>
      <c r="E11" s="34"/>
    </row>
    <row r="12" spans="1:5" x14ac:dyDescent="0.35">
      <c r="A12" s="34">
        <f>IFERROR(VLOOKUP('Produktion Lot.Nr.'!B12,Fertigwaren!$B$4:$I$515,2,0),0)</f>
        <v>0</v>
      </c>
      <c r="C12" s="35"/>
      <c r="E12" s="34"/>
    </row>
    <row r="13" spans="1:5" x14ac:dyDescent="0.35">
      <c r="A13" s="34">
        <f>IFERROR(VLOOKUP('Produktion Lot.Nr.'!B13,Fertigwaren!$B$4:$I$515,2,0),0)</f>
        <v>0</v>
      </c>
      <c r="C13" s="35"/>
      <c r="E13" s="34"/>
    </row>
    <row r="14" spans="1:5" x14ac:dyDescent="0.35">
      <c r="A14" s="34">
        <f>IFERROR(VLOOKUP('Produktion Lot.Nr.'!B14,Fertigwaren!$B$4:$I$515,2,0),0)</f>
        <v>0</v>
      </c>
      <c r="C14" s="35"/>
      <c r="E14" s="34"/>
    </row>
    <row r="15" spans="1:5" x14ac:dyDescent="0.35">
      <c r="A15" s="34">
        <f>IFERROR(VLOOKUP('Produktion Lot.Nr.'!B15,Fertigwaren!$B$4:$I$515,2,0),0)</f>
        <v>0</v>
      </c>
      <c r="C15" s="35"/>
      <c r="E15" s="34"/>
    </row>
    <row r="16" spans="1:5" x14ac:dyDescent="0.35">
      <c r="A16" s="34">
        <f>IFERROR(VLOOKUP('Produktion Lot.Nr.'!B16,Fertigwaren!$B$4:$I$515,2,0),0)</f>
        <v>0</v>
      </c>
      <c r="C16" s="35"/>
      <c r="E16" s="34"/>
    </row>
    <row r="17" spans="1:5" x14ac:dyDescent="0.35">
      <c r="A17" s="34">
        <f>IFERROR(VLOOKUP('Produktion Lot.Nr.'!B17,Fertigwaren!$B$4:$I$515,2,0),0)</f>
        <v>0</v>
      </c>
      <c r="C17" s="35"/>
      <c r="E17" s="34"/>
    </row>
    <row r="18" spans="1:5" x14ac:dyDescent="0.35">
      <c r="A18" s="34">
        <f>IFERROR(VLOOKUP('Produktion Lot.Nr.'!B18,Fertigwaren!$B$4:$I$515,2,0),0)</f>
        <v>0</v>
      </c>
      <c r="C18" s="35"/>
      <c r="E18" s="34"/>
    </row>
    <row r="19" spans="1:5" x14ac:dyDescent="0.35">
      <c r="A19" s="34">
        <f>IFERROR(VLOOKUP('Produktion Lot.Nr.'!B19,Fertigwaren!$B$4:$I$515,2,0),0)</f>
        <v>0</v>
      </c>
      <c r="C19" s="35"/>
      <c r="E19" s="34"/>
    </row>
    <row r="20" spans="1:5" x14ac:dyDescent="0.35">
      <c r="A20" s="34">
        <f>IFERROR(VLOOKUP('Produktion Lot.Nr.'!B20,Fertigwaren!$B$4:$I$515,2,0),0)</f>
        <v>0</v>
      </c>
      <c r="C20" s="35"/>
      <c r="E20" s="34"/>
    </row>
    <row r="21" spans="1:5" x14ac:dyDescent="0.35">
      <c r="A21" s="34">
        <f>IFERROR(VLOOKUP('Produktion Lot.Nr.'!B21,Fertigwaren!$B$4:$I$515,2,0),0)</f>
        <v>0</v>
      </c>
      <c r="C21" s="35"/>
      <c r="E21" s="34"/>
    </row>
    <row r="22" spans="1:5" x14ac:dyDescent="0.35">
      <c r="A22" s="34">
        <f>IFERROR(VLOOKUP('Produktion Lot.Nr.'!B22,Fertigwaren!$B$4:$I$515,2,0),0)</f>
        <v>0</v>
      </c>
      <c r="C22" s="35"/>
      <c r="E22" s="34"/>
    </row>
    <row r="23" spans="1:5" x14ac:dyDescent="0.35">
      <c r="A23" s="34">
        <f>IFERROR(VLOOKUP('Produktion Lot.Nr.'!B23,Fertigwaren!$B$4:$I$515,2,0),0)</f>
        <v>0</v>
      </c>
      <c r="C23" s="35"/>
      <c r="E23" s="34"/>
    </row>
    <row r="24" spans="1:5" x14ac:dyDescent="0.35">
      <c r="A24" s="34">
        <f>IFERROR(VLOOKUP('Produktion Lot.Nr.'!B24,Fertigwaren!$B$4:$I$515,2,0),0)</f>
        <v>0</v>
      </c>
      <c r="C24" s="35"/>
      <c r="E24" s="34"/>
    </row>
    <row r="25" spans="1:5" x14ac:dyDescent="0.35">
      <c r="A25" s="34">
        <f>IFERROR(VLOOKUP('Produktion Lot.Nr.'!B25,Fertigwaren!$B$4:$I$515,2,0),0)</f>
        <v>0</v>
      </c>
      <c r="C25" s="35"/>
      <c r="E25" s="34"/>
    </row>
    <row r="26" spans="1:5" x14ac:dyDescent="0.35">
      <c r="A26" s="34">
        <f>IFERROR(VLOOKUP('Produktion Lot.Nr.'!B26,Fertigwaren!$B$4:$I$515,2,0),0)</f>
        <v>0</v>
      </c>
      <c r="C26" s="35"/>
      <c r="E26" s="34"/>
    </row>
    <row r="27" spans="1:5" x14ac:dyDescent="0.35">
      <c r="A27" s="34">
        <f>IFERROR(VLOOKUP('Produktion Lot.Nr.'!B27,Fertigwaren!$B$4:$I$515,2,0),0)</f>
        <v>0</v>
      </c>
      <c r="C27" s="35"/>
      <c r="E27" s="34"/>
    </row>
    <row r="28" spans="1:5" x14ac:dyDescent="0.35">
      <c r="A28" s="34">
        <f>IFERROR(VLOOKUP('Produktion Lot.Nr.'!B28,Fertigwaren!$B$4:$I$515,2,0),0)</f>
        <v>0</v>
      </c>
      <c r="C28" s="35"/>
      <c r="E28" s="34"/>
    </row>
    <row r="29" spans="1:5" x14ac:dyDescent="0.35">
      <c r="A29" s="34">
        <f>IFERROR(VLOOKUP('Produktion Lot.Nr.'!B29,Fertigwaren!$B$4:$I$515,2,0),0)</f>
        <v>0</v>
      </c>
      <c r="C29" s="35"/>
      <c r="E29" s="34"/>
    </row>
    <row r="30" spans="1:5" x14ac:dyDescent="0.35">
      <c r="A30" s="34">
        <f>IFERROR(VLOOKUP('Produktion Lot.Nr.'!B30,Fertigwaren!$B$4:$I$515,2,0),0)</f>
        <v>0</v>
      </c>
      <c r="C30" s="35"/>
      <c r="E30" s="34"/>
    </row>
    <row r="31" spans="1:5" x14ac:dyDescent="0.35">
      <c r="A31" s="34">
        <f>IFERROR(VLOOKUP('Produktion Lot.Nr.'!B31,Fertigwaren!$B$4:$I$515,2,0),0)</f>
        <v>0</v>
      </c>
      <c r="C31" s="35"/>
      <c r="E31" s="34"/>
    </row>
    <row r="32" spans="1:5" x14ac:dyDescent="0.35">
      <c r="A32" s="34">
        <f>IFERROR(VLOOKUP('Produktion Lot.Nr.'!B32,Fertigwaren!$B$4:$I$515,2,0),0)</f>
        <v>0</v>
      </c>
      <c r="C32" s="35"/>
      <c r="E32" s="34"/>
    </row>
    <row r="33" spans="1:5" x14ac:dyDescent="0.35">
      <c r="A33" s="34">
        <f>IFERROR(VLOOKUP('Produktion Lot.Nr.'!B33,Fertigwaren!$B$4:$I$515,2,0),0)</f>
        <v>0</v>
      </c>
      <c r="C33" s="35"/>
      <c r="E33" s="34"/>
    </row>
    <row r="34" spans="1:5" x14ac:dyDescent="0.35">
      <c r="A34" s="34">
        <f>IFERROR(VLOOKUP('Produktion Lot.Nr.'!B34,Fertigwaren!$B$4:$I$515,2,0),0)</f>
        <v>0</v>
      </c>
      <c r="C34" s="35"/>
      <c r="E34" s="34"/>
    </row>
    <row r="35" spans="1:5" x14ac:dyDescent="0.35">
      <c r="A35" s="34">
        <f>IFERROR(VLOOKUP('Produktion Lot.Nr.'!B35,Fertigwaren!$B$4:$I$515,2,0),0)</f>
        <v>0</v>
      </c>
      <c r="C35" s="35"/>
      <c r="E35" s="34"/>
    </row>
    <row r="36" spans="1:5" x14ac:dyDescent="0.35">
      <c r="A36" s="34">
        <f>IFERROR(VLOOKUP('Produktion Lot.Nr.'!B36,Fertigwaren!$B$4:$I$515,2,0),0)</f>
        <v>0</v>
      </c>
      <c r="C36" s="35"/>
      <c r="E36" s="34"/>
    </row>
    <row r="37" spans="1:5" x14ac:dyDescent="0.35">
      <c r="A37" s="34">
        <f>IFERROR(VLOOKUP('Produktion Lot.Nr.'!B37,Fertigwaren!$B$4:$I$515,2,0),0)</f>
        <v>0</v>
      </c>
      <c r="C37" s="35"/>
      <c r="E37" s="34"/>
    </row>
    <row r="38" spans="1:5" x14ac:dyDescent="0.35">
      <c r="A38" s="34">
        <f>IFERROR(VLOOKUP('Produktion Lot.Nr.'!B38,Fertigwaren!$B$4:$I$515,2,0),0)</f>
        <v>0</v>
      </c>
      <c r="C38" s="35"/>
      <c r="E38" s="34"/>
    </row>
    <row r="39" spans="1:5" x14ac:dyDescent="0.35">
      <c r="A39" s="34">
        <f>IFERROR(VLOOKUP('Produktion Lot.Nr.'!B39,Fertigwaren!$B$4:$I$515,2,0),0)</f>
        <v>0</v>
      </c>
      <c r="C39" s="35"/>
      <c r="E39" s="34"/>
    </row>
    <row r="40" spans="1:5" x14ac:dyDescent="0.35">
      <c r="A40" s="34">
        <f>IFERROR(VLOOKUP('Produktion Lot.Nr.'!B40,Fertigwaren!$B$4:$I$515,2,0),0)</f>
        <v>0</v>
      </c>
      <c r="C40" s="35"/>
      <c r="E40" s="34"/>
    </row>
    <row r="41" spans="1:5" x14ac:dyDescent="0.35">
      <c r="A41" s="34">
        <f>IFERROR(VLOOKUP('Produktion Lot.Nr.'!B41,Fertigwaren!$B$4:$I$515,2,0),0)</f>
        <v>0</v>
      </c>
      <c r="C41" s="35"/>
      <c r="E41" s="34"/>
    </row>
    <row r="42" spans="1:5" x14ac:dyDescent="0.35">
      <c r="A42" s="34">
        <f>IFERROR(VLOOKUP('Produktion Lot.Nr.'!B42,Fertigwaren!$B$4:$I$515,2,0),0)</f>
        <v>0</v>
      </c>
      <c r="C42" s="35"/>
      <c r="E42" s="34"/>
    </row>
    <row r="43" spans="1:5" x14ac:dyDescent="0.35">
      <c r="A43" s="34">
        <f>IFERROR(VLOOKUP('Produktion Lot.Nr.'!B43,Fertigwaren!$B$4:$I$515,2,0),0)</f>
        <v>0</v>
      </c>
      <c r="C43" s="35"/>
      <c r="E43" s="34"/>
    </row>
    <row r="44" spans="1:5" x14ac:dyDescent="0.35">
      <c r="A44" s="34">
        <f>IFERROR(VLOOKUP('Produktion Lot.Nr.'!B44,Fertigwaren!$B$4:$I$515,2,0),0)</f>
        <v>0</v>
      </c>
      <c r="C44" s="35"/>
      <c r="E44" s="34"/>
    </row>
    <row r="45" spans="1:5" x14ac:dyDescent="0.35">
      <c r="A45" s="34">
        <f>IFERROR(VLOOKUP('Produktion Lot.Nr.'!B45,Fertigwaren!$B$4:$I$515,2,0),0)</f>
        <v>0</v>
      </c>
      <c r="C45" s="35"/>
      <c r="E45" s="34"/>
    </row>
    <row r="46" spans="1:5" x14ac:dyDescent="0.35">
      <c r="A46" s="34">
        <f>IFERROR(VLOOKUP('Produktion Lot.Nr.'!B46,Fertigwaren!$B$4:$I$515,2,0),0)</f>
        <v>0</v>
      </c>
      <c r="C46" s="35"/>
      <c r="E46" s="34"/>
    </row>
    <row r="47" spans="1:5" x14ac:dyDescent="0.35">
      <c r="A47" s="34">
        <f>IFERROR(VLOOKUP('Produktion Lot.Nr.'!B47,Fertigwaren!$B$4:$I$515,2,0),0)</f>
        <v>0</v>
      </c>
      <c r="C47" s="35"/>
      <c r="E47" s="34"/>
    </row>
    <row r="48" spans="1:5" x14ac:dyDescent="0.35">
      <c r="A48" s="34">
        <f>IFERROR(VLOOKUP('Produktion Lot.Nr.'!B48,Fertigwaren!$B$4:$I$515,2,0),0)</f>
        <v>0</v>
      </c>
      <c r="C48" s="35"/>
      <c r="E48" s="34"/>
    </row>
    <row r="49" spans="1:5" x14ac:dyDescent="0.35">
      <c r="A49" s="34">
        <f>IFERROR(VLOOKUP('Produktion Lot.Nr.'!B49,Fertigwaren!$B$4:$I$515,2,0),0)</f>
        <v>0</v>
      </c>
      <c r="C49" s="35"/>
      <c r="E49" s="34"/>
    </row>
    <row r="50" spans="1:5" x14ac:dyDescent="0.35">
      <c r="A50" s="34">
        <f>IFERROR(VLOOKUP('Produktion Lot.Nr.'!B50,Fertigwaren!$B$4:$I$515,2,0),0)</f>
        <v>0</v>
      </c>
      <c r="C50" s="35"/>
      <c r="E50" s="34"/>
    </row>
    <row r="51" spans="1:5" x14ac:dyDescent="0.35">
      <c r="A51" s="34">
        <f>IFERROR(VLOOKUP('Produktion Lot.Nr.'!B51,Fertigwaren!$B$4:$I$515,2,0),0)</f>
        <v>0</v>
      </c>
      <c r="C51" s="35"/>
      <c r="E51" s="34"/>
    </row>
    <row r="52" spans="1:5" x14ac:dyDescent="0.35">
      <c r="A52" s="34">
        <f>IFERROR(VLOOKUP('Produktion Lot.Nr.'!B52,Fertigwaren!$B$4:$I$515,2,0),0)</f>
        <v>0</v>
      </c>
      <c r="C52" s="35"/>
      <c r="E52" s="34"/>
    </row>
    <row r="53" spans="1:5" x14ac:dyDescent="0.35">
      <c r="A53" s="34">
        <f>IFERROR(VLOOKUP('Produktion Lot.Nr.'!B53,Fertigwaren!$B$4:$I$515,2,0),0)</f>
        <v>0</v>
      </c>
      <c r="C53" s="35"/>
      <c r="E53" s="34"/>
    </row>
    <row r="54" spans="1:5" x14ac:dyDescent="0.35">
      <c r="A54" s="34">
        <f>IFERROR(VLOOKUP('Produktion Lot.Nr.'!B54,Fertigwaren!$B$4:$I$515,2,0),0)</f>
        <v>0</v>
      </c>
      <c r="C54" s="35"/>
      <c r="E54" s="34"/>
    </row>
    <row r="55" spans="1:5" x14ac:dyDescent="0.35">
      <c r="A55" s="34">
        <f>IFERROR(VLOOKUP('Produktion Lot.Nr.'!B55,Fertigwaren!$B$4:$I$515,2,0),0)</f>
        <v>0</v>
      </c>
      <c r="C55" s="35"/>
      <c r="E55" s="34"/>
    </row>
    <row r="56" spans="1:5" x14ac:dyDescent="0.35">
      <c r="A56" s="34">
        <f>IFERROR(VLOOKUP('Produktion Lot.Nr.'!B56,Fertigwaren!$B$4:$I$515,2,0),0)</f>
        <v>0</v>
      </c>
      <c r="C56" s="35"/>
      <c r="E56" s="34"/>
    </row>
    <row r="57" spans="1:5" x14ac:dyDescent="0.35">
      <c r="A57" s="34">
        <f>IFERROR(VLOOKUP('Produktion Lot.Nr.'!B57,Fertigwaren!$B$4:$I$515,2,0),0)</f>
        <v>0</v>
      </c>
      <c r="C57" s="35"/>
      <c r="E57" s="34"/>
    </row>
    <row r="58" spans="1:5" x14ac:dyDescent="0.35">
      <c r="A58" s="34">
        <f>IFERROR(VLOOKUP('Produktion Lot.Nr.'!B58,Fertigwaren!$B$4:$I$515,2,0),0)</f>
        <v>0</v>
      </c>
      <c r="C58" s="35"/>
      <c r="E58" s="34"/>
    </row>
    <row r="59" spans="1:5" x14ac:dyDescent="0.35">
      <c r="A59" s="34">
        <f>IFERROR(VLOOKUP('Produktion Lot.Nr.'!B59,Fertigwaren!$B$4:$I$515,2,0),0)</f>
        <v>0</v>
      </c>
      <c r="C59" s="35"/>
      <c r="E59" s="34"/>
    </row>
    <row r="60" spans="1:5" x14ac:dyDescent="0.35">
      <c r="A60" s="34">
        <f>IFERROR(VLOOKUP('Produktion Lot.Nr.'!B60,Fertigwaren!$B$4:$I$515,2,0),0)</f>
        <v>0</v>
      </c>
      <c r="C60" s="35"/>
      <c r="E60" s="34"/>
    </row>
    <row r="61" spans="1:5" x14ac:dyDescent="0.35">
      <c r="A61" s="34">
        <f>IFERROR(VLOOKUP('Produktion Lot.Nr.'!B61,Fertigwaren!$B$4:$I$515,2,0),0)</f>
        <v>0</v>
      </c>
      <c r="C61" s="35"/>
      <c r="E61" s="34"/>
    </row>
    <row r="62" spans="1:5" x14ac:dyDescent="0.35">
      <c r="A62" s="34">
        <f>IFERROR(VLOOKUP('Produktion Lot.Nr.'!B62,Fertigwaren!$B$4:$I$515,2,0),0)</f>
        <v>0</v>
      </c>
      <c r="C62" s="35"/>
      <c r="E62" s="34"/>
    </row>
    <row r="63" spans="1:5" x14ac:dyDescent="0.35">
      <c r="A63" s="34">
        <f>IFERROR(VLOOKUP('Produktion Lot.Nr.'!B63,Fertigwaren!$B$4:$I$515,2,0),0)</f>
        <v>0</v>
      </c>
      <c r="C63" s="35"/>
      <c r="E63" s="34"/>
    </row>
    <row r="64" spans="1:5" x14ac:dyDescent="0.35">
      <c r="A64" s="34">
        <f>IFERROR(VLOOKUP('Produktion Lot.Nr.'!B64,Fertigwaren!$B$4:$I$515,2,0),0)</f>
        <v>0</v>
      </c>
      <c r="C64" s="35"/>
      <c r="E64" s="34"/>
    </row>
    <row r="65" spans="1:5" x14ac:dyDescent="0.35">
      <c r="A65" s="34">
        <f>IFERROR(VLOOKUP('Produktion Lot.Nr.'!B65,Fertigwaren!$B$4:$I$515,2,0),0)</f>
        <v>0</v>
      </c>
      <c r="C65" s="35"/>
      <c r="E65" s="34"/>
    </row>
    <row r="66" spans="1:5" x14ac:dyDescent="0.35">
      <c r="A66" s="34">
        <f>IFERROR(VLOOKUP('Produktion Lot.Nr.'!B66,Fertigwaren!$B$4:$I$515,2,0),0)</f>
        <v>0</v>
      </c>
      <c r="C66" s="35"/>
      <c r="E66" s="34"/>
    </row>
    <row r="67" spans="1:5" x14ac:dyDescent="0.35">
      <c r="A67" s="34">
        <f>IFERROR(VLOOKUP('Produktion Lot.Nr.'!B67,Fertigwaren!$B$4:$I$515,2,0),0)</f>
        <v>0</v>
      </c>
      <c r="C67" s="35"/>
      <c r="E67" s="34"/>
    </row>
    <row r="68" spans="1:5" x14ac:dyDescent="0.35">
      <c r="A68" s="34">
        <f>IFERROR(VLOOKUP('Produktion Lot.Nr.'!B68,Fertigwaren!$B$4:$I$515,2,0),0)</f>
        <v>0</v>
      </c>
      <c r="C68" s="35"/>
      <c r="E68" s="34"/>
    </row>
    <row r="69" spans="1:5" x14ac:dyDescent="0.35">
      <c r="A69" s="34">
        <f>IFERROR(VLOOKUP('Produktion Lot.Nr.'!B69,Fertigwaren!$B$4:$I$515,2,0),0)</f>
        <v>0</v>
      </c>
      <c r="C69" s="35"/>
      <c r="E69" s="34"/>
    </row>
    <row r="70" spans="1:5" x14ac:dyDescent="0.35">
      <c r="A70" s="34">
        <f>IFERROR(VLOOKUP('Produktion Lot.Nr.'!B70,Fertigwaren!$B$4:$I$515,2,0),0)</f>
        <v>0</v>
      </c>
      <c r="C70" s="35"/>
      <c r="E70" s="34"/>
    </row>
    <row r="71" spans="1:5" x14ac:dyDescent="0.35">
      <c r="A71" s="34">
        <f>IFERROR(VLOOKUP('Produktion Lot.Nr.'!B71,Fertigwaren!$B$4:$I$515,2,0),0)</f>
        <v>0</v>
      </c>
      <c r="C71" s="35"/>
      <c r="E71" s="34"/>
    </row>
    <row r="72" spans="1:5" x14ac:dyDescent="0.35">
      <c r="A72" s="34">
        <f>IFERROR(VLOOKUP('Produktion Lot.Nr.'!B72,Fertigwaren!$B$4:$I$515,2,0),0)</f>
        <v>0</v>
      </c>
      <c r="C72" s="35"/>
      <c r="E72" s="34"/>
    </row>
    <row r="73" spans="1:5" x14ac:dyDescent="0.35">
      <c r="A73" s="34">
        <f>IFERROR(VLOOKUP('Produktion Lot.Nr.'!B73,Fertigwaren!$B$4:$I$515,2,0),0)</f>
        <v>0</v>
      </c>
      <c r="C73" s="35"/>
      <c r="E73" s="34"/>
    </row>
    <row r="74" spans="1:5" x14ac:dyDescent="0.35">
      <c r="A74" s="34">
        <f>IFERROR(VLOOKUP('Produktion Lot.Nr.'!B74,Fertigwaren!$B$4:$I$515,2,0),0)</f>
        <v>0</v>
      </c>
      <c r="C74" s="35"/>
      <c r="E74" s="34"/>
    </row>
    <row r="75" spans="1:5" x14ac:dyDescent="0.35">
      <c r="A75" s="34">
        <f>IFERROR(VLOOKUP('Produktion Lot.Nr.'!B75,Fertigwaren!$B$4:$I$515,2,0),0)</f>
        <v>0</v>
      </c>
      <c r="C75" s="35"/>
      <c r="E75" s="34"/>
    </row>
    <row r="76" spans="1:5" x14ac:dyDescent="0.35">
      <c r="A76" s="34">
        <f>IFERROR(VLOOKUP('Produktion Lot.Nr.'!B76,Fertigwaren!$B$4:$I$515,2,0),0)</f>
        <v>0</v>
      </c>
      <c r="C76" s="35"/>
      <c r="E76" s="34"/>
    </row>
    <row r="77" spans="1:5" x14ac:dyDescent="0.35">
      <c r="A77" s="34">
        <f>IFERROR(VLOOKUP('Produktion Lot.Nr.'!B77,Fertigwaren!$B$4:$I$515,2,0),0)</f>
        <v>0</v>
      </c>
      <c r="C77" s="35"/>
      <c r="E77" s="34"/>
    </row>
    <row r="78" spans="1:5" x14ac:dyDescent="0.35">
      <c r="A78" s="34">
        <f>IFERROR(VLOOKUP('Produktion Lot.Nr.'!B78,Fertigwaren!$B$4:$I$515,2,0),0)</f>
        <v>0</v>
      </c>
      <c r="C78" s="35"/>
      <c r="E78" s="34"/>
    </row>
    <row r="79" spans="1:5" x14ac:dyDescent="0.35">
      <c r="A79" s="34">
        <f>IFERROR(VLOOKUP('Produktion Lot.Nr.'!B79,Fertigwaren!$B$4:$I$515,2,0),0)</f>
        <v>0</v>
      </c>
      <c r="C79" s="35"/>
      <c r="E79" s="34"/>
    </row>
    <row r="80" spans="1:5" x14ac:dyDescent="0.35">
      <c r="A80" s="34">
        <f>IFERROR(VLOOKUP('Produktion Lot.Nr.'!B80,Fertigwaren!$B$4:$I$515,2,0),0)</f>
        <v>0</v>
      </c>
      <c r="C80" s="35"/>
      <c r="E80" s="34"/>
    </row>
    <row r="81" spans="1:5" x14ac:dyDescent="0.35">
      <c r="A81" s="34">
        <f>IFERROR(VLOOKUP('Produktion Lot.Nr.'!B81,Fertigwaren!$B$4:$I$515,2,0),0)</f>
        <v>0</v>
      </c>
      <c r="C81" s="35"/>
      <c r="E81" s="34"/>
    </row>
    <row r="82" spans="1:5" x14ac:dyDescent="0.35">
      <c r="A82" s="34">
        <f>IFERROR(VLOOKUP('Produktion Lot.Nr.'!B82,Fertigwaren!$B$4:$I$515,2,0),0)</f>
        <v>0</v>
      </c>
      <c r="C82" s="35"/>
      <c r="E82" s="34"/>
    </row>
    <row r="83" spans="1:5" x14ac:dyDescent="0.35">
      <c r="A83" s="34">
        <f>IFERROR(VLOOKUP('Produktion Lot.Nr.'!B83,Fertigwaren!$B$4:$I$515,2,0),0)</f>
        <v>0</v>
      </c>
      <c r="C83" s="35"/>
      <c r="E83" s="34"/>
    </row>
    <row r="84" spans="1:5" x14ac:dyDescent="0.35">
      <c r="A84" s="34">
        <f>IFERROR(VLOOKUP('Produktion Lot.Nr.'!B84,Fertigwaren!$B$4:$I$515,2,0),0)</f>
        <v>0</v>
      </c>
      <c r="C84" s="35"/>
      <c r="E84" s="34"/>
    </row>
    <row r="85" spans="1:5" x14ac:dyDescent="0.35">
      <c r="A85" s="34">
        <f>IFERROR(VLOOKUP('Produktion Lot.Nr.'!B85,Fertigwaren!$B$4:$I$515,2,0),0)</f>
        <v>0</v>
      </c>
      <c r="C85" s="35"/>
      <c r="E85" s="34"/>
    </row>
    <row r="86" spans="1:5" x14ac:dyDescent="0.35">
      <c r="A86" s="34">
        <f>IFERROR(VLOOKUP('Produktion Lot.Nr.'!B86,Fertigwaren!$B$4:$I$515,2,0),0)</f>
        <v>0</v>
      </c>
      <c r="C86" s="35"/>
      <c r="E86" s="34"/>
    </row>
    <row r="87" spans="1:5" x14ac:dyDescent="0.35">
      <c r="A87" s="34">
        <f>IFERROR(VLOOKUP('Produktion Lot.Nr.'!B87,Fertigwaren!$B$4:$I$515,2,0),0)</f>
        <v>0</v>
      </c>
      <c r="C87" s="35"/>
      <c r="E87" s="34"/>
    </row>
    <row r="88" spans="1:5" x14ac:dyDescent="0.35">
      <c r="A88" s="34">
        <f>IFERROR(VLOOKUP('Produktion Lot.Nr.'!B88,Fertigwaren!$B$4:$I$515,2,0),0)</f>
        <v>0</v>
      </c>
      <c r="C88" s="35"/>
      <c r="E88" s="34"/>
    </row>
    <row r="89" spans="1:5" x14ac:dyDescent="0.35">
      <c r="A89" s="34">
        <f>IFERROR(VLOOKUP('Produktion Lot.Nr.'!B89,Fertigwaren!$B$4:$I$515,2,0),0)</f>
        <v>0</v>
      </c>
      <c r="C89" s="35"/>
      <c r="E89" s="34"/>
    </row>
    <row r="90" spans="1:5" x14ac:dyDescent="0.35">
      <c r="A90" s="34">
        <f>IFERROR(VLOOKUP('Produktion Lot.Nr.'!B90,Fertigwaren!$B$4:$I$515,2,0),0)</f>
        <v>0</v>
      </c>
      <c r="C90" s="35"/>
      <c r="E90" s="34"/>
    </row>
    <row r="91" spans="1:5" x14ac:dyDescent="0.35">
      <c r="A91" s="34">
        <f>IFERROR(VLOOKUP('Produktion Lot.Nr.'!B91,Fertigwaren!$B$4:$I$515,2,0),0)</f>
        <v>0</v>
      </c>
      <c r="C91" s="35"/>
      <c r="E91" s="34"/>
    </row>
    <row r="92" spans="1:5" x14ac:dyDescent="0.35">
      <c r="A92" s="34">
        <f>IFERROR(VLOOKUP('Produktion Lot.Nr.'!B92,Fertigwaren!$B$4:$I$515,2,0),0)</f>
        <v>0</v>
      </c>
      <c r="C92" s="35"/>
      <c r="E92" s="34"/>
    </row>
    <row r="93" spans="1:5" x14ac:dyDescent="0.35">
      <c r="A93" s="34">
        <f>IFERROR(VLOOKUP('Produktion Lot.Nr.'!B93,Fertigwaren!$B$4:$I$515,2,0),0)</f>
        <v>0</v>
      </c>
      <c r="C93" s="35"/>
      <c r="E93" s="34"/>
    </row>
    <row r="94" spans="1:5" x14ac:dyDescent="0.35">
      <c r="A94" s="34">
        <f>IFERROR(VLOOKUP('Produktion Lot.Nr.'!B94,Fertigwaren!$B$4:$I$515,2,0),0)</f>
        <v>0</v>
      </c>
      <c r="C94" s="35"/>
      <c r="E94" s="34"/>
    </row>
    <row r="95" spans="1:5" x14ac:dyDescent="0.35">
      <c r="A95" s="34">
        <f>IFERROR(VLOOKUP('Produktion Lot.Nr.'!B95,Fertigwaren!$B$4:$I$515,2,0),0)</f>
        <v>0</v>
      </c>
      <c r="C95" s="35"/>
      <c r="E95" s="34"/>
    </row>
    <row r="96" spans="1:5" x14ac:dyDescent="0.35">
      <c r="A96" s="34">
        <f>IFERROR(VLOOKUP('Produktion Lot.Nr.'!B96,Fertigwaren!$B$4:$I$515,2,0),0)</f>
        <v>0</v>
      </c>
      <c r="C96" s="35"/>
      <c r="E96" s="34"/>
    </row>
    <row r="97" spans="1:5" x14ac:dyDescent="0.35">
      <c r="A97" s="34">
        <f>IFERROR(VLOOKUP('Produktion Lot.Nr.'!B97,Fertigwaren!$B$4:$I$515,2,0),0)</f>
        <v>0</v>
      </c>
      <c r="C97" s="35"/>
      <c r="E97" s="34"/>
    </row>
    <row r="98" spans="1:5" x14ac:dyDescent="0.35">
      <c r="A98" s="34">
        <f>IFERROR(VLOOKUP('Produktion Lot.Nr.'!B98,Fertigwaren!$B$4:$I$515,2,0),0)</f>
        <v>0</v>
      </c>
      <c r="C98" s="35"/>
      <c r="E98" s="34"/>
    </row>
    <row r="99" spans="1:5" x14ac:dyDescent="0.35">
      <c r="A99" s="34">
        <f>IFERROR(VLOOKUP('Produktion Lot.Nr.'!B99,Fertigwaren!$B$4:$I$515,2,0),0)</f>
        <v>0</v>
      </c>
      <c r="C99" s="35"/>
      <c r="E99" s="34"/>
    </row>
    <row r="100" spans="1:5" x14ac:dyDescent="0.35">
      <c r="A100" s="34">
        <f>IFERROR(VLOOKUP('Produktion Lot.Nr.'!B100,Fertigwaren!$B$4:$I$515,2,0),0)</f>
        <v>0</v>
      </c>
      <c r="C100" s="35"/>
      <c r="E100" s="34"/>
    </row>
    <row r="101" spans="1:5" x14ac:dyDescent="0.35">
      <c r="A101" s="34">
        <f>IFERROR(VLOOKUP('Produktion Lot.Nr.'!B101,Fertigwaren!$B$4:$I$515,2,0),0)</f>
        <v>0</v>
      </c>
      <c r="C101" s="35"/>
      <c r="E101" s="34"/>
    </row>
    <row r="102" spans="1:5" x14ac:dyDescent="0.35">
      <c r="A102" s="34">
        <f>IFERROR(VLOOKUP('Produktion Lot.Nr.'!B102,Fertigwaren!$B$4:$I$515,2,0),0)</f>
        <v>0</v>
      </c>
      <c r="C102" s="35"/>
      <c r="E102" s="34"/>
    </row>
    <row r="103" spans="1:5" x14ac:dyDescent="0.35">
      <c r="A103" s="34">
        <f>IFERROR(VLOOKUP('Produktion Lot.Nr.'!B103,Fertigwaren!$B$4:$I$515,2,0),0)</f>
        <v>0</v>
      </c>
      <c r="C103" s="35"/>
      <c r="E103" s="34"/>
    </row>
    <row r="104" spans="1:5" x14ac:dyDescent="0.35">
      <c r="A104" s="34">
        <f>IFERROR(VLOOKUP('Produktion Lot.Nr.'!B104,Fertigwaren!$B$4:$I$515,2,0),0)</f>
        <v>0</v>
      </c>
      <c r="C104" s="35"/>
      <c r="E104" s="34"/>
    </row>
    <row r="105" spans="1:5" x14ac:dyDescent="0.35">
      <c r="A105" s="34">
        <f>IFERROR(VLOOKUP('Produktion Lot.Nr.'!B105,Fertigwaren!$B$4:$I$515,2,0),0)</f>
        <v>0</v>
      </c>
      <c r="C105" s="35"/>
      <c r="E105" s="34"/>
    </row>
    <row r="106" spans="1:5" x14ac:dyDescent="0.35">
      <c r="A106" s="34">
        <f>IFERROR(VLOOKUP('Produktion Lot.Nr.'!B106,Fertigwaren!$B$4:$I$515,2,0),0)</f>
        <v>0</v>
      </c>
      <c r="C106" s="35"/>
      <c r="E106" s="34"/>
    </row>
    <row r="107" spans="1:5" x14ac:dyDescent="0.35">
      <c r="A107" s="34">
        <f>IFERROR(VLOOKUP('Produktion Lot.Nr.'!B107,Fertigwaren!$B$4:$I$515,2,0),0)</f>
        <v>0</v>
      </c>
      <c r="C107" s="35"/>
      <c r="E107" s="34"/>
    </row>
    <row r="108" spans="1:5" x14ac:dyDescent="0.35">
      <c r="A108" s="34">
        <f>IFERROR(VLOOKUP('Produktion Lot.Nr.'!B108,Fertigwaren!$B$4:$I$515,2,0),0)</f>
        <v>0</v>
      </c>
      <c r="C108" s="35"/>
      <c r="E108" s="34"/>
    </row>
    <row r="109" spans="1:5" x14ac:dyDescent="0.35">
      <c r="A109" s="34">
        <f>IFERROR(VLOOKUP('Produktion Lot.Nr.'!B109,Fertigwaren!$B$4:$I$515,2,0),0)</f>
        <v>0</v>
      </c>
      <c r="C109" s="35"/>
      <c r="E109" s="34"/>
    </row>
    <row r="110" spans="1:5" x14ac:dyDescent="0.35">
      <c r="A110" s="34">
        <f>IFERROR(VLOOKUP('Produktion Lot.Nr.'!B110,Fertigwaren!$B$4:$I$515,2,0),0)</f>
        <v>0</v>
      </c>
      <c r="C110" s="35"/>
      <c r="E110" s="34"/>
    </row>
    <row r="111" spans="1:5" x14ac:dyDescent="0.35">
      <c r="A111" s="34">
        <f>IFERROR(VLOOKUP('Produktion Lot.Nr.'!B111,Fertigwaren!$B$4:$I$515,2,0),0)</f>
        <v>0</v>
      </c>
      <c r="C111" s="35"/>
      <c r="E111" s="34"/>
    </row>
    <row r="112" spans="1:5" x14ac:dyDescent="0.35">
      <c r="A112" s="34">
        <f>IFERROR(VLOOKUP('Produktion Lot.Nr.'!B112,Fertigwaren!$B$4:$I$515,2,0),0)</f>
        <v>0</v>
      </c>
      <c r="C112" s="35"/>
      <c r="E112" s="34"/>
    </row>
    <row r="113" spans="1:5" x14ac:dyDescent="0.35">
      <c r="A113" s="34">
        <f>IFERROR(VLOOKUP('Produktion Lot.Nr.'!B113,Fertigwaren!$B$4:$I$515,2,0),0)</f>
        <v>0</v>
      </c>
      <c r="C113" s="35"/>
      <c r="E113" s="34"/>
    </row>
    <row r="114" spans="1:5" x14ac:dyDescent="0.35">
      <c r="A114" s="34">
        <f>IFERROR(VLOOKUP('Produktion Lot.Nr.'!B114,Fertigwaren!$B$4:$I$515,2,0),0)</f>
        <v>0</v>
      </c>
      <c r="C114" s="35"/>
      <c r="E114" s="34"/>
    </row>
    <row r="115" spans="1:5" x14ac:dyDescent="0.35">
      <c r="A115" s="34">
        <f>IFERROR(VLOOKUP('Produktion Lot.Nr.'!B115,Fertigwaren!$B$4:$I$515,2,0),0)</f>
        <v>0</v>
      </c>
      <c r="C115" s="35"/>
      <c r="E115" s="34"/>
    </row>
    <row r="116" spans="1:5" x14ac:dyDescent="0.35">
      <c r="A116" s="34">
        <f>IFERROR(VLOOKUP('Produktion Lot.Nr.'!B116,Fertigwaren!$B$4:$I$515,2,0),0)</f>
        <v>0</v>
      </c>
      <c r="C116" s="35"/>
      <c r="E116" s="34"/>
    </row>
    <row r="117" spans="1:5" x14ac:dyDescent="0.35">
      <c r="A117" s="34">
        <f>IFERROR(VLOOKUP('Produktion Lot.Nr.'!B117,Fertigwaren!$B$4:$I$515,2,0),0)</f>
        <v>0</v>
      </c>
      <c r="C117" s="35"/>
      <c r="E117" s="34"/>
    </row>
    <row r="118" spans="1:5" x14ac:dyDescent="0.35">
      <c r="A118" s="34">
        <f>IFERROR(VLOOKUP('Produktion Lot.Nr.'!B118,Fertigwaren!$B$4:$I$515,2,0),0)</f>
        <v>0</v>
      </c>
      <c r="C118" s="35"/>
      <c r="E118" s="34"/>
    </row>
    <row r="119" spans="1:5" x14ac:dyDescent="0.35">
      <c r="A119" s="34">
        <f>IFERROR(VLOOKUP('Produktion Lot.Nr.'!B119,Fertigwaren!$B$4:$I$515,2,0),0)</f>
        <v>0</v>
      </c>
      <c r="C119" s="35"/>
      <c r="E119" s="34"/>
    </row>
    <row r="120" spans="1:5" x14ac:dyDescent="0.35">
      <c r="A120" s="34">
        <f>IFERROR(VLOOKUP('Produktion Lot.Nr.'!B120,Fertigwaren!$B$4:$I$515,2,0),0)</f>
        <v>0</v>
      </c>
      <c r="C120" s="35"/>
      <c r="E120" s="34"/>
    </row>
    <row r="121" spans="1:5" x14ac:dyDescent="0.35">
      <c r="A121" s="34">
        <f>IFERROR(VLOOKUP('Produktion Lot.Nr.'!B121,Fertigwaren!$B$4:$I$515,2,0),0)</f>
        <v>0</v>
      </c>
      <c r="C121" s="35"/>
      <c r="E121" s="34"/>
    </row>
    <row r="122" spans="1:5" x14ac:dyDescent="0.35">
      <c r="A122" s="34">
        <f>IFERROR(VLOOKUP('Produktion Lot.Nr.'!B122,Fertigwaren!$B$4:$I$515,2,0),0)</f>
        <v>0</v>
      </c>
      <c r="C122" s="35"/>
      <c r="E122" s="34"/>
    </row>
    <row r="123" spans="1:5" x14ac:dyDescent="0.35">
      <c r="A123" s="34">
        <f>IFERROR(VLOOKUP('Produktion Lot.Nr.'!B123,Fertigwaren!$B$4:$I$515,2,0),0)</f>
        <v>0</v>
      </c>
      <c r="C123" s="35"/>
      <c r="E123" s="34"/>
    </row>
    <row r="124" spans="1:5" x14ac:dyDescent="0.35">
      <c r="A124" s="34">
        <f>IFERROR(VLOOKUP('Produktion Lot.Nr.'!B124,Fertigwaren!$B$4:$I$515,2,0),0)</f>
        <v>0</v>
      </c>
      <c r="C124" s="35"/>
      <c r="E124" s="34"/>
    </row>
    <row r="125" spans="1:5" x14ac:dyDescent="0.35">
      <c r="A125" s="34">
        <f>IFERROR(VLOOKUP('Produktion Lot.Nr.'!B125,Fertigwaren!$B$4:$I$515,2,0),0)</f>
        <v>0</v>
      </c>
      <c r="C125" s="35"/>
      <c r="E125" s="34"/>
    </row>
    <row r="126" spans="1:5" x14ac:dyDescent="0.35">
      <c r="A126" s="34">
        <f>IFERROR(VLOOKUP('Produktion Lot.Nr.'!B126,Fertigwaren!$B$4:$I$515,2,0),0)</f>
        <v>0</v>
      </c>
      <c r="C126" s="35"/>
      <c r="E126" s="34"/>
    </row>
    <row r="127" spans="1:5" x14ac:dyDescent="0.35">
      <c r="A127" s="34">
        <f>IFERROR(VLOOKUP('Produktion Lot.Nr.'!B127,Fertigwaren!$B$4:$I$515,2,0),0)</f>
        <v>0</v>
      </c>
      <c r="C127" s="35"/>
      <c r="E127" s="34"/>
    </row>
    <row r="128" spans="1:5" x14ac:dyDescent="0.35">
      <c r="A128" s="34">
        <f>IFERROR(VLOOKUP('Produktion Lot.Nr.'!B128,Fertigwaren!$B$4:$I$515,2,0),0)</f>
        <v>0</v>
      </c>
      <c r="C128" s="35"/>
      <c r="E128" s="34"/>
    </row>
    <row r="129" spans="1:5" x14ac:dyDescent="0.35">
      <c r="A129" s="34">
        <f>IFERROR(VLOOKUP('Produktion Lot.Nr.'!B129,Fertigwaren!$B$4:$I$515,2,0),0)</f>
        <v>0</v>
      </c>
      <c r="C129" s="35"/>
      <c r="E129" s="34"/>
    </row>
    <row r="130" spans="1:5" x14ac:dyDescent="0.35">
      <c r="A130" s="34">
        <f>IFERROR(VLOOKUP('Produktion Lot.Nr.'!B130,Fertigwaren!$B$4:$I$515,2,0),0)</f>
        <v>0</v>
      </c>
      <c r="C130" s="35"/>
      <c r="E130" s="34"/>
    </row>
    <row r="131" spans="1:5" x14ac:dyDescent="0.35">
      <c r="A131" s="34">
        <f>IFERROR(VLOOKUP('Produktion Lot.Nr.'!B131,Fertigwaren!$B$4:$I$515,2,0),0)</f>
        <v>0</v>
      </c>
      <c r="C131" s="35"/>
      <c r="E131" s="34"/>
    </row>
    <row r="132" spans="1:5" x14ac:dyDescent="0.35">
      <c r="A132" s="34">
        <f>IFERROR(VLOOKUP('Produktion Lot.Nr.'!B132,Fertigwaren!$B$4:$I$515,2,0),0)</f>
        <v>0</v>
      </c>
      <c r="C132" s="35"/>
      <c r="E132" s="34"/>
    </row>
    <row r="133" spans="1:5" x14ac:dyDescent="0.35">
      <c r="A133" s="34">
        <f>IFERROR(VLOOKUP('Produktion Lot.Nr.'!B133,Fertigwaren!$B$4:$I$515,2,0),0)</f>
        <v>0</v>
      </c>
      <c r="C133" s="35"/>
      <c r="E133" s="34"/>
    </row>
    <row r="134" spans="1:5" x14ac:dyDescent="0.35">
      <c r="A134" s="34">
        <f>IFERROR(VLOOKUP('Produktion Lot.Nr.'!B134,Fertigwaren!$B$4:$I$515,2,0),0)</f>
        <v>0</v>
      </c>
      <c r="C134" s="35"/>
      <c r="E134" s="34"/>
    </row>
    <row r="135" spans="1:5" x14ac:dyDescent="0.35">
      <c r="A135" s="34">
        <f>IFERROR(VLOOKUP('Produktion Lot.Nr.'!B135,Fertigwaren!$B$4:$I$515,2,0),0)</f>
        <v>0</v>
      </c>
      <c r="C135" s="35"/>
      <c r="E135" s="34"/>
    </row>
    <row r="136" spans="1:5" x14ac:dyDescent="0.35">
      <c r="A136" s="34">
        <f>IFERROR(VLOOKUP('Produktion Lot.Nr.'!B136,Fertigwaren!$B$4:$I$515,2,0),0)</f>
        <v>0</v>
      </c>
      <c r="C136" s="35"/>
      <c r="E136" s="34"/>
    </row>
    <row r="137" spans="1:5" x14ac:dyDescent="0.35">
      <c r="A137" s="34">
        <f>IFERROR(VLOOKUP('Produktion Lot.Nr.'!B137,Fertigwaren!$B$4:$I$515,2,0),0)</f>
        <v>0</v>
      </c>
      <c r="C137" s="35"/>
      <c r="E137" s="34"/>
    </row>
    <row r="138" spans="1:5" x14ac:dyDescent="0.35">
      <c r="A138" s="34">
        <f>IFERROR(VLOOKUP('Produktion Lot.Nr.'!B138,Fertigwaren!$B$4:$I$515,2,0),0)</f>
        <v>0</v>
      </c>
      <c r="C138" s="35"/>
      <c r="E138" s="34"/>
    </row>
    <row r="139" spans="1:5" x14ac:dyDescent="0.35">
      <c r="A139" s="34">
        <f>IFERROR(VLOOKUP('Produktion Lot.Nr.'!B139,Fertigwaren!$B$4:$I$515,2,0),0)</f>
        <v>0</v>
      </c>
      <c r="C139" s="35"/>
      <c r="E139" s="34"/>
    </row>
    <row r="140" spans="1:5" x14ac:dyDescent="0.35">
      <c r="A140" s="34">
        <f>IFERROR(VLOOKUP('Produktion Lot.Nr.'!B140,Fertigwaren!$B$4:$I$515,2,0),0)</f>
        <v>0</v>
      </c>
      <c r="C140" s="35"/>
      <c r="E140" s="34"/>
    </row>
    <row r="141" spans="1:5" x14ac:dyDescent="0.35">
      <c r="A141" s="34">
        <f>IFERROR(VLOOKUP('Produktion Lot.Nr.'!B141,Fertigwaren!$B$4:$I$515,2,0),0)</f>
        <v>0</v>
      </c>
      <c r="C141" s="35"/>
      <c r="E141" s="34"/>
    </row>
    <row r="142" spans="1:5" x14ac:dyDescent="0.35">
      <c r="A142" s="34">
        <f>IFERROR(VLOOKUP('Produktion Lot.Nr.'!B142,Fertigwaren!$B$4:$I$515,2,0),0)</f>
        <v>0</v>
      </c>
      <c r="C142" s="35"/>
      <c r="E142" s="34"/>
    </row>
    <row r="143" spans="1:5" x14ac:dyDescent="0.35">
      <c r="A143" s="34">
        <f>IFERROR(VLOOKUP('Produktion Lot.Nr.'!B143,Fertigwaren!$B$4:$I$515,2,0),0)</f>
        <v>0</v>
      </c>
      <c r="C143" s="35"/>
      <c r="E143" s="34"/>
    </row>
    <row r="144" spans="1:5" x14ac:dyDescent="0.35">
      <c r="A144" s="34">
        <f>IFERROR(VLOOKUP('Produktion Lot.Nr.'!B144,Fertigwaren!$B$4:$I$515,2,0),0)</f>
        <v>0</v>
      </c>
      <c r="C144" s="35"/>
      <c r="E144" s="34"/>
    </row>
    <row r="145" spans="1:5" x14ac:dyDescent="0.35">
      <c r="A145" s="34">
        <f>IFERROR(VLOOKUP('Produktion Lot.Nr.'!B145,Fertigwaren!$B$4:$I$515,2,0),0)</f>
        <v>0</v>
      </c>
      <c r="C145" s="35"/>
      <c r="E145" s="34"/>
    </row>
    <row r="146" spans="1:5" x14ac:dyDescent="0.35">
      <c r="A146" s="34">
        <f>IFERROR(VLOOKUP('Produktion Lot.Nr.'!B146,Fertigwaren!$B$4:$I$515,2,0),0)</f>
        <v>0</v>
      </c>
      <c r="C146" s="35"/>
      <c r="E146" s="34"/>
    </row>
    <row r="147" spans="1:5" x14ac:dyDescent="0.35">
      <c r="A147" s="34">
        <f>IFERROR(VLOOKUP('Produktion Lot.Nr.'!B147,Fertigwaren!$B$4:$I$515,2,0),0)</f>
        <v>0</v>
      </c>
      <c r="C147" s="35"/>
      <c r="E147" s="34"/>
    </row>
    <row r="148" spans="1:5" x14ac:dyDescent="0.35">
      <c r="A148" s="34">
        <f>IFERROR(VLOOKUP('Produktion Lot.Nr.'!B148,Fertigwaren!$B$4:$I$515,2,0),0)</f>
        <v>0</v>
      </c>
      <c r="C148" s="35"/>
      <c r="E148" s="34"/>
    </row>
    <row r="149" spans="1:5" x14ac:dyDescent="0.35">
      <c r="A149" s="34">
        <f>IFERROR(VLOOKUP('Produktion Lot.Nr.'!B149,Fertigwaren!$B$4:$I$515,2,0),0)</f>
        <v>0</v>
      </c>
      <c r="C149" s="35"/>
      <c r="E149" s="34"/>
    </row>
    <row r="150" spans="1:5" x14ac:dyDescent="0.35">
      <c r="A150" s="34">
        <f>IFERROR(VLOOKUP('Produktion Lot.Nr.'!B150,Fertigwaren!$B$4:$I$515,2,0),0)</f>
        <v>0</v>
      </c>
      <c r="C150" s="35"/>
      <c r="E150" s="34"/>
    </row>
    <row r="151" spans="1:5" x14ac:dyDescent="0.35">
      <c r="A151" s="34">
        <f>IFERROR(VLOOKUP('Produktion Lot.Nr.'!B151,Fertigwaren!$B$4:$I$515,2,0),0)</f>
        <v>0</v>
      </c>
      <c r="C151" s="35"/>
      <c r="E151" s="34"/>
    </row>
    <row r="152" spans="1:5" x14ac:dyDescent="0.35">
      <c r="A152" s="34">
        <f>IFERROR(VLOOKUP('Produktion Lot.Nr.'!B152,Fertigwaren!$B$4:$I$515,2,0),0)</f>
        <v>0</v>
      </c>
      <c r="C152" s="35"/>
      <c r="E152" s="34"/>
    </row>
    <row r="153" spans="1:5" x14ac:dyDescent="0.35">
      <c r="A153" s="34">
        <f>IFERROR(VLOOKUP('Produktion Lot.Nr.'!B153,Fertigwaren!$B$4:$I$515,2,0),0)</f>
        <v>0</v>
      </c>
      <c r="C153" s="35"/>
      <c r="E153" s="34"/>
    </row>
    <row r="154" spans="1:5" x14ac:dyDescent="0.35">
      <c r="A154" s="34">
        <f>IFERROR(VLOOKUP('Produktion Lot.Nr.'!B154,Fertigwaren!$B$4:$I$515,2,0),0)</f>
        <v>0</v>
      </c>
      <c r="C154" s="35"/>
      <c r="E154" s="34"/>
    </row>
    <row r="155" spans="1:5" x14ac:dyDescent="0.35">
      <c r="A155" s="34">
        <f>IFERROR(VLOOKUP('Produktion Lot.Nr.'!B155,Fertigwaren!$B$4:$I$515,2,0),0)</f>
        <v>0</v>
      </c>
      <c r="C155" s="35"/>
      <c r="E155" s="34"/>
    </row>
    <row r="156" spans="1:5" x14ac:dyDescent="0.35">
      <c r="A156" s="34">
        <f>IFERROR(VLOOKUP('Produktion Lot.Nr.'!B156,Fertigwaren!$B$4:$I$515,2,0),0)</f>
        <v>0</v>
      </c>
      <c r="C156" s="35"/>
      <c r="E156" s="34"/>
    </row>
    <row r="157" spans="1:5" x14ac:dyDescent="0.35">
      <c r="A157" s="34">
        <f>IFERROR(VLOOKUP('Produktion Lot.Nr.'!B157,Fertigwaren!$B$4:$I$515,2,0),0)</f>
        <v>0</v>
      </c>
      <c r="C157" s="35"/>
      <c r="E157" s="34"/>
    </row>
    <row r="158" spans="1:5" x14ac:dyDescent="0.35">
      <c r="A158" s="34">
        <f>IFERROR(VLOOKUP('Produktion Lot.Nr.'!B158,Fertigwaren!$B$4:$I$515,2,0),0)</f>
        <v>0</v>
      </c>
      <c r="C158" s="35"/>
      <c r="E158" s="34"/>
    </row>
    <row r="159" spans="1:5" x14ac:dyDescent="0.35">
      <c r="A159" s="34">
        <f>IFERROR(VLOOKUP('Produktion Lot.Nr.'!B159,Fertigwaren!$B$4:$I$515,2,0),0)</f>
        <v>0</v>
      </c>
      <c r="C159" s="35"/>
      <c r="E159" s="34"/>
    </row>
    <row r="160" spans="1:5" x14ac:dyDescent="0.35">
      <c r="A160" s="34">
        <f>IFERROR(VLOOKUP('Produktion Lot.Nr.'!B160,Fertigwaren!$B$4:$I$515,2,0),0)</f>
        <v>0</v>
      </c>
      <c r="C160" s="35"/>
      <c r="E160" s="34"/>
    </row>
    <row r="161" spans="1:5" x14ac:dyDescent="0.35">
      <c r="A161" s="34">
        <f>IFERROR(VLOOKUP('Produktion Lot.Nr.'!B161,Fertigwaren!$B$4:$I$515,2,0),0)</f>
        <v>0</v>
      </c>
      <c r="C161" s="35"/>
      <c r="E161" s="34"/>
    </row>
    <row r="162" spans="1:5" x14ac:dyDescent="0.35">
      <c r="A162" s="34">
        <f>IFERROR(VLOOKUP('Produktion Lot.Nr.'!B162,Fertigwaren!$B$4:$I$515,2,0),0)</f>
        <v>0</v>
      </c>
      <c r="C162" s="35"/>
      <c r="E162" s="34"/>
    </row>
    <row r="163" spans="1:5" x14ac:dyDescent="0.35">
      <c r="A163" s="34">
        <f>IFERROR(VLOOKUP('Produktion Lot.Nr.'!B163,Fertigwaren!$B$4:$I$515,2,0),0)</f>
        <v>0</v>
      </c>
      <c r="C163" s="35"/>
      <c r="E163" s="34"/>
    </row>
    <row r="164" spans="1:5" x14ac:dyDescent="0.35">
      <c r="A164" s="34">
        <f>IFERROR(VLOOKUP('Produktion Lot.Nr.'!B164,Fertigwaren!$B$4:$I$515,2,0),0)</f>
        <v>0</v>
      </c>
      <c r="C164" s="35"/>
      <c r="E164" s="34"/>
    </row>
    <row r="165" spans="1:5" x14ac:dyDescent="0.35">
      <c r="A165" s="34">
        <f>IFERROR(VLOOKUP('Produktion Lot.Nr.'!B165,Fertigwaren!$B$4:$I$515,2,0),0)</f>
        <v>0</v>
      </c>
      <c r="C165" s="35"/>
      <c r="E165" s="34"/>
    </row>
    <row r="166" spans="1:5" x14ac:dyDescent="0.35">
      <c r="A166" s="34">
        <f>IFERROR(VLOOKUP('Produktion Lot.Nr.'!B166,Fertigwaren!$B$4:$I$515,2,0),0)</f>
        <v>0</v>
      </c>
      <c r="C166" s="35"/>
      <c r="E166" s="34"/>
    </row>
    <row r="167" spans="1:5" x14ac:dyDescent="0.35">
      <c r="A167" s="34">
        <f>IFERROR(VLOOKUP('Produktion Lot.Nr.'!B167,Fertigwaren!$B$4:$I$515,2,0),0)</f>
        <v>0</v>
      </c>
      <c r="C167" s="35"/>
      <c r="E167" s="34"/>
    </row>
    <row r="168" spans="1:5" x14ac:dyDescent="0.35">
      <c r="A168" s="34">
        <f>IFERROR(VLOOKUP('Produktion Lot.Nr.'!B168,Fertigwaren!$B$4:$I$515,2,0),0)</f>
        <v>0</v>
      </c>
      <c r="C168" s="35"/>
      <c r="E168" s="34"/>
    </row>
    <row r="169" spans="1:5" x14ac:dyDescent="0.35">
      <c r="A169" s="34">
        <f>IFERROR(VLOOKUP('Produktion Lot.Nr.'!B169,Fertigwaren!$B$4:$I$515,2,0),0)</f>
        <v>0</v>
      </c>
      <c r="C169" s="35"/>
      <c r="E169" s="34"/>
    </row>
    <row r="170" spans="1:5" x14ac:dyDescent="0.35">
      <c r="A170" s="34">
        <f>IFERROR(VLOOKUP('Produktion Lot.Nr.'!B170,Fertigwaren!$B$4:$I$515,2,0),0)</f>
        <v>0</v>
      </c>
      <c r="C170" s="35"/>
      <c r="E170" s="34"/>
    </row>
    <row r="171" spans="1:5" x14ac:dyDescent="0.35">
      <c r="A171" s="34">
        <f>IFERROR(VLOOKUP('Produktion Lot.Nr.'!B171,Fertigwaren!$B$4:$I$515,2,0),0)</f>
        <v>0</v>
      </c>
      <c r="C171" s="35"/>
      <c r="E171" s="34"/>
    </row>
    <row r="172" spans="1:5" x14ac:dyDescent="0.35">
      <c r="A172" s="34">
        <f>IFERROR(VLOOKUP('Produktion Lot.Nr.'!B172,Fertigwaren!$B$4:$I$515,2,0),0)</f>
        <v>0</v>
      </c>
      <c r="C172" s="35"/>
      <c r="E172" s="34"/>
    </row>
    <row r="173" spans="1:5" x14ac:dyDescent="0.35">
      <c r="A173" s="34">
        <f>IFERROR(VLOOKUP('Produktion Lot.Nr.'!B173,Fertigwaren!$B$4:$I$515,2,0),0)</f>
        <v>0</v>
      </c>
      <c r="C173" s="35"/>
      <c r="E173" s="34"/>
    </row>
    <row r="174" spans="1:5" x14ac:dyDescent="0.35">
      <c r="A174" s="34">
        <f>IFERROR(VLOOKUP('Produktion Lot.Nr.'!B174,Fertigwaren!$B$4:$I$515,2,0),0)</f>
        <v>0</v>
      </c>
      <c r="C174" s="35"/>
      <c r="E174" s="34"/>
    </row>
    <row r="175" spans="1:5" x14ac:dyDescent="0.35">
      <c r="A175" s="34">
        <f>IFERROR(VLOOKUP('Produktion Lot.Nr.'!B175,Fertigwaren!$B$4:$I$515,2,0),0)</f>
        <v>0</v>
      </c>
      <c r="C175" s="35"/>
      <c r="E175" s="34"/>
    </row>
    <row r="176" spans="1:5" x14ac:dyDescent="0.35">
      <c r="A176" s="34">
        <f>IFERROR(VLOOKUP('Produktion Lot.Nr.'!B176,Fertigwaren!$B$4:$I$515,2,0),0)</f>
        <v>0</v>
      </c>
      <c r="C176" s="35"/>
      <c r="E176" s="34"/>
    </row>
    <row r="177" spans="1:5" x14ac:dyDescent="0.35">
      <c r="A177" s="34">
        <f>IFERROR(VLOOKUP('Produktion Lot.Nr.'!B177,Fertigwaren!$B$4:$I$515,2,0),0)</f>
        <v>0</v>
      </c>
      <c r="C177" s="35"/>
      <c r="E177" s="34"/>
    </row>
    <row r="178" spans="1:5" x14ac:dyDescent="0.35">
      <c r="A178" s="34">
        <f>IFERROR(VLOOKUP('Produktion Lot.Nr.'!B178,Fertigwaren!$B$4:$I$515,2,0),0)</f>
        <v>0</v>
      </c>
      <c r="C178" s="35"/>
      <c r="E178" s="34"/>
    </row>
    <row r="179" spans="1:5" x14ac:dyDescent="0.35">
      <c r="A179" s="34">
        <f>IFERROR(VLOOKUP('Produktion Lot.Nr.'!B179,Fertigwaren!$B$4:$I$515,2,0),0)</f>
        <v>0</v>
      </c>
      <c r="C179" s="35"/>
      <c r="E179" s="34"/>
    </row>
    <row r="180" spans="1:5" x14ac:dyDescent="0.35">
      <c r="A180" s="34">
        <f>IFERROR(VLOOKUP('Produktion Lot.Nr.'!B180,Fertigwaren!$B$4:$I$515,2,0),0)</f>
        <v>0</v>
      </c>
      <c r="C180" s="35"/>
      <c r="E180" s="34"/>
    </row>
    <row r="181" spans="1:5" x14ac:dyDescent="0.35">
      <c r="A181" s="34">
        <f>IFERROR(VLOOKUP('Produktion Lot.Nr.'!B181,Fertigwaren!$B$4:$I$515,2,0),0)</f>
        <v>0</v>
      </c>
      <c r="C181" s="35"/>
      <c r="E181" s="34"/>
    </row>
    <row r="182" spans="1:5" x14ac:dyDescent="0.35">
      <c r="A182" s="34">
        <f>IFERROR(VLOOKUP('Produktion Lot.Nr.'!B182,Fertigwaren!$B$4:$I$515,2,0),0)</f>
        <v>0</v>
      </c>
      <c r="C182" s="35"/>
      <c r="E182" s="34"/>
    </row>
    <row r="183" spans="1:5" x14ac:dyDescent="0.35">
      <c r="A183" s="34">
        <f>IFERROR(VLOOKUP('Produktion Lot.Nr.'!B183,Fertigwaren!$B$4:$I$515,2,0),0)</f>
        <v>0</v>
      </c>
      <c r="C183" s="35"/>
      <c r="E183" s="34"/>
    </row>
    <row r="184" spans="1:5" x14ac:dyDescent="0.35">
      <c r="A184" s="34">
        <f>IFERROR(VLOOKUP('Produktion Lot.Nr.'!B184,Fertigwaren!$B$4:$I$515,2,0),0)</f>
        <v>0</v>
      </c>
      <c r="C184" s="35"/>
      <c r="E184" s="34"/>
    </row>
    <row r="185" spans="1:5" x14ac:dyDescent="0.35">
      <c r="A185" s="34">
        <f>IFERROR(VLOOKUP('Produktion Lot.Nr.'!B185,Fertigwaren!$B$4:$I$515,2,0),0)</f>
        <v>0</v>
      </c>
      <c r="C185" s="35"/>
      <c r="E185" s="34"/>
    </row>
    <row r="186" spans="1:5" x14ac:dyDescent="0.35">
      <c r="A186" s="34">
        <f>IFERROR(VLOOKUP('Produktion Lot.Nr.'!B186,Fertigwaren!$B$4:$I$515,2,0),0)</f>
        <v>0</v>
      </c>
      <c r="C186" s="35"/>
      <c r="E186" s="34"/>
    </row>
    <row r="187" spans="1:5" x14ac:dyDescent="0.35">
      <c r="A187" s="34">
        <f>IFERROR(VLOOKUP('Produktion Lot.Nr.'!B187,Fertigwaren!$B$4:$I$515,2,0),0)</f>
        <v>0</v>
      </c>
      <c r="C187" s="35"/>
      <c r="E187" s="34"/>
    </row>
    <row r="188" spans="1:5" x14ac:dyDescent="0.35">
      <c r="A188" s="34">
        <f>IFERROR(VLOOKUP('Produktion Lot.Nr.'!B188,Fertigwaren!$B$4:$I$515,2,0),0)</f>
        <v>0</v>
      </c>
      <c r="C188" s="35"/>
      <c r="E188" s="34"/>
    </row>
    <row r="189" spans="1:5" x14ac:dyDescent="0.35">
      <c r="A189" s="34">
        <f>IFERROR(VLOOKUP('Produktion Lot.Nr.'!B189,Fertigwaren!$B$4:$I$515,2,0),0)</f>
        <v>0</v>
      </c>
      <c r="C189" s="35"/>
      <c r="E189" s="34"/>
    </row>
    <row r="190" spans="1:5" x14ac:dyDescent="0.35">
      <c r="A190" s="34">
        <f>IFERROR(VLOOKUP('Produktion Lot.Nr.'!B190,Fertigwaren!$B$4:$I$515,2,0),0)</f>
        <v>0</v>
      </c>
      <c r="C190" s="35"/>
      <c r="E190" s="34"/>
    </row>
    <row r="191" spans="1:5" x14ac:dyDescent="0.35">
      <c r="A191" s="34">
        <f>IFERROR(VLOOKUP('Produktion Lot.Nr.'!B191,Fertigwaren!$B$4:$I$515,2,0),0)</f>
        <v>0</v>
      </c>
      <c r="C191" s="35"/>
      <c r="E191" s="34"/>
    </row>
    <row r="192" spans="1:5" x14ac:dyDescent="0.35">
      <c r="A192" s="34">
        <f>IFERROR(VLOOKUP('Produktion Lot.Nr.'!B192,Fertigwaren!$B$4:$I$515,2,0),0)</f>
        <v>0</v>
      </c>
      <c r="C192" s="35"/>
      <c r="E192" s="34"/>
    </row>
    <row r="193" spans="1:5" x14ac:dyDescent="0.35">
      <c r="A193" s="34">
        <f>IFERROR(VLOOKUP('Produktion Lot.Nr.'!B193,Fertigwaren!$B$4:$I$515,2,0),0)</f>
        <v>0</v>
      </c>
      <c r="C193" s="35"/>
      <c r="E193" s="34"/>
    </row>
    <row r="194" spans="1:5" x14ac:dyDescent="0.35">
      <c r="A194" s="34">
        <f>IFERROR(VLOOKUP('Produktion Lot.Nr.'!B194,Fertigwaren!$B$4:$I$515,2,0),0)</f>
        <v>0</v>
      </c>
      <c r="C194" s="35"/>
      <c r="E194" s="34"/>
    </row>
    <row r="195" spans="1:5" x14ac:dyDescent="0.35">
      <c r="A195" s="34">
        <f>IFERROR(VLOOKUP('Produktion Lot.Nr.'!B195,Fertigwaren!$B$4:$I$515,2,0),0)</f>
        <v>0</v>
      </c>
      <c r="C195" s="35"/>
      <c r="E195" s="34"/>
    </row>
    <row r="196" spans="1:5" x14ac:dyDescent="0.35">
      <c r="A196" s="34">
        <f>IFERROR(VLOOKUP('Produktion Lot.Nr.'!B196,Fertigwaren!$B$4:$I$515,2,0),0)</f>
        <v>0</v>
      </c>
      <c r="C196" s="35"/>
      <c r="E196" s="34"/>
    </row>
    <row r="197" spans="1:5" x14ac:dyDescent="0.35">
      <c r="A197" s="34">
        <f>IFERROR(VLOOKUP('Produktion Lot.Nr.'!B197,Fertigwaren!$B$4:$I$515,2,0),0)</f>
        <v>0</v>
      </c>
      <c r="C197" s="35"/>
      <c r="E197" s="34"/>
    </row>
    <row r="198" spans="1:5" x14ac:dyDescent="0.35">
      <c r="A198" s="34">
        <f>IFERROR(VLOOKUP('Produktion Lot.Nr.'!B198,Fertigwaren!$B$4:$I$515,2,0),0)</f>
        <v>0</v>
      </c>
      <c r="C198" s="35"/>
      <c r="E198" s="34"/>
    </row>
    <row r="199" spans="1:5" x14ac:dyDescent="0.35">
      <c r="A199" s="34">
        <f>IFERROR(VLOOKUP('Produktion Lot.Nr.'!B199,Fertigwaren!$B$4:$I$515,2,0),0)</f>
        <v>0</v>
      </c>
      <c r="C199" s="35"/>
      <c r="E199" s="34"/>
    </row>
    <row r="200" spans="1:5" x14ac:dyDescent="0.35">
      <c r="A200" s="34">
        <f>IFERROR(VLOOKUP('Produktion Lot.Nr.'!B200,Fertigwaren!$B$4:$I$515,2,0),0)</f>
        <v>0</v>
      </c>
      <c r="C200" s="35"/>
      <c r="E200" s="34"/>
    </row>
    <row r="201" spans="1:5" x14ac:dyDescent="0.35">
      <c r="A201" s="34">
        <f>IFERROR(VLOOKUP('Produktion Lot.Nr.'!B201,Fertigwaren!$B$4:$I$515,2,0),0)</f>
        <v>0</v>
      </c>
      <c r="C201" s="35"/>
      <c r="E201" s="34"/>
    </row>
    <row r="202" spans="1:5" x14ac:dyDescent="0.35">
      <c r="A202" s="34">
        <f>IFERROR(VLOOKUP('Produktion Lot.Nr.'!B202,Fertigwaren!$B$4:$I$515,2,0),0)</f>
        <v>0</v>
      </c>
      <c r="C202" s="35"/>
      <c r="E202" s="34"/>
    </row>
    <row r="203" spans="1:5" x14ac:dyDescent="0.35">
      <c r="A203" s="34">
        <f>IFERROR(VLOOKUP('Produktion Lot.Nr.'!B203,Fertigwaren!$B$4:$I$515,2,0),0)</f>
        <v>0</v>
      </c>
      <c r="C203" s="35"/>
      <c r="E203" s="34"/>
    </row>
    <row r="204" spans="1:5" x14ac:dyDescent="0.35">
      <c r="A204" s="34">
        <f>IFERROR(VLOOKUP('Produktion Lot.Nr.'!B204,Fertigwaren!$B$4:$I$515,2,0),0)</f>
        <v>0</v>
      </c>
      <c r="C204" s="35"/>
      <c r="E204" s="34"/>
    </row>
    <row r="205" spans="1:5" x14ac:dyDescent="0.35">
      <c r="A205" s="34">
        <f>IFERROR(VLOOKUP('Produktion Lot.Nr.'!B205,Fertigwaren!$B$4:$I$515,2,0),0)</f>
        <v>0</v>
      </c>
      <c r="C205" s="35"/>
      <c r="E205" s="34"/>
    </row>
    <row r="206" spans="1:5" x14ac:dyDescent="0.35">
      <c r="A206" s="34">
        <f>IFERROR(VLOOKUP('Produktion Lot.Nr.'!B206,Fertigwaren!$B$4:$I$515,2,0),0)</f>
        <v>0</v>
      </c>
      <c r="C206" s="35"/>
      <c r="E206" s="34"/>
    </row>
    <row r="207" spans="1:5" x14ac:dyDescent="0.35">
      <c r="A207" s="34">
        <f>IFERROR(VLOOKUP('Produktion Lot.Nr.'!B207,Fertigwaren!$B$4:$I$515,2,0),0)</f>
        <v>0</v>
      </c>
      <c r="C207" s="35"/>
      <c r="E207" s="34"/>
    </row>
    <row r="208" spans="1:5" x14ac:dyDescent="0.35">
      <c r="A208" s="34">
        <f>IFERROR(VLOOKUP('Produktion Lot.Nr.'!B208,Fertigwaren!$B$4:$I$515,2,0),0)</f>
        <v>0</v>
      </c>
      <c r="C208" s="35"/>
      <c r="E208" s="34"/>
    </row>
    <row r="209" spans="1:5" x14ac:dyDescent="0.35">
      <c r="A209" s="34">
        <f>IFERROR(VLOOKUP('Produktion Lot.Nr.'!B209,Fertigwaren!$B$4:$I$515,2,0),0)</f>
        <v>0</v>
      </c>
      <c r="C209" s="35"/>
      <c r="E209" s="34"/>
    </row>
    <row r="210" spans="1:5" x14ac:dyDescent="0.35">
      <c r="A210" s="34">
        <f>IFERROR(VLOOKUP('Produktion Lot.Nr.'!B210,Fertigwaren!$B$4:$I$515,2,0),0)</f>
        <v>0</v>
      </c>
      <c r="C210" s="35"/>
      <c r="E210" s="34"/>
    </row>
    <row r="211" spans="1:5" x14ac:dyDescent="0.35">
      <c r="A211" s="34">
        <f>IFERROR(VLOOKUP('Produktion Lot.Nr.'!B211,Fertigwaren!$B$4:$I$515,2,0),0)</f>
        <v>0</v>
      </c>
      <c r="C211" s="35"/>
      <c r="E211" s="34"/>
    </row>
    <row r="212" spans="1:5" x14ac:dyDescent="0.35">
      <c r="A212" s="34">
        <f>IFERROR(VLOOKUP('Produktion Lot.Nr.'!B212,Fertigwaren!$B$4:$I$515,2,0),0)</f>
        <v>0</v>
      </c>
      <c r="C212" s="35"/>
      <c r="E212" s="34"/>
    </row>
    <row r="213" spans="1:5" x14ac:dyDescent="0.35">
      <c r="A213" s="34">
        <f>IFERROR(VLOOKUP('Produktion Lot.Nr.'!B213,Fertigwaren!$B$4:$I$515,2,0),0)</f>
        <v>0</v>
      </c>
      <c r="C213" s="35"/>
      <c r="E213" s="34"/>
    </row>
    <row r="214" spans="1:5" x14ac:dyDescent="0.35">
      <c r="A214" s="34">
        <f>IFERROR(VLOOKUP('Produktion Lot.Nr.'!B214,Fertigwaren!$B$4:$I$515,2,0),0)</f>
        <v>0</v>
      </c>
      <c r="C214" s="35"/>
      <c r="E214" s="34"/>
    </row>
    <row r="215" spans="1:5" x14ac:dyDescent="0.35">
      <c r="A215" s="34">
        <f>IFERROR(VLOOKUP('Produktion Lot.Nr.'!B215,Fertigwaren!$B$4:$I$515,2,0),0)</f>
        <v>0</v>
      </c>
      <c r="C215" s="35"/>
      <c r="E215" s="34"/>
    </row>
    <row r="216" spans="1:5" x14ac:dyDescent="0.35">
      <c r="A216" s="34">
        <f>IFERROR(VLOOKUP('Produktion Lot.Nr.'!B216,Fertigwaren!$B$4:$I$515,2,0),0)</f>
        <v>0</v>
      </c>
      <c r="C216" s="35"/>
      <c r="E216" s="34"/>
    </row>
    <row r="217" spans="1:5" x14ac:dyDescent="0.35">
      <c r="A217" s="34">
        <f>IFERROR(VLOOKUP('Produktion Lot.Nr.'!B217,Fertigwaren!$B$4:$I$515,2,0),0)</f>
        <v>0</v>
      </c>
      <c r="C217" s="35"/>
      <c r="E217" s="34"/>
    </row>
    <row r="218" spans="1:5" x14ac:dyDescent="0.35">
      <c r="A218" s="34">
        <f>IFERROR(VLOOKUP('Produktion Lot.Nr.'!B218,Fertigwaren!$B$4:$I$515,2,0),0)</f>
        <v>0</v>
      </c>
      <c r="C218" s="35"/>
      <c r="E218" s="34"/>
    </row>
    <row r="219" spans="1:5" x14ac:dyDescent="0.35">
      <c r="A219" s="34">
        <f>IFERROR(VLOOKUP('Produktion Lot.Nr.'!B219,Fertigwaren!$B$4:$I$515,2,0),0)</f>
        <v>0</v>
      </c>
      <c r="C219" s="35"/>
      <c r="E219" s="34"/>
    </row>
    <row r="220" spans="1:5" x14ac:dyDescent="0.35">
      <c r="A220" s="34">
        <f>IFERROR(VLOOKUP('Produktion Lot.Nr.'!B220,Fertigwaren!$B$4:$I$515,2,0),0)</f>
        <v>0</v>
      </c>
      <c r="C220" s="35"/>
      <c r="E220" s="34"/>
    </row>
    <row r="221" spans="1:5" x14ac:dyDescent="0.35">
      <c r="A221" s="34">
        <f>IFERROR(VLOOKUP('Produktion Lot.Nr.'!B221,Fertigwaren!$B$4:$I$515,2,0),0)</f>
        <v>0</v>
      </c>
      <c r="C221" s="35"/>
      <c r="E221" s="34"/>
    </row>
    <row r="222" spans="1:5" x14ac:dyDescent="0.35">
      <c r="A222" s="34">
        <f>IFERROR(VLOOKUP('Produktion Lot.Nr.'!B222,Fertigwaren!$B$4:$I$515,2,0),0)</f>
        <v>0</v>
      </c>
      <c r="C222" s="35"/>
      <c r="E222" s="34"/>
    </row>
    <row r="223" spans="1:5" x14ac:dyDescent="0.35">
      <c r="A223" s="34">
        <f>IFERROR(VLOOKUP('Produktion Lot.Nr.'!B223,Fertigwaren!$B$4:$I$515,2,0),0)</f>
        <v>0</v>
      </c>
      <c r="C223" s="35"/>
      <c r="E223" s="34"/>
    </row>
    <row r="224" spans="1:5" x14ac:dyDescent="0.35">
      <c r="A224" s="34">
        <f>IFERROR(VLOOKUP('Produktion Lot.Nr.'!B224,Fertigwaren!$B$4:$I$515,2,0),0)</f>
        <v>0</v>
      </c>
      <c r="C224" s="35"/>
      <c r="E224" s="34"/>
    </row>
    <row r="225" spans="1:5" x14ac:dyDescent="0.35">
      <c r="A225" s="34">
        <f>IFERROR(VLOOKUP('Produktion Lot.Nr.'!B225,Fertigwaren!$B$4:$I$515,2,0),0)</f>
        <v>0</v>
      </c>
      <c r="C225" s="35"/>
      <c r="E225" s="34"/>
    </row>
    <row r="226" spans="1:5" x14ac:dyDescent="0.35">
      <c r="A226" s="34">
        <f>IFERROR(VLOOKUP('Produktion Lot.Nr.'!B226,Fertigwaren!$B$4:$I$515,2,0),0)</f>
        <v>0</v>
      </c>
      <c r="C226" s="35"/>
      <c r="E226" s="34"/>
    </row>
    <row r="227" spans="1:5" x14ac:dyDescent="0.35">
      <c r="A227" s="34">
        <f>IFERROR(VLOOKUP('Produktion Lot.Nr.'!B227,Fertigwaren!$B$4:$I$515,2,0),0)</f>
        <v>0</v>
      </c>
      <c r="C227" s="35"/>
      <c r="E227" s="34"/>
    </row>
    <row r="228" spans="1:5" x14ac:dyDescent="0.35">
      <c r="A228" s="34">
        <f>IFERROR(VLOOKUP('Produktion Lot.Nr.'!B228,Fertigwaren!$B$4:$I$515,2,0),0)</f>
        <v>0</v>
      </c>
      <c r="C228" s="35"/>
      <c r="E228" s="34"/>
    </row>
    <row r="229" spans="1:5" x14ac:dyDescent="0.35">
      <c r="A229" s="34">
        <f>IFERROR(VLOOKUP('Produktion Lot.Nr.'!B229,Fertigwaren!$B$4:$I$515,2,0),0)</f>
        <v>0</v>
      </c>
      <c r="C229" s="35"/>
      <c r="E229" s="34"/>
    </row>
    <row r="230" spans="1:5" x14ac:dyDescent="0.35">
      <c r="A230" s="34">
        <f>IFERROR(VLOOKUP('Produktion Lot.Nr.'!B230,Fertigwaren!$B$4:$I$515,2,0),0)</f>
        <v>0</v>
      </c>
      <c r="C230" s="35"/>
      <c r="E230" s="34"/>
    </row>
    <row r="231" spans="1:5" x14ac:dyDescent="0.35">
      <c r="A231" s="34">
        <f>IFERROR(VLOOKUP('Produktion Lot.Nr.'!B231,Fertigwaren!$B$4:$I$515,2,0),0)</f>
        <v>0</v>
      </c>
      <c r="C231" s="35"/>
      <c r="E231" s="34"/>
    </row>
    <row r="232" spans="1:5" x14ac:dyDescent="0.35">
      <c r="A232" s="34">
        <f>IFERROR(VLOOKUP('Produktion Lot.Nr.'!B232,Fertigwaren!$B$4:$I$515,2,0),0)</f>
        <v>0</v>
      </c>
      <c r="C232" s="35"/>
      <c r="E232" s="34"/>
    </row>
    <row r="233" spans="1:5" x14ac:dyDescent="0.35">
      <c r="A233" s="34">
        <f>IFERROR(VLOOKUP('Produktion Lot.Nr.'!B233,Fertigwaren!$B$4:$I$515,2,0),0)</f>
        <v>0</v>
      </c>
      <c r="C233" s="35"/>
      <c r="E233" s="34"/>
    </row>
    <row r="234" spans="1:5" x14ac:dyDescent="0.35">
      <c r="A234" s="34">
        <f>IFERROR(VLOOKUP('Produktion Lot.Nr.'!B234,Fertigwaren!$B$4:$I$515,2,0),0)</f>
        <v>0</v>
      </c>
      <c r="C234" s="35"/>
      <c r="E234" s="34"/>
    </row>
    <row r="235" spans="1:5" x14ac:dyDescent="0.35">
      <c r="A235" s="34">
        <f>IFERROR(VLOOKUP('Produktion Lot.Nr.'!B235,Fertigwaren!$B$4:$I$515,2,0),0)</f>
        <v>0</v>
      </c>
      <c r="C235" s="35"/>
      <c r="E235" s="34"/>
    </row>
    <row r="236" spans="1:5" x14ac:dyDescent="0.35">
      <c r="A236" s="34">
        <f>IFERROR(VLOOKUP('Produktion Lot.Nr.'!B236,Fertigwaren!$B$4:$I$515,2,0),0)</f>
        <v>0</v>
      </c>
      <c r="C236" s="35"/>
      <c r="E236" s="34"/>
    </row>
    <row r="237" spans="1:5" x14ac:dyDescent="0.35">
      <c r="A237" s="34">
        <f>IFERROR(VLOOKUP('Produktion Lot.Nr.'!B237,Fertigwaren!$B$4:$I$515,2,0),0)</f>
        <v>0</v>
      </c>
      <c r="C237" s="35"/>
      <c r="E237" s="34"/>
    </row>
    <row r="238" spans="1:5" x14ac:dyDescent="0.35">
      <c r="A238" s="34">
        <f>IFERROR(VLOOKUP('Produktion Lot.Nr.'!B238,Fertigwaren!$B$4:$I$515,2,0),0)</f>
        <v>0</v>
      </c>
      <c r="C238" s="35"/>
      <c r="E238" s="34"/>
    </row>
    <row r="239" spans="1:5" x14ac:dyDescent="0.35">
      <c r="A239" s="34">
        <f>IFERROR(VLOOKUP('Produktion Lot.Nr.'!B239,Fertigwaren!$B$4:$I$515,2,0),0)</f>
        <v>0</v>
      </c>
      <c r="C239" s="35"/>
      <c r="E239" s="34"/>
    </row>
    <row r="240" spans="1:5" x14ac:dyDescent="0.35">
      <c r="A240" s="34">
        <f>IFERROR(VLOOKUP('Produktion Lot.Nr.'!B240,Fertigwaren!$B$4:$I$515,2,0),0)</f>
        <v>0</v>
      </c>
      <c r="C240" s="35"/>
      <c r="E240" s="34"/>
    </row>
    <row r="241" spans="1:5" x14ac:dyDescent="0.35">
      <c r="A241" s="34">
        <f>IFERROR(VLOOKUP('Produktion Lot.Nr.'!B241,Fertigwaren!$B$4:$I$515,2,0),0)</f>
        <v>0</v>
      </c>
      <c r="C241" s="35"/>
      <c r="E241" s="34"/>
    </row>
    <row r="242" spans="1:5" x14ac:dyDescent="0.35">
      <c r="A242" s="34">
        <f>IFERROR(VLOOKUP('Produktion Lot.Nr.'!B242,Fertigwaren!$B$4:$I$515,2,0),0)</f>
        <v>0</v>
      </c>
      <c r="C242" s="35"/>
      <c r="E242" s="34"/>
    </row>
    <row r="243" spans="1:5" x14ac:dyDescent="0.35">
      <c r="A243" s="34">
        <f>IFERROR(VLOOKUP('Produktion Lot.Nr.'!B243,Fertigwaren!$B$4:$I$515,2,0),0)</f>
        <v>0</v>
      </c>
      <c r="C243" s="35"/>
      <c r="E243" s="34"/>
    </row>
    <row r="244" spans="1:5" x14ac:dyDescent="0.35">
      <c r="A244" s="34">
        <f>IFERROR(VLOOKUP('Produktion Lot.Nr.'!B244,Fertigwaren!$B$4:$I$515,2,0),0)</f>
        <v>0</v>
      </c>
      <c r="C244" s="35"/>
      <c r="E244" s="34"/>
    </row>
    <row r="245" spans="1:5" x14ac:dyDescent="0.35">
      <c r="A245" s="34">
        <f>IFERROR(VLOOKUP('Produktion Lot.Nr.'!B245,Fertigwaren!$B$4:$I$515,2,0),0)</f>
        <v>0</v>
      </c>
      <c r="C245" s="35"/>
      <c r="E245" s="34"/>
    </row>
    <row r="246" spans="1:5" x14ac:dyDescent="0.35">
      <c r="A246" s="34">
        <f>IFERROR(VLOOKUP('Produktion Lot.Nr.'!B246,Fertigwaren!$B$4:$I$515,2,0),0)</f>
        <v>0</v>
      </c>
      <c r="C246" s="35"/>
      <c r="E246" s="34"/>
    </row>
    <row r="247" spans="1:5" x14ac:dyDescent="0.35">
      <c r="A247" s="34">
        <f>IFERROR(VLOOKUP('Produktion Lot.Nr.'!B247,Fertigwaren!$B$4:$I$515,2,0),0)</f>
        <v>0</v>
      </c>
      <c r="C247" s="35"/>
      <c r="E247" s="34"/>
    </row>
    <row r="248" spans="1:5" x14ac:dyDescent="0.35">
      <c r="A248" s="34">
        <f>IFERROR(VLOOKUP('Produktion Lot.Nr.'!B248,Fertigwaren!$B$4:$I$515,2,0),0)</f>
        <v>0</v>
      </c>
      <c r="C248" s="35"/>
      <c r="E248" s="34"/>
    </row>
    <row r="249" spans="1:5" x14ac:dyDescent="0.35">
      <c r="A249" s="34">
        <f>IFERROR(VLOOKUP('Produktion Lot.Nr.'!B249,Fertigwaren!$B$4:$I$515,2,0),0)</f>
        <v>0</v>
      </c>
      <c r="C249" s="35"/>
      <c r="E249" s="34"/>
    </row>
    <row r="250" spans="1:5" x14ac:dyDescent="0.35">
      <c r="A250" s="34">
        <f>IFERROR(VLOOKUP('Produktion Lot.Nr.'!B250,Fertigwaren!$B$4:$I$515,2,0),0)</f>
        <v>0</v>
      </c>
      <c r="C250" s="35"/>
      <c r="E250" s="34"/>
    </row>
    <row r="251" spans="1:5" x14ac:dyDescent="0.35">
      <c r="A251" s="34">
        <f>IFERROR(VLOOKUP('Produktion Lot.Nr.'!B251,Fertigwaren!$B$4:$I$515,2,0),0)</f>
        <v>0</v>
      </c>
      <c r="C251" s="35"/>
      <c r="E251" s="34"/>
    </row>
    <row r="252" spans="1:5" x14ac:dyDescent="0.35">
      <c r="A252" s="34">
        <f>IFERROR(VLOOKUP('Produktion Lot.Nr.'!B252,Fertigwaren!$B$4:$I$515,2,0),0)</f>
        <v>0</v>
      </c>
      <c r="C252" s="35"/>
      <c r="E252" s="34"/>
    </row>
    <row r="253" spans="1:5" x14ac:dyDescent="0.35">
      <c r="A253" s="34">
        <f>IFERROR(VLOOKUP('Produktion Lot.Nr.'!B253,Fertigwaren!$B$4:$I$515,2,0),0)</f>
        <v>0</v>
      </c>
      <c r="C253" s="35"/>
      <c r="E253" s="34"/>
    </row>
    <row r="254" spans="1:5" x14ac:dyDescent="0.35">
      <c r="A254" s="34">
        <f>IFERROR(VLOOKUP('Produktion Lot.Nr.'!B254,Fertigwaren!$B$4:$I$515,2,0),0)</f>
        <v>0</v>
      </c>
      <c r="C254" s="35"/>
      <c r="E254" s="34"/>
    </row>
    <row r="255" spans="1:5" x14ac:dyDescent="0.35">
      <c r="A255" s="34">
        <f>IFERROR(VLOOKUP('Produktion Lot.Nr.'!B255,Fertigwaren!$B$4:$I$515,2,0),0)</f>
        <v>0</v>
      </c>
      <c r="C255" s="35"/>
      <c r="E255" s="34"/>
    </row>
    <row r="256" spans="1:5" x14ac:dyDescent="0.35">
      <c r="A256" s="34">
        <f>IFERROR(VLOOKUP('Produktion Lot.Nr.'!B256,Fertigwaren!$B$4:$I$515,2,0),0)</f>
        <v>0</v>
      </c>
      <c r="C256" s="35"/>
      <c r="E256" s="34"/>
    </row>
    <row r="257" spans="1:5" x14ac:dyDescent="0.35">
      <c r="A257" s="34">
        <f>IFERROR(VLOOKUP('Produktion Lot.Nr.'!B257,Fertigwaren!$B$4:$I$515,2,0),0)</f>
        <v>0</v>
      </c>
      <c r="C257" s="35"/>
      <c r="E257" s="34"/>
    </row>
    <row r="258" spans="1:5" x14ac:dyDescent="0.35">
      <c r="A258" s="34">
        <f>IFERROR(VLOOKUP('Produktion Lot.Nr.'!B258,Fertigwaren!$B$4:$I$515,2,0),0)</f>
        <v>0</v>
      </c>
      <c r="C258" s="35"/>
      <c r="E258" s="34"/>
    </row>
    <row r="259" spans="1:5" x14ac:dyDescent="0.35">
      <c r="A259" s="34">
        <f>IFERROR(VLOOKUP('Produktion Lot.Nr.'!B259,Fertigwaren!$B$4:$I$515,2,0),0)</f>
        <v>0</v>
      </c>
      <c r="C259" s="35"/>
      <c r="E259" s="34"/>
    </row>
    <row r="260" spans="1:5" x14ac:dyDescent="0.35">
      <c r="A260" s="34">
        <f>IFERROR(VLOOKUP('Produktion Lot.Nr.'!B260,Fertigwaren!$B$4:$I$515,2,0),0)</f>
        <v>0</v>
      </c>
      <c r="C260" s="35"/>
      <c r="E260" s="34"/>
    </row>
    <row r="261" spans="1:5" x14ac:dyDescent="0.35">
      <c r="A261" s="34">
        <f>IFERROR(VLOOKUP('Produktion Lot.Nr.'!B261,Fertigwaren!$B$4:$I$515,2,0),0)</f>
        <v>0</v>
      </c>
      <c r="C261" s="35"/>
      <c r="E261" s="34"/>
    </row>
    <row r="262" spans="1:5" x14ac:dyDescent="0.35">
      <c r="A262" s="34">
        <f>IFERROR(VLOOKUP('Produktion Lot.Nr.'!B262,Fertigwaren!$B$4:$I$515,2,0),0)</f>
        <v>0</v>
      </c>
      <c r="C262" s="35"/>
      <c r="E262" s="34"/>
    </row>
    <row r="263" spans="1:5" x14ac:dyDescent="0.35">
      <c r="A263" s="34">
        <f>IFERROR(VLOOKUP('Produktion Lot.Nr.'!B263,Fertigwaren!$B$4:$I$515,2,0),0)</f>
        <v>0</v>
      </c>
      <c r="C263" s="35"/>
      <c r="E263" s="34"/>
    </row>
    <row r="264" spans="1:5" x14ac:dyDescent="0.35">
      <c r="A264" s="34">
        <f>IFERROR(VLOOKUP('Produktion Lot.Nr.'!B264,Fertigwaren!$B$4:$I$515,2,0),0)</f>
        <v>0</v>
      </c>
      <c r="C264" s="35"/>
      <c r="E264" s="34"/>
    </row>
    <row r="265" spans="1:5" x14ac:dyDescent="0.35">
      <c r="A265" s="34">
        <f>IFERROR(VLOOKUP('Produktion Lot.Nr.'!B265,Fertigwaren!$B$4:$I$515,2,0),0)</f>
        <v>0</v>
      </c>
      <c r="C265" s="35"/>
      <c r="E265" s="34"/>
    </row>
    <row r="266" spans="1:5" x14ac:dyDescent="0.35">
      <c r="A266" s="34">
        <f>IFERROR(VLOOKUP('Produktion Lot.Nr.'!B266,Fertigwaren!$B$4:$I$515,2,0),0)</f>
        <v>0</v>
      </c>
      <c r="C266" s="35"/>
      <c r="E266" s="34"/>
    </row>
    <row r="267" spans="1:5" x14ac:dyDescent="0.35">
      <c r="A267" s="34">
        <f>IFERROR(VLOOKUP('Produktion Lot.Nr.'!B267,Fertigwaren!$B$4:$I$515,2,0),0)</f>
        <v>0</v>
      </c>
      <c r="C267" s="35"/>
      <c r="E267" s="34"/>
    </row>
    <row r="268" spans="1:5" x14ac:dyDescent="0.35">
      <c r="A268" s="34">
        <f>IFERROR(VLOOKUP('Produktion Lot.Nr.'!B268,Fertigwaren!$B$4:$I$515,2,0),0)</f>
        <v>0</v>
      </c>
      <c r="C268" s="35"/>
      <c r="E268" s="34"/>
    </row>
    <row r="269" spans="1:5" x14ac:dyDescent="0.35">
      <c r="A269" s="34">
        <f>IFERROR(VLOOKUP('Produktion Lot.Nr.'!B269,Fertigwaren!$B$4:$I$515,2,0),0)</f>
        <v>0</v>
      </c>
      <c r="C269" s="35"/>
      <c r="E269" s="34"/>
    </row>
    <row r="270" spans="1:5" x14ac:dyDescent="0.35">
      <c r="A270" s="34">
        <f>IFERROR(VLOOKUP('Produktion Lot.Nr.'!B270,Fertigwaren!$B$4:$I$515,2,0),0)</f>
        <v>0</v>
      </c>
      <c r="C270" s="35"/>
      <c r="E270" s="34"/>
    </row>
    <row r="271" spans="1:5" x14ac:dyDescent="0.35">
      <c r="A271" s="34">
        <f>IFERROR(VLOOKUP('Produktion Lot.Nr.'!B271,Fertigwaren!$B$4:$I$515,2,0),0)</f>
        <v>0</v>
      </c>
      <c r="C271" s="35"/>
      <c r="E271" s="34"/>
    </row>
    <row r="272" spans="1:5" x14ac:dyDescent="0.35">
      <c r="A272" s="34">
        <f>IFERROR(VLOOKUP('Produktion Lot.Nr.'!B272,Fertigwaren!$B$4:$I$515,2,0),0)</f>
        <v>0</v>
      </c>
      <c r="C272" s="35"/>
      <c r="E272" s="34"/>
    </row>
    <row r="273" spans="1:5" x14ac:dyDescent="0.35">
      <c r="A273" s="34">
        <f>IFERROR(VLOOKUP('Produktion Lot.Nr.'!B273,Fertigwaren!$B$4:$I$515,2,0),0)</f>
        <v>0</v>
      </c>
      <c r="C273" s="35"/>
      <c r="E273" s="34"/>
    </row>
    <row r="274" spans="1:5" x14ac:dyDescent="0.35">
      <c r="A274" s="34">
        <f>IFERROR(VLOOKUP('Produktion Lot.Nr.'!B274,Fertigwaren!$B$4:$I$515,2,0),0)</f>
        <v>0</v>
      </c>
      <c r="C274" s="35"/>
      <c r="E274" s="34"/>
    </row>
    <row r="275" spans="1:5" x14ac:dyDescent="0.35">
      <c r="A275" s="34">
        <f>IFERROR(VLOOKUP('Produktion Lot.Nr.'!B275,Fertigwaren!$B$4:$I$515,2,0),0)</f>
        <v>0</v>
      </c>
      <c r="C275" s="35"/>
      <c r="E275" s="34"/>
    </row>
    <row r="276" spans="1:5" x14ac:dyDescent="0.35">
      <c r="A276" s="34">
        <f>IFERROR(VLOOKUP('Produktion Lot.Nr.'!B276,Fertigwaren!$B$4:$I$515,2,0),0)</f>
        <v>0</v>
      </c>
      <c r="C276" s="35"/>
      <c r="E276" s="34"/>
    </row>
    <row r="277" spans="1:5" x14ac:dyDescent="0.35">
      <c r="A277" s="34">
        <f>IFERROR(VLOOKUP('Produktion Lot.Nr.'!B277,Fertigwaren!$B$4:$I$515,2,0),0)</f>
        <v>0</v>
      </c>
      <c r="C277" s="35"/>
      <c r="E277" s="34"/>
    </row>
    <row r="278" spans="1:5" x14ac:dyDescent="0.35">
      <c r="A278" s="34">
        <f>IFERROR(VLOOKUP('Produktion Lot.Nr.'!B278,Fertigwaren!$B$4:$I$515,2,0),0)</f>
        <v>0</v>
      </c>
      <c r="C278" s="35"/>
      <c r="E278" s="34"/>
    </row>
    <row r="279" spans="1:5" x14ac:dyDescent="0.35">
      <c r="A279" s="34">
        <f>IFERROR(VLOOKUP('Produktion Lot.Nr.'!B279,Fertigwaren!$B$4:$I$515,2,0),0)</f>
        <v>0</v>
      </c>
      <c r="C279" s="35"/>
      <c r="E279" s="34"/>
    </row>
    <row r="280" spans="1:5" x14ac:dyDescent="0.35">
      <c r="A280" s="34">
        <f>IFERROR(VLOOKUP('Produktion Lot.Nr.'!B280,Fertigwaren!$B$4:$I$515,2,0),0)</f>
        <v>0</v>
      </c>
      <c r="C280" s="35"/>
      <c r="E280" s="34"/>
    </row>
    <row r="281" spans="1:5" x14ac:dyDescent="0.35">
      <c r="A281" s="34">
        <f>IFERROR(VLOOKUP('Produktion Lot.Nr.'!B281,Fertigwaren!$B$4:$I$515,2,0),0)</f>
        <v>0</v>
      </c>
      <c r="C281" s="35"/>
      <c r="E281" s="34"/>
    </row>
    <row r="282" spans="1:5" x14ac:dyDescent="0.35">
      <c r="A282" s="34">
        <f>IFERROR(VLOOKUP('Produktion Lot.Nr.'!B282,Fertigwaren!$B$4:$I$515,2,0),0)</f>
        <v>0</v>
      </c>
      <c r="C282" s="35"/>
      <c r="E282" s="34"/>
    </row>
    <row r="283" spans="1:5" x14ac:dyDescent="0.35">
      <c r="A283" s="34">
        <f>IFERROR(VLOOKUP('Produktion Lot.Nr.'!B283,Fertigwaren!$B$4:$I$515,2,0),0)</f>
        <v>0</v>
      </c>
      <c r="C283" s="35"/>
      <c r="E283" s="34"/>
    </row>
    <row r="284" spans="1:5" x14ac:dyDescent="0.35">
      <c r="A284" s="34">
        <f>IFERROR(VLOOKUP('Produktion Lot.Nr.'!B284,Fertigwaren!$B$4:$I$515,2,0),0)</f>
        <v>0</v>
      </c>
      <c r="C284" s="35"/>
      <c r="E284" s="34"/>
    </row>
    <row r="285" spans="1:5" x14ac:dyDescent="0.35">
      <c r="A285" s="34">
        <f>IFERROR(VLOOKUP('Produktion Lot.Nr.'!B285,Fertigwaren!$B$4:$I$515,2,0),0)</f>
        <v>0</v>
      </c>
      <c r="C285" s="35"/>
      <c r="E285" s="34"/>
    </row>
    <row r="286" spans="1:5" x14ac:dyDescent="0.35">
      <c r="A286" s="34">
        <f>IFERROR(VLOOKUP('Produktion Lot.Nr.'!B286,Fertigwaren!$B$4:$I$515,2,0),0)</f>
        <v>0</v>
      </c>
      <c r="C286" s="35"/>
      <c r="E286" s="34"/>
    </row>
    <row r="287" spans="1:5" x14ac:dyDescent="0.35">
      <c r="A287" s="34">
        <f>IFERROR(VLOOKUP('Produktion Lot.Nr.'!B287,Fertigwaren!$B$4:$I$515,2,0),0)</f>
        <v>0</v>
      </c>
      <c r="C287" s="35"/>
      <c r="E287" s="34"/>
    </row>
    <row r="288" spans="1:5" x14ac:dyDescent="0.35">
      <c r="A288" s="34">
        <f>IFERROR(VLOOKUP('Produktion Lot.Nr.'!B288,Fertigwaren!$B$4:$I$515,2,0),0)</f>
        <v>0</v>
      </c>
      <c r="C288" s="35"/>
      <c r="E288" s="34"/>
    </row>
    <row r="289" spans="1:5" x14ac:dyDescent="0.35">
      <c r="A289" s="34">
        <f>IFERROR(VLOOKUP('Produktion Lot.Nr.'!B289,Fertigwaren!$B$4:$I$515,2,0),0)</f>
        <v>0</v>
      </c>
      <c r="C289" s="35"/>
      <c r="E289" s="34"/>
    </row>
    <row r="290" spans="1:5" x14ac:dyDescent="0.35">
      <c r="A290" s="34">
        <f>IFERROR(VLOOKUP('Produktion Lot.Nr.'!B290,Fertigwaren!$B$4:$I$515,2,0),0)</f>
        <v>0</v>
      </c>
      <c r="C290" s="35"/>
      <c r="E290" s="34"/>
    </row>
    <row r="291" spans="1:5" x14ac:dyDescent="0.35">
      <c r="A291" s="34">
        <f>IFERROR(VLOOKUP('Produktion Lot.Nr.'!B291,Fertigwaren!$B$4:$I$515,2,0),0)</f>
        <v>0</v>
      </c>
      <c r="C291" s="35"/>
      <c r="E291" s="34"/>
    </row>
    <row r="292" spans="1:5" x14ac:dyDescent="0.35">
      <c r="A292" s="34">
        <f>IFERROR(VLOOKUP('Produktion Lot.Nr.'!B292,Fertigwaren!$B$4:$I$515,2,0),0)</f>
        <v>0</v>
      </c>
      <c r="C292" s="35"/>
      <c r="E292" s="34"/>
    </row>
    <row r="293" spans="1:5" x14ac:dyDescent="0.35">
      <c r="A293" s="34">
        <f>IFERROR(VLOOKUP('Produktion Lot.Nr.'!B293,Fertigwaren!$B$4:$I$515,2,0),0)</f>
        <v>0</v>
      </c>
      <c r="C293" s="35"/>
      <c r="E293" s="34"/>
    </row>
    <row r="294" spans="1:5" x14ac:dyDescent="0.35">
      <c r="A294" s="34">
        <f>IFERROR(VLOOKUP('Produktion Lot.Nr.'!B294,Fertigwaren!$B$4:$I$515,2,0),0)</f>
        <v>0</v>
      </c>
      <c r="C294" s="35"/>
      <c r="E294" s="34"/>
    </row>
    <row r="295" spans="1:5" x14ac:dyDescent="0.35">
      <c r="A295" s="34">
        <f>IFERROR(VLOOKUP('Produktion Lot.Nr.'!B295,Fertigwaren!$B$4:$I$515,2,0),0)</f>
        <v>0</v>
      </c>
      <c r="C295" s="35"/>
      <c r="E295" s="34"/>
    </row>
    <row r="296" spans="1:5" x14ac:dyDescent="0.35">
      <c r="A296" s="34">
        <f>IFERROR(VLOOKUP('Produktion Lot.Nr.'!B296,Fertigwaren!$B$4:$I$515,2,0),0)</f>
        <v>0</v>
      </c>
      <c r="C296" s="35"/>
      <c r="E296" s="34"/>
    </row>
    <row r="297" spans="1:5" x14ac:dyDescent="0.35">
      <c r="A297" s="34">
        <f>IFERROR(VLOOKUP('Produktion Lot.Nr.'!B297,Fertigwaren!$B$4:$I$515,2,0),0)</f>
        <v>0</v>
      </c>
      <c r="C297" s="35"/>
      <c r="E297" s="34"/>
    </row>
    <row r="298" spans="1:5" x14ac:dyDescent="0.35">
      <c r="A298" s="34">
        <f>IFERROR(VLOOKUP('Produktion Lot.Nr.'!B298,Fertigwaren!$B$4:$I$515,2,0),0)</f>
        <v>0</v>
      </c>
      <c r="C298" s="35"/>
      <c r="E298" s="34"/>
    </row>
    <row r="299" spans="1:5" x14ac:dyDescent="0.35">
      <c r="A299" s="34">
        <f>IFERROR(VLOOKUP('Produktion Lot.Nr.'!B299,Fertigwaren!$B$4:$I$515,2,0),0)</f>
        <v>0</v>
      </c>
      <c r="C299" s="35"/>
      <c r="E299" s="34"/>
    </row>
    <row r="300" spans="1:5" x14ac:dyDescent="0.35">
      <c r="A300" s="34">
        <f>IFERROR(VLOOKUP('Produktion Lot.Nr.'!B300,Fertigwaren!$B$4:$I$515,2,0),0)</f>
        <v>0</v>
      </c>
      <c r="C300" s="35"/>
      <c r="E300" s="34"/>
    </row>
    <row r="301" spans="1:5" x14ac:dyDescent="0.35">
      <c r="A301" s="34">
        <f>IFERROR(VLOOKUP('Produktion Lot.Nr.'!B301,Fertigwaren!$B$4:$I$515,2,0),0)</f>
        <v>0</v>
      </c>
      <c r="C301" s="35"/>
      <c r="E301" s="34"/>
    </row>
    <row r="302" spans="1:5" x14ac:dyDescent="0.35">
      <c r="A302" s="34">
        <f>IFERROR(VLOOKUP('Produktion Lot.Nr.'!B302,Fertigwaren!$B$4:$I$515,2,0),0)</f>
        <v>0</v>
      </c>
      <c r="C302" s="35"/>
      <c r="E302" s="34"/>
    </row>
    <row r="303" spans="1:5" x14ac:dyDescent="0.35">
      <c r="A303" s="34">
        <f>IFERROR(VLOOKUP('Produktion Lot.Nr.'!B303,Fertigwaren!$B$4:$I$515,2,0),0)</f>
        <v>0</v>
      </c>
      <c r="C303" s="35"/>
      <c r="E303" s="34"/>
    </row>
    <row r="304" spans="1:5" x14ac:dyDescent="0.35">
      <c r="A304" s="34">
        <f>IFERROR(VLOOKUP('Produktion Lot.Nr.'!B304,Fertigwaren!$B$4:$I$515,2,0),0)</f>
        <v>0</v>
      </c>
      <c r="C304" s="35"/>
      <c r="E304" s="34"/>
    </row>
    <row r="305" spans="1:5" x14ac:dyDescent="0.35">
      <c r="A305" s="34">
        <f>IFERROR(VLOOKUP('Produktion Lot.Nr.'!B305,Fertigwaren!$B$4:$I$515,2,0),0)</f>
        <v>0</v>
      </c>
      <c r="C305" s="35"/>
      <c r="E305" s="34"/>
    </row>
    <row r="306" spans="1:5" x14ac:dyDescent="0.35">
      <c r="A306" s="34">
        <f>IFERROR(VLOOKUP('Produktion Lot.Nr.'!B306,Fertigwaren!$B$4:$I$515,2,0),0)</f>
        <v>0</v>
      </c>
      <c r="C306" s="35"/>
      <c r="E306" s="34"/>
    </row>
    <row r="307" spans="1:5" x14ac:dyDescent="0.35">
      <c r="A307" s="34">
        <f>IFERROR(VLOOKUP('Produktion Lot.Nr.'!B307,Fertigwaren!$B$4:$I$515,2,0),0)</f>
        <v>0</v>
      </c>
      <c r="C307" s="35"/>
      <c r="E307" s="34"/>
    </row>
    <row r="308" spans="1:5" x14ac:dyDescent="0.35">
      <c r="A308" s="34">
        <f>IFERROR(VLOOKUP('Produktion Lot.Nr.'!B308,Fertigwaren!$B$4:$I$515,2,0),0)</f>
        <v>0</v>
      </c>
      <c r="C308" s="35"/>
      <c r="E308" s="34"/>
    </row>
    <row r="309" spans="1:5" x14ac:dyDescent="0.35">
      <c r="A309" s="34">
        <f>IFERROR(VLOOKUP('Produktion Lot.Nr.'!B309,Fertigwaren!$B$4:$I$515,2,0),0)</f>
        <v>0</v>
      </c>
      <c r="C309" s="35"/>
      <c r="E309" s="34"/>
    </row>
    <row r="310" spans="1:5" x14ac:dyDescent="0.35">
      <c r="A310" s="34">
        <f>IFERROR(VLOOKUP('Produktion Lot.Nr.'!B310,Fertigwaren!$B$4:$I$515,2,0),0)</f>
        <v>0</v>
      </c>
      <c r="C310" s="35"/>
      <c r="E310" s="34"/>
    </row>
    <row r="311" spans="1:5" x14ac:dyDescent="0.35">
      <c r="A311" s="34">
        <f>IFERROR(VLOOKUP('Produktion Lot.Nr.'!B311,Fertigwaren!$B$4:$I$515,2,0),0)</f>
        <v>0</v>
      </c>
      <c r="C311" s="35"/>
      <c r="E311" s="34"/>
    </row>
    <row r="312" spans="1:5" x14ac:dyDescent="0.35">
      <c r="A312" s="34">
        <f>IFERROR(VLOOKUP('Produktion Lot.Nr.'!B312,Fertigwaren!$B$4:$I$515,2,0),0)</f>
        <v>0</v>
      </c>
      <c r="C312" s="35"/>
      <c r="E312" s="34"/>
    </row>
    <row r="313" spans="1:5" x14ac:dyDescent="0.35">
      <c r="A313" s="34">
        <f>IFERROR(VLOOKUP('Produktion Lot.Nr.'!B313,Fertigwaren!$B$4:$I$515,2,0),0)</f>
        <v>0</v>
      </c>
      <c r="C313" s="35"/>
      <c r="E313" s="34"/>
    </row>
    <row r="314" spans="1:5" x14ac:dyDescent="0.35">
      <c r="A314" s="34">
        <f>IFERROR(VLOOKUP('Produktion Lot.Nr.'!B314,Fertigwaren!$B$4:$I$515,2,0),0)</f>
        <v>0</v>
      </c>
      <c r="C314" s="35"/>
      <c r="E314" s="34"/>
    </row>
    <row r="315" spans="1:5" x14ac:dyDescent="0.35">
      <c r="A315" s="34">
        <f>IFERROR(VLOOKUP('Produktion Lot.Nr.'!B315,Fertigwaren!$B$4:$I$515,2,0),0)</f>
        <v>0</v>
      </c>
      <c r="C315" s="35"/>
      <c r="E315" s="34"/>
    </row>
    <row r="316" spans="1:5" x14ac:dyDescent="0.35">
      <c r="A316" s="34">
        <f>IFERROR(VLOOKUP('Produktion Lot.Nr.'!B316,Fertigwaren!$B$4:$I$515,2,0),0)</f>
        <v>0</v>
      </c>
      <c r="C316" s="35"/>
      <c r="E316" s="34"/>
    </row>
    <row r="317" spans="1:5" x14ac:dyDescent="0.35">
      <c r="A317" s="34">
        <f>IFERROR(VLOOKUP('Produktion Lot.Nr.'!B317,Fertigwaren!$B$4:$I$515,2,0),0)</f>
        <v>0</v>
      </c>
      <c r="C317" s="35"/>
      <c r="E317" s="34"/>
    </row>
    <row r="318" spans="1:5" x14ac:dyDescent="0.35">
      <c r="A318" s="34">
        <f>IFERROR(VLOOKUP('Produktion Lot.Nr.'!B318,Fertigwaren!$B$4:$I$515,2,0),0)</f>
        <v>0</v>
      </c>
      <c r="C318" s="35"/>
      <c r="E318" s="34"/>
    </row>
    <row r="319" spans="1:5" x14ac:dyDescent="0.35">
      <c r="A319" s="34">
        <f>IFERROR(VLOOKUP('Produktion Lot.Nr.'!B319,Fertigwaren!$B$4:$I$515,2,0),0)</f>
        <v>0</v>
      </c>
      <c r="C319" s="35"/>
      <c r="E319" s="34"/>
    </row>
    <row r="320" spans="1:5" x14ac:dyDescent="0.35">
      <c r="A320" s="34">
        <f>IFERROR(VLOOKUP('Produktion Lot.Nr.'!B320,Fertigwaren!$B$4:$I$515,2,0),0)</f>
        <v>0</v>
      </c>
      <c r="C320" s="35"/>
      <c r="E320" s="34"/>
    </row>
    <row r="321" spans="1:5" x14ac:dyDescent="0.35">
      <c r="A321" s="34">
        <f>IFERROR(VLOOKUP('Produktion Lot.Nr.'!B321,Fertigwaren!$B$4:$I$515,2,0),0)</f>
        <v>0</v>
      </c>
      <c r="C321" s="35"/>
      <c r="E321" s="34"/>
    </row>
    <row r="322" spans="1:5" x14ac:dyDescent="0.35">
      <c r="A322" s="34">
        <f>IFERROR(VLOOKUP('Produktion Lot.Nr.'!B322,Fertigwaren!$B$4:$I$515,2,0),0)</f>
        <v>0</v>
      </c>
      <c r="C322" s="35"/>
      <c r="E322" s="34"/>
    </row>
    <row r="323" spans="1:5" x14ac:dyDescent="0.35">
      <c r="A323" s="34">
        <f>IFERROR(VLOOKUP('Produktion Lot.Nr.'!B323,Fertigwaren!$B$4:$I$515,2,0),0)</f>
        <v>0</v>
      </c>
      <c r="C323" s="35"/>
      <c r="E323" s="34"/>
    </row>
    <row r="324" spans="1:5" x14ac:dyDescent="0.35">
      <c r="A324" s="34">
        <f>IFERROR(VLOOKUP('Produktion Lot.Nr.'!B324,Fertigwaren!$B$4:$I$515,2,0),0)</f>
        <v>0</v>
      </c>
      <c r="C324" s="35"/>
      <c r="E324" s="34"/>
    </row>
    <row r="325" spans="1:5" x14ac:dyDescent="0.35">
      <c r="A325" s="34">
        <f>IFERROR(VLOOKUP('Produktion Lot.Nr.'!B325,Fertigwaren!$B$4:$I$515,2,0),0)</f>
        <v>0</v>
      </c>
      <c r="C325" s="35"/>
      <c r="E325" s="34"/>
    </row>
    <row r="326" spans="1:5" x14ac:dyDescent="0.35">
      <c r="A326" s="34">
        <f>IFERROR(VLOOKUP('Produktion Lot.Nr.'!B326,Fertigwaren!$B$4:$I$515,2,0),0)</f>
        <v>0</v>
      </c>
      <c r="C326" s="35"/>
      <c r="E326" s="34"/>
    </row>
    <row r="327" spans="1:5" x14ac:dyDescent="0.35">
      <c r="A327" s="34">
        <f>IFERROR(VLOOKUP('Produktion Lot.Nr.'!B327,Fertigwaren!$B$4:$I$515,2,0),0)</f>
        <v>0</v>
      </c>
      <c r="C327" s="35"/>
      <c r="E327" s="34"/>
    </row>
    <row r="328" spans="1:5" x14ac:dyDescent="0.35">
      <c r="A328" s="34">
        <f>IFERROR(VLOOKUP('Produktion Lot.Nr.'!B328,Fertigwaren!$B$4:$I$515,2,0),0)</f>
        <v>0</v>
      </c>
      <c r="C328" s="35"/>
      <c r="E328" s="34"/>
    </row>
    <row r="329" spans="1:5" x14ac:dyDescent="0.35">
      <c r="A329" s="34">
        <f>IFERROR(VLOOKUP('Produktion Lot.Nr.'!B329,Fertigwaren!$B$4:$I$515,2,0),0)</f>
        <v>0</v>
      </c>
      <c r="C329" s="35"/>
      <c r="E329" s="34"/>
    </row>
    <row r="330" spans="1:5" x14ac:dyDescent="0.35">
      <c r="A330" s="34">
        <f>IFERROR(VLOOKUP('Produktion Lot.Nr.'!B330,Fertigwaren!$B$4:$I$515,2,0),0)</f>
        <v>0</v>
      </c>
      <c r="C330" s="35"/>
      <c r="E330" s="34"/>
    </row>
    <row r="331" spans="1:5" x14ac:dyDescent="0.35">
      <c r="A331" s="34">
        <f>IFERROR(VLOOKUP('Produktion Lot.Nr.'!B331,Fertigwaren!$B$4:$I$515,2,0),0)</f>
        <v>0</v>
      </c>
      <c r="C331" s="35"/>
      <c r="E331" s="34"/>
    </row>
    <row r="332" spans="1:5" x14ac:dyDescent="0.35">
      <c r="A332" s="34">
        <f>IFERROR(VLOOKUP('Produktion Lot.Nr.'!B332,Fertigwaren!$B$4:$I$515,2,0),0)</f>
        <v>0</v>
      </c>
      <c r="C332" s="35"/>
      <c r="E332" s="34"/>
    </row>
    <row r="333" spans="1:5" x14ac:dyDescent="0.35">
      <c r="A333" s="34">
        <f>IFERROR(VLOOKUP('Produktion Lot.Nr.'!B333,Fertigwaren!$B$4:$I$515,2,0),0)</f>
        <v>0</v>
      </c>
      <c r="C333" s="35"/>
      <c r="E333" s="34"/>
    </row>
    <row r="334" spans="1:5" x14ac:dyDescent="0.35">
      <c r="A334" s="34">
        <f>IFERROR(VLOOKUP('Produktion Lot.Nr.'!B334,Fertigwaren!$B$4:$I$515,2,0),0)</f>
        <v>0</v>
      </c>
      <c r="C334" s="35"/>
      <c r="E334" s="34"/>
    </row>
    <row r="335" spans="1:5" x14ac:dyDescent="0.35">
      <c r="A335" s="34">
        <f>IFERROR(VLOOKUP('Produktion Lot.Nr.'!B335,Fertigwaren!$B$4:$I$515,2,0),0)</f>
        <v>0</v>
      </c>
      <c r="C335" s="35"/>
      <c r="E335" s="34"/>
    </row>
    <row r="336" spans="1:5" x14ac:dyDescent="0.35">
      <c r="A336" s="34">
        <f>IFERROR(VLOOKUP('Produktion Lot.Nr.'!B336,Fertigwaren!$B$4:$I$515,2,0),0)</f>
        <v>0</v>
      </c>
      <c r="C336" s="35"/>
      <c r="E336" s="34"/>
    </row>
    <row r="337" spans="1:5" x14ac:dyDescent="0.35">
      <c r="A337" s="34">
        <f>IFERROR(VLOOKUP('Produktion Lot.Nr.'!B337,Fertigwaren!$B$4:$I$515,2,0),0)</f>
        <v>0</v>
      </c>
      <c r="C337" s="35"/>
      <c r="E337" s="34"/>
    </row>
    <row r="338" spans="1:5" x14ac:dyDescent="0.35">
      <c r="A338" s="34">
        <f>IFERROR(VLOOKUP('Produktion Lot.Nr.'!B338,Fertigwaren!$B$4:$I$515,2,0),0)</f>
        <v>0</v>
      </c>
      <c r="C338" s="35"/>
      <c r="E338" s="34"/>
    </row>
    <row r="339" spans="1:5" x14ac:dyDescent="0.35">
      <c r="A339" s="34">
        <f>IFERROR(VLOOKUP('Produktion Lot.Nr.'!B339,Fertigwaren!$B$4:$I$515,2,0),0)</f>
        <v>0</v>
      </c>
      <c r="C339" s="35"/>
      <c r="E339" s="34"/>
    </row>
    <row r="340" spans="1:5" x14ac:dyDescent="0.35">
      <c r="A340" s="34">
        <f>IFERROR(VLOOKUP('Produktion Lot.Nr.'!B340,Fertigwaren!$B$4:$I$515,2,0),0)</f>
        <v>0</v>
      </c>
      <c r="C340" s="35"/>
      <c r="E340" s="34"/>
    </row>
    <row r="341" spans="1:5" x14ac:dyDescent="0.35">
      <c r="A341" s="34">
        <f>IFERROR(VLOOKUP('Produktion Lot.Nr.'!B341,Fertigwaren!$B$4:$I$515,2,0),0)</f>
        <v>0</v>
      </c>
      <c r="C341" s="35"/>
      <c r="E341" s="34"/>
    </row>
    <row r="342" spans="1:5" x14ac:dyDescent="0.35">
      <c r="A342" s="34">
        <f>IFERROR(VLOOKUP('Produktion Lot.Nr.'!B342,Fertigwaren!$B$4:$I$515,2,0),0)</f>
        <v>0</v>
      </c>
      <c r="C342" s="35"/>
      <c r="E342" s="34"/>
    </row>
    <row r="343" spans="1:5" x14ac:dyDescent="0.35">
      <c r="A343" s="34">
        <f>IFERROR(VLOOKUP('Produktion Lot.Nr.'!B343,Fertigwaren!$B$4:$I$515,2,0),0)</f>
        <v>0</v>
      </c>
      <c r="C343" s="35"/>
      <c r="E343" s="34"/>
    </row>
    <row r="344" spans="1:5" x14ac:dyDescent="0.35">
      <c r="A344" s="34">
        <f>IFERROR(VLOOKUP('Produktion Lot.Nr.'!B344,Fertigwaren!$B$4:$I$515,2,0),0)</f>
        <v>0</v>
      </c>
      <c r="C344" s="35"/>
      <c r="E344" s="34"/>
    </row>
    <row r="345" spans="1:5" x14ac:dyDescent="0.35">
      <c r="A345" s="34">
        <f>IFERROR(VLOOKUP('Produktion Lot.Nr.'!B345,Fertigwaren!$B$4:$I$515,2,0),0)</f>
        <v>0</v>
      </c>
      <c r="C345" s="35"/>
      <c r="E345" s="34"/>
    </row>
    <row r="346" spans="1:5" x14ac:dyDescent="0.35">
      <c r="A346" s="34">
        <f>IFERROR(VLOOKUP('Produktion Lot.Nr.'!B346,Fertigwaren!$B$4:$I$515,2,0),0)</f>
        <v>0</v>
      </c>
      <c r="C346" s="35"/>
      <c r="E346" s="34"/>
    </row>
    <row r="347" spans="1:5" x14ac:dyDescent="0.35">
      <c r="A347" s="34">
        <f>IFERROR(VLOOKUP('Produktion Lot.Nr.'!B347,Fertigwaren!$B$4:$I$515,2,0),0)</f>
        <v>0</v>
      </c>
      <c r="C347" s="35"/>
      <c r="E347" s="34"/>
    </row>
    <row r="348" spans="1:5" x14ac:dyDescent="0.35">
      <c r="A348" s="34">
        <f>IFERROR(VLOOKUP('Produktion Lot.Nr.'!B348,Fertigwaren!$B$4:$I$515,2,0),0)</f>
        <v>0</v>
      </c>
      <c r="C348" s="35"/>
      <c r="E348" s="34"/>
    </row>
    <row r="349" spans="1:5" x14ac:dyDescent="0.35">
      <c r="A349" s="34">
        <f>IFERROR(VLOOKUP('Produktion Lot.Nr.'!B349,Fertigwaren!$B$4:$I$515,2,0),0)</f>
        <v>0</v>
      </c>
      <c r="C349" s="35"/>
      <c r="E349" s="34"/>
    </row>
    <row r="350" spans="1:5" x14ac:dyDescent="0.35">
      <c r="A350" s="34">
        <f>IFERROR(VLOOKUP('Produktion Lot.Nr.'!B350,Fertigwaren!$B$4:$I$515,2,0),0)</f>
        <v>0</v>
      </c>
      <c r="C350" s="35"/>
      <c r="E350" s="34"/>
    </row>
    <row r="351" spans="1:5" x14ac:dyDescent="0.35">
      <c r="A351" s="34">
        <f>IFERROR(VLOOKUP('Produktion Lot.Nr.'!B351,Fertigwaren!$B$4:$I$515,2,0),0)</f>
        <v>0</v>
      </c>
      <c r="C351" s="35"/>
      <c r="E351" s="34"/>
    </row>
    <row r="352" spans="1:5" x14ac:dyDescent="0.35">
      <c r="A352" s="34">
        <f>IFERROR(VLOOKUP('Produktion Lot.Nr.'!B352,Fertigwaren!$B$4:$I$515,2,0),0)</f>
        <v>0</v>
      </c>
      <c r="C352" s="35"/>
      <c r="E352" s="34"/>
    </row>
    <row r="353" spans="1:5" x14ac:dyDescent="0.35">
      <c r="A353" s="34">
        <f>IFERROR(VLOOKUP('Produktion Lot.Nr.'!B353,Fertigwaren!$B$4:$I$515,2,0),0)</f>
        <v>0</v>
      </c>
      <c r="C353" s="35"/>
      <c r="E353" s="34"/>
    </row>
    <row r="354" spans="1:5" x14ac:dyDescent="0.35">
      <c r="A354" s="34">
        <f>IFERROR(VLOOKUP('Produktion Lot.Nr.'!B354,Fertigwaren!$B$4:$I$515,2,0),0)</f>
        <v>0</v>
      </c>
      <c r="C354" s="35"/>
      <c r="E354" s="34"/>
    </row>
    <row r="355" spans="1:5" x14ac:dyDescent="0.35">
      <c r="A355" s="34">
        <f>IFERROR(VLOOKUP('Produktion Lot.Nr.'!B355,Fertigwaren!$B$4:$I$515,2,0),0)</f>
        <v>0</v>
      </c>
      <c r="C355" s="35"/>
      <c r="E355" s="34"/>
    </row>
    <row r="356" spans="1:5" x14ac:dyDescent="0.35">
      <c r="A356" s="34">
        <f>IFERROR(VLOOKUP('Produktion Lot.Nr.'!B356,Fertigwaren!$B$4:$I$515,2,0),0)</f>
        <v>0</v>
      </c>
      <c r="C356" s="35"/>
      <c r="E356" s="34"/>
    </row>
    <row r="357" spans="1:5" x14ac:dyDescent="0.35">
      <c r="A357" s="34">
        <f>IFERROR(VLOOKUP('Produktion Lot.Nr.'!B357,Fertigwaren!$B$4:$I$515,2,0),0)</f>
        <v>0</v>
      </c>
      <c r="C357" s="35"/>
      <c r="E357" s="34"/>
    </row>
    <row r="358" spans="1:5" x14ac:dyDescent="0.35">
      <c r="A358" s="34">
        <f>IFERROR(VLOOKUP('Produktion Lot.Nr.'!B358,Fertigwaren!$B$4:$I$515,2,0),0)</f>
        <v>0</v>
      </c>
      <c r="C358" s="35"/>
      <c r="E358" s="34"/>
    </row>
    <row r="359" spans="1:5" x14ac:dyDescent="0.35">
      <c r="A359" s="34">
        <f>IFERROR(VLOOKUP('Produktion Lot.Nr.'!B359,Fertigwaren!$B$4:$I$515,2,0),0)</f>
        <v>0</v>
      </c>
      <c r="C359" s="35"/>
      <c r="E359" s="34"/>
    </row>
    <row r="360" spans="1:5" x14ac:dyDescent="0.35">
      <c r="A360" s="34">
        <f>IFERROR(VLOOKUP('Produktion Lot.Nr.'!B360,Fertigwaren!$B$4:$I$515,2,0),0)</f>
        <v>0</v>
      </c>
      <c r="C360" s="35"/>
      <c r="E360" s="34"/>
    </row>
    <row r="361" spans="1:5" x14ac:dyDescent="0.35">
      <c r="A361" s="34">
        <f>IFERROR(VLOOKUP('Produktion Lot.Nr.'!B361,Fertigwaren!$B$4:$I$515,2,0),0)</f>
        <v>0</v>
      </c>
      <c r="C361" s="35"/>
      <c r="E361" s="34"/>
    </row>
    <row r="362" spans="1:5" x14ac:dyDescent="0.35">
      <c r="A362" s="34">
        <f>IFERROR(VLOOKUP('Produktion Lot.Nr.'!B362,Fertigwaren!$B$4:$I$515,2,0),0)</f>
        <v>0</v>
      </c>
      <c r="C362" s="35"/>
      <c r="E362" s="34"/>
    </row>
    <row r="363" spans="1:5" x14ac:dyDescent="0.35">
      <c r="A363" s="34">
        <f>IFERROR(VLOOKUP('Produktion Lot.Nr.'!B363,Fertigwaren!$B$4:$I$515,2,0),0)</f>
        <v>0</v>
      </c>
      <c r="C363" s="35"/>
      <c r="E363" s="34"/>
    </row>
    <row r="364" spans="1:5" x14ac:dyDescent="0.35">
      <c r="A364" s="34">
        <f>IFERROR(VLOOKUP('Produktion Lot.Nr.'!B364,Fertigwaren!$B$4:$I$515,2,0),0)</f>
        <v>0</v>
      </c>
      <c r="C364" s="35"/>
      <c r="E364" s="34"/>
    </row>
    <row r="365" spans="1:5" x14ac:dyDescent="0.35">
      <c r="A365" s="34">
        <f>IFERROR(VLOOKUP('Produktion Lot.Nr.'!B365,Fertigwaren!$B$4:$I$515,2,0),0)</f>
        <v>0</v>
      </c>
      <c r="C365" s="35"/>
      <c r="E365" s="34"/>
    </row>
    <row r="366" spans="1:5" x14ac:dyDescent="0.35">
      <c r="A366" s="34">
        <f>IFERROR(VLOOKUP('Produktion Lot.Nr.'!B366,Fertigwaren!$B$4:$I$515,2,0),0)</f>
        <v>0</v>
      </c>
      <c r="C366" s="35"/>
      <c r="E366" s="34"/>
    </row>
    <row r="367" spans="1:5" x14ac:dyDescent="0.35">
      <c r="A367" s="34">
        <f>IFERROR(VLOOKUP('Produktion Lot.Nr.'!B367,Fertigwaren!$B$4:$I$515,2,0),0)</f>
        <v>0</v>
      </c>
      <c r="C367" s="35"/>
      <c r="E367" s="34"/>
    </row>
    <row r="368" spans="1:5" x14ac:dyDescent="0.35">
      <c r="A368" s="34">
        <f>IFERROR(VLOOKUP('Produktion Lot.Nr.'!B368,Fertigwaren!$B$4:$I$515,2,0),0)</f>
        <v>0</v>
      </c>
      <c r="C368" s="35"/>
      <c r="E368" s="34"/>
    </row>
    <row r="369" spans="1:5" x14ac:dyDescent="0.35">
      <c r="A369" s="34">
        <f>IFERROR(VLOOKUP('Produktion Lot.Nr.'!B369,Fertigwaren!$B$4:$I$515,2,0),0)</f>
        <v>0</v>
      </c>
      <c r="C369" s="35"/>
      <c r="E369" s="34"/>
    </row>
    <row r="370" spans="1:5" x14ac:dyDescent="0.35">
      <c r="A370" s="34">
        <f>IFERROR(VLOOKUP('Produktion Lot.Nr.'!B370,Fertigwaren!$B$4:$I$515,2,0),0)</f>
        <v>0</v>
      </c>
      <c r="C370" s="35"/>
      <c r="E370" s="34"/>
    </row>
    <row r="371" spans="1:5" x14ac:dyDescent="0.35">
      <c r="A371" s="34">
        <f>IFERROR(VLOOKUP('Produktion Lot.Nr.'!B371,Fertigwaren!$B$4:$I$515,2,0),0)</f>
        <v>0</v>
      </c>
      <c r="C371" s="35"/>
      <c r="E371" s="34"/>
    </row>
    <row r="372" spans="1:5" x14ac:dyDescent="0.35">
      <c r="A372" s="34">
        <f>IFERROR(VLOOKUP('Produktion Lot.Nr.'!B372,Fertigwaren!$B$4:$I$515,2,0),0)</f>
        <v>0</v>
      </c>
      <c r="C372" s="35"/>
      <c r="E372" s="34"/>
    </row>
    <row r="373" spans="1:5" x14ac:dyDescent="0.35">
      <c r="A373" s="34">
        <f>IFERROR(VLOOKUP('Produktion Lot.Nr.'!B373,Fertigwaren!$B$4:$I$515,2,0),0)</f>
        <v>0</v>
      </c>
      <c r="C373" s="35"/>
      <c r="E373" s="34"/>
    </row>
    <row r="374" spans="1:5" x14ac:dyDescent="0.35">
      <c r="A374" s="34">
        <f>IFERROR(VLOOKUP('Produktion Lot.Nr.'!B374,Fertigwaren!$B$4:$I$515,2,0),0)</f>
        <v>0</v>
      </c>
      <c r="C374" s="35"/>
      <c r="E374" s="34"/>
    </row>
    <row r="375" spans="1:5" x14ac:dyDescent="0.35">
      <c r="A375" s="34">
        <f>IFERROR(VLOOKUP('Produktion Lot.Nr.'!B375,Fertigwaren!$B$4:$I$515,2,0),0)</f>
        <v>0</v>
      </c>
      <c r="C375" s="35"/>
      <c r="E375" s="34"/>
    </row>
    <row r="376" spans="1:5" x14ac:dyDescent="0.35">
      <c r="A376" s="34">
        <f>IFERROR(VLOOKUP('Produktion Lot.Nr.'!B376,Fertigwaren!$B$4:$I$515,2,0),0)</f>
        <v>0</v>
      </c>
      <c r="C376" s="35"/>
      <c r="E376" s="34"/>
    </row>
    <row r="377" spans="1:5" x14ac:dyDescent="0.35">
      <c r="A377" s="34">
        <f>IFERROR(VLOOKUP('Produktion Lot.Nr.'!B377,Fertigwaren!$B$4:$I$515,2,0),0)</f>
        <v>0</v>
      </c>
      <c r="C377" s="35"/>
      <c r="E377" s="34"/>
    </row>
    <row r="378" spans="1:5" x14ac:dyDescent="0.35">
      <c r="A378" s="34">
        <f>IFERROR(VLOOKUP('Produktion Lot.Nr.'!B378,Fertigwaren!$B$4:$I$515,2,0),0)</f>
        <v>0</v>
      </c>
      <c r="C378" s="35"/>
      <c r="E378" s="34"/>
    </row>
    <row r="379" spans="1:5" x14ac:dyDescent="0.35">
      <c r="A379" s="34">
        <f>IFERROR(VLOOKUP('Produktion Lot.Nr.'!B379,Fertigwaren!$B$4:$I$515,2,0),0)</f>
        <v>0</v>
      </c>
      <c r="C379" s="35"/>
      <c r="E379" s="34"/>
    </row>
    <row r="380" spans="1:5" x14ac:dyDescent="0.35">
      <c r="A380" s="34">
        <f>IFERROR(VLOOKUP('Produktion Lot.Nr.'!B380,Fertigwaren!$B$4:$I$515,2,0),0)</f>
        <v>0</v>
      </c>
      <c r="C380" s="35"/>
      <c r="E380" s="34"/>
    </row>
    <row r="381" spans="1:5" x14ac:dyDescent="0.35">
      <c r="A381" s="34">
        <f>IFERROR(VLOOKUP('Produktion Lot.Nr.'!B381,Fertigwaren!$B$4:$I$515,2,0),0)</f>
        <v>0</v>
      </c>
      <c r="C381" s="35"/>
      <c r="E381" s="34"/>
    </row>
    <row r="382" spans="1:5" x14ac:dyDescent="0.35">
      <c r="A382" s="34">
        <f>IFERROR(VLOOKUP('Produktion Lot.Nr.'!B382,Fertigwaren!$B$4:$I$515,2,0),0)</f>
        <v>0</v>
      </c>
      <c r="C382" s="35"/>
      <c r="E382" s="34"/>
    </row>
    <row r="383" spans="1:5" x14ac:dyDescent="0.35">
      <c r="A383" s="34">
        <f>IFERROR(VLOOKUP('Produktion Lot.Nr.'!B383,Fertigwaren!$B$4:$I$515,2,0),0)</f>
        <v>0</v>
      </c>
      <c r="C383" s="35"/>
      <c r="E383" s="34"/>
    </row>
    <row r="384" spans="1:5" x14ac:dyDescent="0.35">
      <c r="A384" s="34">
        <f>IFERROR(VLOOKUP('Produktion Lot.Nr.'!B384,Fertigwaren!$B$4:$I$515,2,0),0)</f>
        <v>0</v>
      </c>
      <c r="C384" s="35"/>
      <c r="E384" s="34"/>
    </row>
    <row r="385" spans="1:5" x14ac:dyDescent="0.35">
      <c r="A385" s="34">
        <f>IFERROR(VLOOKUP('Produktion Lot.Nr.'!B385,Fertigwaren!$B$4:$I$515,2,0),0)</f>
        <v>0</v>
      </c>
      <c r="C385" s="35"/>
      <c r="E385" s="34"/>
    </row>
    <row r="386" spans="1:5" x14ac:dyDescent="0.35">
      <c r="A386" s="34">
        <f>IFERROR(VLOOKUP('Produktion Lot.Nr.'!B386,Fertigwaren!$B$4:$I$515,2,0),0)</f>
        <v>0</v>
      </c>
      <c r="C386" s="35"/>
      <c r="E386" s="34"/>
    </row>
    <row r="387" spans="1:5" x14ac:dyDescent="0.35">
      <c r="A387" s="34">
        <f>IFERROR(VLOOKUP('Produktion Lot.Nr.'!B387,Fertigwaren!$B$4:$I$515,2,0),0)</f>
        <v>0</v>
      </c>
      <c r="C387" s="35"/>
      <c r="E387" s="34"/>
    </row>
    <row r="388" spans="1:5" x14ac:dyDescent="0.35">
      <c r="A388" s="34">
        <f>IFERROR(VLOOKUP('Produktion Lot.Nr.'!B388,Fertigwaren!$B$4:$I$515,2,0),0)</f>
        <v>0</v>
      </c>
      <c r="C388" s="35"/>
      <c r="E388" s="34"/>
    </row>
    <row r="389" spans="1:5" x14ac:dyDescent="0.35">
      <c r="A389" s="34">
        <f>IFERROR(VLOOKUP('Produktion Lot.Nr.'!B389,Fertigwaren!$B$4:$I$515,2,0),0)</f>
        <v>0</v>
      </c>
      <c r="C389" s="35"/>
      <c r="E389" s="34"/>
    </row>
    <row r="390" spans="1:5" x14ac:dyDescent="0.35">
      <c r="A390" s="34">
        <f>IFERROR(VLOOKUP('Produktion Lot.Nr.'!B390,Fertigwaren!$B$4:$I$515,2,0),0)</f>
        <v>0</v>
      </c>
      <c r="C390" s="35"/>
      <c r="E390" s="34"/>
    </row>
    <row r="391" spans="1:5" x14ac:dyDescent="0.35">
      <c r="A391" s="34">
        <f>IFERROR(VLOOKUP('Produktion Lot.Nr.'!B391,Fertigwaren!$B$4:$I$515,2,0),0)</f>
        <v>0</v>
      </c>
      <c r="C391" s="35"/>
      <c r="E391" s="34"/>
    </row>
    <row r="392" spans="1:5" x14ac:dyDescent="0.35">
      <c r="A392" s="34">
        <f>IFERROR(VLOOKUP('Produktion Lot.Nr.'!B392,Fertigwaren!$B$4:$I$515,2,0),0)</f>
        <v>0</v>
      </c>
      <c r="C392" s="35"/>
      <c r="E392" s="34"/>
    </row>
    <row r="393" spans="1:5" x14ac:dyDescent="0.35">
      <c r="A393" s="34">
        <f>IFERROR(VLOOKUP('Produktion Lot.Nr.'!B393,Fertigwaren!$B$4:$I$515,2,0),0)</f>
        <v>0</v>
      </c>
      <c r="C393" s="35"/>
      <c r="E393" s="34"/>
    </row>
    <row r="394" spans="1:5" x14ac:dyDescent="0.35">
      <c r="A394" s="34">
        <f>IFERROR(VLOOKUP('Produktion Lot.Nr.'!B394,Fertigwaren!$B$4:$I$515,2,0),0)</f>
        <v>0</v>
      </c>
      <c r="C394" s="35"/>
      <c r="E394" s="34"/>
    </row>
    <row r="395" spans="1:5" x14ac:dyDescent="0.35">
      <c r="A395" s="34">
        <f>IFERROR(VLOOKUP('Produktion Lot.Nr.'!B395,Fertigwaren!$B$4:$I$515,2,0),0)</f>
        <v>0</v>
      </c>
      <c r="C395" s="35"/>
      <c r="E395" s="34"/>
    </row>
    <row r="396" spans="1:5" x14ac:dyDescent="0.35">
      <c r="A396" s="34">
        <f>IFERROR(VLOOKUP('Produktion Lot.Nr.'!B396,Fertigwaren!$B$4:$I$515,2,0),0)</f>
        <v>0</v>
      </c>
      <c r="C396" s="35"/>
      <c r="E396" s="34"/>
    </row>
    <row r="397" spans="1:5" x14ac:dyDescent="0.35">
      <c r="A397" s="34">
        <f>IFERROR(VLOOKUP('Produktion Lot.Nr.'!B397,Fertigwaren!$B$4:$I$515,2,0),0)</f>
        <v>0</v>
      </c>
      <c r="C397" s="35"/>
      <c r="E397" s="34"/>
    </row>
    <row r="398" spans="1:5" x14ac:dyDescent="0.35">
      <c r="A398" s="34">
        <f>IFERROR(VLOOKUP('Produktion Lot.Nr.'!B398,Fertigwaren!$B$4:$I$515,2,0),0)</f>
        <v>0</v>
      </c>
      <c r="C398" s="35"/>
      <c r="E398" s="34"/>
    </row>
    <row r="399" spans="1:5" x14ac:dyDescent="0.35">
      <c r="A399" s="34">
        <f>IFERROR(VLOOKUP('Produktion Lot.Nr.'!B399,Fertigwaren!$B$4:$I$515,2,0),0)</f>
        <v>0</v>
      </c>
      <c r="C399" s="35"/>
      <c r="E399" s="34"/>
    </row>
    <row r="400" spans="1:5" x14ac:dyDescent="0.35">
      <c r="A400" s="34">
        <f>IFERROR(VLOOKUP('Produktion Lot.Nr.'!B400,Fertigwaren!$B$4:$I$515,2,0),0)</f>
        <v>0</v>
      </c>
      <c r="C400" s="35"/>
      <c r="E400" s="34"/>
    </row>
    <row r="401" spans="1:5" x14ac:dyDescent="0.35">
      <c r="A401" s="34">
        <f>IFERROR(VLOOKUP('Produktion Lot.Nr.'!B401,Fertigwaren!$B$4:$I$515,2,0),0)</f>
        <v>0</v>
      </c>
      <c r="C401" s="35"/>
      <c r="E401" s="34"/>
    </row>
    <row r="402" spans="1:5" x14ac:dyDescent="0.35">
      <c r="A402" s="34">
        <f>IFERROR(VLOOKUP('Produktion Lot.Nr.'!B402,Fertigwaren!$B$4:$I$515,2,0),0)</f>
        <v>0</v>
      </c>
      <c r="C402" s="35"/>
      <c r="E402" s="34"/>
    </row>
    <row r="403" spans="1:5" x14ac:dyDescent="0.35">
      <c r="A403" s="34">
        <f>IFERROR(VLOOKUP('Produktion Lot.Nr.'!B403,Fertigwaren!$B$4:$I$515,2,0),0)</f>
        <v>0</v>
      </c>
      <c r="C403" s="35"/>
      <c r="E403" s="34"/>
    </row>
    <row r="404" spans="1:5" x14ac:dyDescent="0.35">
      <c r="A404" s="34">
        <f>IFERROR(VLOOKUP('Produktion Lot.Nr.'!B404,Fertigwaren!$B$4:$I$515,2,0),0)</f>
        <v>0</v>
      </c>
      <c r="C404" s="35"/>
      <c r="E404" s="34"/>
    </row>
    <row r="405" spans="1:5" x14ac:dyDescent="0.35">
      <c r="A405" s="34">
        <f>IFERROR(VLOOKUP('Produktion Lot.Nr.'!B405,Fertigwaren!$B$4:$I$515,2,0),0)</f>
        <v>0</v>
      </c>
      <c r="C405" s="35"/>
      <c r="E405" s="34"/>
    </row>
    <row r="406" spans="1:5" x14ac:dyDescent="0.35">
      <c r="A406" s="34">
        <f>IFERROR(VLOOKUP('Produktion Lot.Nr.'!B406,Fertigwaren!$B$4:$I$515,2,0),0)</f>
        <v>0</v>
      </c>
      <c r="C406" s="35"/>
      <c r="E406" s="34"/>
    </row>
    <row r="407" spans="1:5" x14ac:dyDescent="0.35">
      <c r="A407" s="34">
        <f>IFERROR(VLOOKUP('Produktion Lot.Nr.'!B407,Fertigwaren!$B$4:$I$515,2,0),0)</f>
        <v>0</v>
      </c>
      <c r="C407" s="35"/>
      <c r="E407" s="34"/>
    </row>
    <row r="408" spans="1:5" x14ac:dyDescent="0.35">
      <c r="A408" s="34">
        <f>IFERROR(VLOOKUP('Produktion Lot.Nr.'!B408,Fertigwaren!$B$4:$I$515,2,0),0)</f>
        <v>0</v>
      </c>
      <c r="C408" s="35"/>
      <c r="E408" s="34"/>
    </row>
    <row r="409" spans="1:5" x14ac:dyDescent="0.35">
      <c r="A409" s="34">
        <f>IFERROR(VLOOKUP('Produktion Lot.Nr.'!B409,Fertigwaren!$B$4:$I$515,2,0),0)</f>
        <v>0</v>
      </c>
      <c r="C409" s="35"/>
      <c r="E409" s="34"/>
    </row>
    <row r="410" spans="1:5" x14ac:dyDescent="0.35">
      <c r="A410" s="34">
        <f>IFERROR(VLOOKUP('Produktion Lot.Nr.'!B410,Fertigwaren!$B$4:$I$515,2,0),0)</f>
        <v>0</v>
      </c>
      <c r="C410" s="35"/>
      <c r="E410" s="34"/>
    </row>
    <row r="411" spans="1:5" x14ac:dyDescent="0.35">
      <c r="A411" s="34">
        <f>IFERROR(VLOOKUP('Produktion Lot.Nr.'!B411,Fertigwaren!$B$4:$I$515,2,0),0)</f>
        <v>0</v>
      </c>
      <c r="C411" s="35"/>
      <c r="E411" s="34"/>
    </row>
    <row r="412" spans="1:5" x14ac:dyDescent="0.35">
      <c r="A412" s="34">
        <f>IFERROR(VLOOKUP('Produktion Lot.Nr.'!B412,Fertigwaren!$B$4:$I$515,2,0),0)</f>
        <v>0</v>
      </c>
      <c r="C412" s="35"/>
      <c r="E412" s="34"/>
    </row>
    <row r="413" spans="1:5" x14ac:dyDescent="0.35">
      <c r="A413" s="34">
        <f>IFERROR(VLOOKUP('Produktion Lot.Nr.'!B413,Fertigwaren!$B$4:$I$515,2,0),0)</f>
        <v>0</v>
      </c>
      <c r="C413" s="35"/>
      <c r="E413" s="34"/>
    </row>
    <row r="414" spans="1:5" x14ac:dyDescent="0.35">
      <c r="A414" s="34">
        <f>IFERROR(VLOOKUP('Produktion Lot.Nr.'!B414,Fertigwaren!$B$4:$I$515,2,0),0)</f>
        <v>0</v>
      </c>
      <c r="C414" s="35"/>
      <c r="E414" s="34"/>
    </row>
    <row r="415" spans="1:5" x14ac:dyDescent="0.35">
      <c r="A415" s="34">
        <f>IFERROR(VLOOKUP('Produktion Lot.Nr.'!B415,Fertigwaren!$B$4:$I$515,2,0),0)</f>
        <v>0</v>
      </c>
      <c r="C415" s="35"/>
      <c r="E415" s="34"/>
    </row>
    <row r="416" spans="1:5" x14ac:dyDescent="0.35">
      <c r="A416" s="34">
        <f>IFERROR(VLOOKUP('Produktion Lot.Nr.'!B416,Fertigwaren!$B$4:$I$515,2,0),0)</f>
        <v>0</v>
      </c>
      <c r="C416" s="35"/>
      <c r="E416" s="34"/>
    </row>
    <row r="417" spans="1:5" x14ac:dyDescent="0.35">
      <c r="A417" s="34">
        <f>IFERROR(VLOOKUP('Produktion Lot.Nr.'!B417,Fertigwaren!$B$4:$I$515,2,0),0)</f>
        <v>0</v>
      </c>
      <c r="C417" s="35"/>
      <c r="E417" s="34"/>
    </row>
    <row r="418" spans="1:5" x14ac:dyDescent="0.35">
      <c r="A418" s="34">
        <f>IFERROR(VLOOKUP('Produktion Lot.Nr.'!B418,Fertigwaren!$B$4:$I$515,2,0),0)</f>
        <v>0</v>
      </c>
      <c r="C418" s="35"/>
      <c r="E418" s="34"/>
    </row>
    <row r="419" spans="1:5" x14ac:dyDescent="0.35">
      <c r="A419" s="34">
        <f>IFERROR(VLOOKUP('Produktion Lot.Nr.'!B419,Fertigwaren!$B$4:$I$515,2,0),0)</f>
        <v>0</v>
      </c>
      <c r="C419" s="35"/>
      <c r="E419" s="34"/>
    </row>
    <row r="420" spans="1:5" x14ac:dyDescent="0.35">
      <c r="A420" s="34">
        <f>IFERROR(VLOOKUP('Produktion Lot.Nr.'!B420,Fertigwaren!$B$4:$I$515,2,0),0)</f>
        <v>0</v>
      </c>
      <c r="C420" s="35"/>
      <c r="E420" s="34"/>
    </row>
    <row r="421" spans="1:5" x14ac:dyDescent="0.35">
      <c r="A421" s="34">
        <f>IFERROR(VLOOKUP('Produktion Lot.Nr.'!B421,Fertigwaren!$B$4:$I$515,2,0),0)</f>
        <v>0</v>
      </c>
      <c r="C421" s="35"/>
      <c r="E421" s="34"/>
    </row>
    <row r="422" spans="1:5" x14ac:dyDescent="0.35">
      <c r="A422" s="34">
        <f>IFERROR(VLOOKUP('Produktion Lot.Nr.'!B422,Fertigwaren!$B$4:$I$515,2,0),0)</f>
        <v>0</v>
      </c>
      <c r="C422" s="35"/>
      <c r="E422" s="34"/>
    </row>
    <row r="423" spans="1:5" x14ac:dyDescent="0.35">
      <c r="A423" s="34">
        <f>IFERROR(VLOOKUP('Produktion Lot.Nr.'!B423,Fertigwaren!$B$4:$I$515,2,0),0)</f>
        <v>0</v>
      </c>
      <c r="C423" s="35"/>
      <c r="E423" s="34"/>
    </row>
    <row r="424" spans="1:5" x14ac:dyDescent="0.35">
      <c r="A424" s="34">
        <f>IFERROR(VLOOKUP('Produktion Lot.Nr.'!B424,Fertigwaren!$B$4:$I$515,2,0),0)</f>
        <v>0</v>
      </c>
      <c r="C424" s="35"/>
      <c r="E424" s="34"/>
    </row>
    <row r="425" spans="1:5" x14ac:dyDescent="0.35">
      <c r="A425" s="34">
        <f>IFERROR(VLOOKUP('Produktion Lot.Nr.'!B425,Fertigwaren!$B$4:$I$515,2,0),0)</f>
        <v>0</v>
      </c>
      <c r="C425" s="35"/>
      <c r="E425" s="34"/>
    </row>
    <row r="426" spans="1:5" x14ac:dyDescent="0.35">
      <c r="A426" s="34">
        <f>IFERROR(VLOOKUP('Produktion Lot.Nr.'!B426,Fertigwaren!$B$4:$I$515,2,0),0)</f>
        <v>0</v>
      </c>
      <c r="C426" s="35"/>
      <c r="E426" s="34"/>
    </row>
    <row r="427" spans="1:5" x14ac:dyDescent="0.35">
      <c r="A427" s="34">
        <f>IFERROR(VLOOKUP('Produktion Lot.Nr.'!B427,Fertigwaren!$B$4:$I$515,2,0),0)</f>
        <v>0</v>
      </c>
      <c r="C427" s="35"/>
      <c r="E427" s="34"/>
    </row>
    <row r="428" spans="1:5" x14ac:dyDescent="0.35">
      <c r="A428" s="34">
        <f>IFERROR(VLOOKUP('Produktion Lot.Nr.'!B428,Fertigwaren!$B$4:$I$515,2,0),0)</f>
        <v>0</v>
      </c>
      <c r="C428" s="35"/>
      <c r="E428" s="34"/>
    </row>
    <row r="429" spans="1:5" x14ac:dyDescent="0.35">
      <c r="A429" s="34">
        <f>IFERROR(VLOOKUP('Produktion Lot.Nr.'!B429,Fertigwaren!$B$4:$I$515,2,0),0)</f>
        <v>0</v>
      </c>
      <c r="C429" s="35"/>
      <c r="E429" s="34"/>
    </row>
    <row r="430" spans="1:5" x14ac:dyDescent="0.35">
      <c r="A430" s="34">
        <f>IFERROR(VLOOKUP('Produktion Lot.Nr.'!B430,Fertigwaren!$B$4:$I$515,2,0),0)</f>
        <v>0</v>
      </c>
      <c r="C430" s="35"/>
      <c r="E430" s="34"/>
    </row>
    <row r="431" spans="1:5" x14ac:dyDescent="0.35">
      <c r="A431" s="34">
        <f>IFERROR(VLOOKUP('Produktion Lot.Nr.'!B431,Fertigwaren!$B$4:$I$515,2,0),0)</f>
        <v>0</v>
      </c>
      <c r="C431" s="35"/>
      <c r="E431" s="34"/>
    </row>
    <row r="432" spans="1:5" x14ac:dyDescent="0.35">
      <c r="A432" s="34">
        <f>IFERROR(VLOOKUP('Produktion Lot.Nr.'!B432,Fertigwaren!$B$4:$I$515,2,0),0)</f>
        <v>0</v>
      </c>
      <c r="C432" s="35"/>
      <c r="E432" s="34"/>
    </row>
    <row r="433" spans="1:5" x14ac:dyDescent="0.35">
      <c r="A433" s="34">
        <f>IFERROR(VLOOKUP('Produktion Lot.Nr.'!B433,Fertigwaren!$B$4:$I$515,2,0),0)</f>
        <v>0</v>
      </c>
      <c r="C433" s="35"/>
      <c r="E433" s="34"/>
    </row>
    <row r="434" spans="1:5" x14ac:dyDescent="0.35">
      <c r="A434" s="34">
        <f>IFERROR(VLOOKUP('Produktion Lot.Nr.'!B434,Fertigwaren!$B$4:$I$515,2,0),0)</f>
        <v>0</v>
      </c>
      <c r="C434" s="35"/>
      <c r="E434" s="34"/>
    </row>
    <row r="435" spans="1:5" x14ac:dyDescent="0.35">
      <c r="A435" s="34">
        <f>IFERROR(VLOOKUP('Produktion Lot.Nr.'!B435,Fertigwaren!$B$4:$I$515,2,0),0)</f>
        <v>0</v>
      </c>
      <c r="C435" s="35"/>
      <c r="E435" s="34"/>
    </row>
    <row r="436" spans="1:5" x14ac:dyDescent="0.35">
      <c r="A436" s="34">
        <f>IFERROR(VLOOKUP('Produktion Lot.Nr.'!B436,Fertigwaren!$B$4:$I$515,2,0),0)</f>
        <v>0</v>
      </c>
      <c r="C436" s="35"/>
      <c r="E436" s="34"/>
    </row>
    <row r="437" spans="1:5" x14ac:dyDescent="0.35">
      <c r="A437" s="34">
        <f>IFERROR(VLOOKUP('Produktion Lot.Nr.'!B437,Fertigwaren!$B$4:$I$515,2,0),0)</f>
        <v>0</v>
      </c>
      <c r="C437" s="35"/>
      <c r="E437" s="34"/>
    </row>
    <row r="438" spans="1:5" x14ac:dyDescent="0.35">
      <c r="A438" s="34">
        <f>IFERROR(VLOOKUP('Produktion Lot.Nr.'!B438,Fertigwaren!$B$4:$I$515,2,0),0)</f>
        <v>0</v>
      </c>
      <c r="C438" s="35"/>
      <c r="E438" s="34"/>
    </row>
    <row r="439" spans="1:5" x14ac:dyDescent="0.35">
      <c r="A439" s="34">
        <f>IFERROR(VLOOKUP('Produktion Lot.Nr.'!B439,Fertigwaren!$B$4:$I$515,2,0),0)</f>
        <v>0</v>
      </c>
      <c r="C439" s="35"/>
      <c r="E439" s="34"/>
    </row>
    <row r="440" spans="1:5" x14ac:dyDescent="0.35">
      <c r="A440" s="34">
        <f>IFERROR(VLOOKUP('Produktion Lot.Nr.'!B440,Fertigwaren!$B$4:$I$515,2,0),0)</f>
        <v>0</v>
      </c>
      <c r="C440" s="35"/>
      <c r="E440" s="34"/>
    </row>
    <row r="441" spans="1:5" x14ac:dyDescent="0.35">
      <c r="A441" s="34">
        <f>IFERROR(VLOOKUP('Produktion Lot.Nr.'!B441,Fertigwaren!$B$4:$I$515,2,0),0)</f>
        <v>0</v>
      </c>
      <c r="C441" s="35"/>
      <c r="E441" s="34"/>
    </row>
    <row r="442" spans="1:5" x14ac:dyDescent="0.35">
      <c r="A442" s="34">
        <f>IFERROR(VLOOKUP('Produktion Lot.Nr.'!B442,Fertigwaren!$B$4:$I$515,2,0),0)</f>
        <v>0</v>
      </c>
      <c r="C442" s="35"/>
      <c r="E442" s="34"/>
    </row>
    <row r="443" spans="1:5" x14ac:dyDescent="0.35">
      <c r="A443" s="34">
        <f>IFERROR(VLOOKUP('Produktion Lot.Nr.'!B443,Fertigwaren!$B$4:$I$515,2,0),0)</f>
        <v>0</v>
      </c>
      <c r="C443" s="35"/>
      <c r="E443" s="34"/>
    </row>
    <row r="444" spans="1:5" x14ac:dyDescent="0.35">
      <c r="A444" s="34">
        <f>IFERROR(VLOOKUP('Produktion Lot.Nr.'!B444,Fertigwaren!$B$4:$I$515,2,0),0)</f>
        <v>0</v>
      </c>
      <c r="C444" s="35"/>
      <c r="E444" s="34"/>
    </row>
    <row r="445" spans="1:5" x14ac:dyDescent="0.35">
      <c r="A445" s="34">
        <f>IFERROR(VLOOKUP('Produktion Lot.Nr.'!B445,Fertigwaren!$B$4:$I$515,2,0),0)</f>
        <v>0</v>
      </c>
      <c r="C445" s="35"/>
      <c r="E445" s="34"/>
    </row>
    <row r="446" spans="1:5" x14ac:dyDescent="0.35">
      <c r="A446" s="34">
        <f>IFERROR(VLOOKUP('Produktion Lot.Nr.'!B446,Fertigwaren!$B$4:$I$515,2,0),0)</f>
        <v>0</v>
      </c>
      <c r="C446" s="35"/>
      <c r="E446" s="34"/>
    </row>
    <row r="447" spans="1:5" x14ac:dyDescent="0.35">
      <c r="A447" s="34">
        <f>IFERROR(VLOOKUP('Produktion Lot.Nr.'!B447,Fertigwaren!$B$4:$I$515,2,0),0)</f>
        <v>0</v>
      </c>
      <c r="C447" s="35"/>
      <c r="E447" s="34"/>
    </row>
    <row r="448" spans="1:5" x14ac:dyDescent="0.35">
      <c r="A448" s="34">
        <f>IFERROR(VLOOKUP('Produktion Lot.Nr.'!B448,Fertigwaren!$B$4:$I$515,2,0),0)</f>
        <v>0</v>
      </c>
      <c r="C448" s="35"/>
      <c r="E448" s="34"/>
    </row>
    <row r="449" spans="1:5" x14ac:dyDescent="0.35">
      <c r="A449" s="34">
        <f>IFERROR(VLOOKUP('Produktion Lot.Nr.'!B449,Fertigwaren!$B$4:$I$515,2,0),0)</f>
        <v>0</v>
      </c>
      <c r="C449" s="35"/>
      <c r="E449" s="34"/>
    </row>
    <row r="450" spans="1:5" x14ac:dyDescent="0.35">
      <c r="A450" s="34">
        <f>IFERROR(VLOOKUP('Produktion Lot.Nr.'!B450,Fertigwaren!$B$4:$I$515,2,0),0)</f>
        <v>0</v>
      </c>
      <c r="C450" s="35"/>
      <c r="E450" s="34"/>
    </row>
    <row r="451" spans="1:5" x14ac:dyDescent="0.35">
      <c r="A451" s="34">
        <f>IFERROR(VLOOKUP('Produktion Lot.Nr.'!B451,Fertigwaren!$B$4:$I$515,2,0),0)</f>
        <v>0</v>
      </c>
      <c r="C451" s="35"/>
      <c r="E451" s="34"/>
    </row>
    <row r="452" spans="1:5" x14ac:dyDescent="0.35">
      <c r="A452" s="34">
        <f>IFERROR(VLOOKUP('Produktion Lot.Nr.'!B452,Fertigwaren!$B$4:$I$515,2,0),0)</f>
        <v>0</v>
      </c>
      <c r="C452" s="35"/>
      <c r="E452" s="34"/>
    </row>
    <row r="453" spans="1:5" x14ac:dyDescent="0.35">
      <c r="A453" s="34">
        <f>IFERROR(VLOOKUP('Produktion Lot.Nr.'!B453,Fertigwaren!$B$4:$I$515,2,0),0)</f>
        <v>0</v>
      </c>
      <c r="C453" s="35"/>
      <c r="E453" s="34"/>
    </row>
    <row r="454" spans="1:5" x14ac:dyDescent="0.35">
      <c r="A454" s="34">
        <f>IFERROR(VLOOKUP('Produktion Lot.Nr.'!B454,Fertigwaren!$B$4:$I$515,2,0),0)</f>
        <v>0</v>
      </c>
      <c r="C454" s="35"/>
      <c r="E454" s="34"/>
    </row>
    <row r="455" spans="1:5" x14ac:dyDescent="0.35">
      <c r="A455" s="34">
        <f>IFERROR(VLOOKUP('Produktion Lot.Nr.'!B455,Fertigwaren!$B$4:$I$515,2,0),0)</f>
        <v>0</v>
      </c>
      <c r="C455" s="35"/>
      <c r="E455" s="34"/>
    </row>
    <row r="456" spans="1:5" x14ac:dyDescent="0.35">
      <c r="A456" s="34">
        <f>IFERROR(VLOOKUP('Produktion Lot.Nr.'!B456,Fertigwaren!$B$4:$I$515,2,0),0)</f>
        <v>0</v>
      </c>
      <c r="C456" s="35"/>
      <c r="E456" s="34"/>
    </row>
    <row r="457" spans="1:5" x14ac:dyDescent="0.35">
      <c r="A457" s="34">
        <f>IFERROR(VLOOKUP('Produktion Lot.Nr.'!B457,Fertigwaren!$B$4:$I$515,2,0),0)</f>
        <v>0</v>
      </c>
      <c r="C457" s="35"/>
      <c r="E457" s="34"/>
    </row>
    <row r="458" spans="1:5" x14ac:dyDescent="0.35">
      <c r="A458" s="34">
        <f>IFERROR(VLOOKUP('Produktion Lot.Nr.'!B458,Fertigwaren!$B$4:$I$515,2,0),0)</f>
        <v>0</v>
      </c>
      <c r="C458" s="35"/>
      <c r="E458" s="34"/>
    </row>
    <row r="459" spans="1:5" x14ac:dyDescent="0.35">
      <c r="A459" s="34">
        <f>IFERROR(VLOOKUP('Produktion Lot.Nr.'!B459,Fertigwaren!$B$4:$I$515,2,0),0)</f>
        <v>0</v>
      </c>
      <c r="C459" s="35"/>
      <c r="E459" s="34"/>
    </row>
    <row r="460" spans="1:5" x14ac:dyDescent="0.35">
      <c r="A460" s="34">
        <f>IFERROR(VLOOKUP('Produktion Lot.Nr.'!B460,Fertigwaren!$B$4:$I$515,2,0),0)</f>
        <v>0</v>
      </c>
      <c r="C460" s="35"/>
      <c r="E460" s="34"/>
    </row>
    <row r="461" spans="1:5" x14ac:dyDescent="0.35">
      <c r="A461" s="34">
        <f>IFERROR(VLOOKUP('Produktion Lot.Nr.'!B461,Fertigwaren!$B$4:$I$515,2,0),0)</f>
        <v>0</v>
      </c>
      <c r="C461" s="35"/>
      <c r="E461" s="34"/>
    </row>
    <row r="462" spans="1:5" x14ac:dyDescent="0.35">
      <c r="A462" s="34">
        <f>IFERROR(VLOOKUP('Produktion Lot.Nr.'!B462,Fertigwaren!$B$4:$I$515,2,0),0)</f>
        <v>0</v>
      </c>
      <c r="C462" s="35"/>
      <c r="E462" s="34"/>
    </row>
    <row r="463" spans="1:5" x14ac:dyDescent="0.35">
      <c r="A463" s="34">
        <f>IFERROR(VLOOKUP('Produktion Lot.Nr.'!B463,Fertigwaren!$B$4:$I$515,2,0),0)</f>
        <v>0</v>
      </c>
      <c r="C463" s="35"/>
      <c r="E463" s="34"/>
    </row>
    <row r="464" spans="1:5" x14ac:dyDescent="0.35">
      <c r="A464" s="34">
        <f>IFERROR(VLOOKUP('Produktion Lot.Nr.'!B464,Fertigwaren!$B$4:$I$515,2,0),0)</f>
        <v>0</v>
      </c>
      <c r="C464" s="35"/>
      <c r="E464" s="34"/>
    </row>
    <row r="465" spans="1:5" x14ac:dyDescent="0.35">
      <c r="A465" s="34">
        <f>IFERROR(VLOOKUP('Produktion Lot.Nr.'!B465,Fertigwaren!$B$4:$I$515,2,0),0)</f>
        <v>0</v>
      </c>
      <c r="C465" s="35"/>
      <c r="E465" s="34"/>
    </row>
    <row r="466" spans="1:5" x14ac:dyDescent="0.35">
      <c r="A466" s="34">
        <f>IFERROR(VLOOKUP('Produktion Lot.Nr.'!B466,Fertigwaren!$B$4:$I$515,2,0),0)</f>
        <v>0</v>
      </c>
      <c r="C466" s="35"/>
      <c r="E466" s="34"/>
    </row>
    <row r="467" spans="1:5" x14ac:dyDescent="0.35">
      <c r="A467" s="34">
        <f>IFERROR(VLOOKUP('Produktion Lot.Nr.'!B467,Fertigwaren!$B$4:$I$515,2,0),0)</f>
        <v>0</v>
      </c>
      <c r="C467" s="35"/>
      <c r="E467" s="34"/>
    </row>
    <row r="468" spans="1:5" x14ac:dyDescent="0.35">
      <c r="A468" s="34">
        <f>IFERROR(VLOOKUP('Produktion Lot.Nr.'!B468,Fertigwaren!$B$4:$I$515,2,0),0)</f>
        <v>0</v>
      </c>
      <c r="C468" s="35"/>
      <c r="E468" s="34"/>
    </row>
    <row r="469" spans="1:5" x14ac:dyDescent="0.35">
      <c r="A469" s="34">
        <f>IFERROR(VLOOKUP('Produktion Lot.Nr.'!B469,Fertigwaren!$B$4:$I$515,2,0),0)</f>
        <v>0</v>
      </c>
      <c r="C469" s="35"/>
      <c r="E469" s="34"/>
    </row>
    <row r="470" spans="1:5" x14ac:dyDescent="0.35">
      <c r="A470" s="34">
        <f>IFERROR(VLOOKUP('Produktion Lot.Nr.'!B470,Fertigwaren!$B$4:$I$515,2,0),0)</f>
        <v>0</v>
      </c>
      <c r="C470" s="35"/>
      <c r="E470" s="34"/>
    </row>
    <row r="471" spans="1:5" x14ac:dyDescent="0.35">
      <c r="A471" s="34">
        <f>IFERROR(VLOOKUP('Produktion Lot.Nr.'!B471,Fertigwaren!$B$4:$I$515,2,0),0)</f>
        <v>0</v>
      </c>
      <c r="C471" s="35"/>
      <c r="E471" s="34"/>
    </row>
    <row r="472" spans="1:5" x14ac:dyDescent="0.35">
      <c r="A472" s="34">
        <f>IFERROR(VLOOKUP('Produktion Lot.Nr.'!B472,Fertigwaren!$B$4:$I$515,2,0),0)</f>
        <v>0</v>
      </c>
      <c r="C472" s="35"/>
      <c r="E472" s="34"/>
    </row>
    <row r="473" spans="1:5" x14ac:dyDescent="0.35">
      <c r="A473" s="34">
        <f>IFERROR(VLOOKUP('Produktion Lot.Nr.'!B473,Fertigwaren!$B$4:$I$515,2,0),0)</f>
        <v>0</v>
      </c>
      <c r="C473" s="35"/>
      <c r="E473" s="34"/>
    </row>
    <row r="474" spans="1:5" x14ac:dyDescent="0.35">
      <c r="A474" s="34">
        <f>IFERROR(VLOOKUP('Produktion Lot.Nr.'!B474,Fertigwaren!$B$4:$I$515,2,0),0)</f>
        <v>0</v>
      </c>
      <c r="C474" s="35"/>
      <c r="E474" s="34"/>
    </row>
    <row r="475" spans="1:5" x14ac:dyDescent="0.35">
      <c r="A475" s="34">
        <f>IFERROR(VLOOKUP('Produktion Lot.Nr.'!B475,Fertigwaren!$B$4:$I$515,2,0),0)</f>
        <v>0</v>
      </c>
      <c r="C475" s="35"/>
      <c r="E475" s="34"/>
    </row>
    <row r="476" spans="1:5" x14ac:dyDescent="0.35">
      <c r="A476" s="34">
        <f>IFERROR(VLOOKUP('Produktion Lot.Nr.'!B476,Fertigwaren!$B$4:$I$515,2,0),0)</f>
        <v>0</v>
      </c>
      <c r="C476" s="35"/>
      <c r="E476" s="34"/>
    </row>
    <row r="477" spans="1:5" x14ac:dyDescent="0.35">
      <c r="A477" s="34">
        <f>IFERROR(VLOOKUP('Produktion Lot.Nr.'!B477,Fertigwaren!$B$4:$I$515,2,0),0)</f>
        <v>0</v>
      </c>
      <c r="C477" s="35"/>
      <c r="E477" s="34"/>
    </row>
    <row r="478" spans="1:5" x14ac:dyDescent="0.35">
      <c r="A478" s="34">
        <f>IFERROR(VLOOKUP('Produktion Lot.Nr.'!B478,Fertigwaren!$B$4:$I$515,2,0),0)</f>
        <v>0</v>
      </c>
      <c r="C478" s="35"/>
      <c r="E478" s="34"/>
    </row>
    <row r="479" spans="1:5" x14ac:dyDescent="0.35">
      <c r="A479" s="34">
        <f>IFERROR(VLOOKUP('Produktion Lot.Nr.'!B479,Fertigwaren!$B$4:$I$515,2,0),0)</f>
        <v>0</v>
      </c>
      <c r="C479" s="35"/>
      <c r="E479" s="34"/>
    </row>
    <row r="480" spans="1:5" x14ac:dyDescent="0.35">
      <c r="A480" s="34">
        <f>IFERROR(VLOOKUP('Produktion Lot.Nr.'!B480,Fertigwaren!$B$4:$I$515,2,0),0)</f>
        <v>0</v>
      </c>
      <c r="C480" s="35"/>
      <c r="E480" s="34"/>
    </row>
    <row r="481" spans="1:5" x14ac:dyDescent="0.35">
      <c r="A481" s="34">
        <f>IFERROR(VLOOKUP('Produktion Lot.Nr.'!B481,Fertigwaren!$B$4:$I$515,2,0),0)</f>
        <v>0</v>
      </c>
      <c r="C481" s="35"/>
      <c r="E481" s="34"/>
    </row>
    <row r="482" spans="1:5" x14ac:dyDescent="0.35">
      <c r="A482" s="34">
        <f>IFERROR(VLOOKUP('Produktion Lot.Nr.'!B482,Fertigwaren!$B$4:$I$515,2,0),0)</f>
        <v>0</v>
      </c>
      <c r="C482" s="35"/>
      <c r="E482" s="34"/>
    </row>
    <row r="483" spans="1:5" x14ac:dyDescent="0.35">
      <c r="A483" s="34">
        <f>IFERROR(VLOOKUP('Produktion Lot.Nr.'!B483,Fertigwaren!$B$4:$I$515,2,0),0)</f>
        <v>0</v>
      </c>
      <c r="C483" s="35"/>
      <c r="E483" s="34"/>
    </row>
    <row r="484" spans="1:5" x14ac:dyDescent="0.35">
      <c r="A484" s="34">
        <f>IFERROR(VLOOKUP('Produktion Lot.Nr.'!B484,Fertigwaren!$B$4:$I$515,2,0),0)</f>
        <v>0</v>
      </c>
      <c r="C484" s="35"/>
      <c r="E484" s="34"/>
    </row>
    <row r="485" spans="1:5" x14ac:dyDescent="0.35">
      <c r="A485" s="34">
        <f>IFERROR(VLOOKUP('Produktion Lot.Nr.'!B485,Fertigwaren!$B$4:$I$515,2,0),0)</f>
        <v>0</v>
      </c>
      <c r="C485" s="35"/>
      <c r="E485" s="34"/>
    </row>
    <row r="486" spans="1:5" x14ac:dyDescent="0.35">
      <c r="A486" s="34">
        <f>IFERROR(VLOOKUP('Produktion Lot.Nr.'!B486,Fertigwaren!$B$4:$I$515,2,0),0)</f>
        <v>0</v>
      </c>
      <c r="C486" s="35"/>
      <c r="E486" s="34"/>
    </row>
    <row r="487" spans="1:5" x14ac:dyDescent="0.35">
      <c r="A487" s="34">
        <f>IFERROR(VLOOKUP('Produktion Lot.Nr.'!B487,Fertigwaren!$B$4:$I$515,2,0),0)</f>
        <v>0</v>
      </c>
      <c r="C487" s="35"/>
      <c r="E487" s="34"/>
    </row>
    <row r="488" spans="1:5" x14ac:dyDescent="0.35">
      <c r="A488" s="34">
        <f>IFERROR(VLOOKUP('Produktion Lot.Nr.'!B488,Fertigwaren!$B$4:$I$515,2,0),0)</f>
        <v>0</v>
      </c>
      <c r="C488" s="35"/>
      <c r="E488" s="34"/>
    </row>
    <row r="489" spans="1:5" x14ac:dyDescent="0.35">
      <c r="A489" s="34">
        <f>IFERROR(VLOOKUP('Produktion Lot.Nr.'!B489,Fertigwaren!$B$4:$I$515,2,0),0)</f>
        <v>0</v>
      </c>
      <c r="C489" s="35"/>
      <c r="E489" s="34"/>
    </row>
    <row r="490" spans="1:5" x14ac:dyDescent="0.35">
      <c r="A490" s="34">
        <f>IFERROR(VLOOKUP('Produktion Lot.Nr.'!B490,Fertigwaren!$B$4:$I$515,2,0),0)</f>
        <v>0</v>
      </c>
      <c r="C490" s="35"/>
      <c r="E490" s="34"/>
    </row>
    <row r="491" spans="1:5" x14ac:dyDescent="0.35">
      <c r="A491" s="34">
        <f>IFERROR(VLOOKUP('Produktion Lot.Nr.'!B491,Fertigwaren!$B$4:$I$515,2,0),0)</f>
        <v>0</v>
      </c>
      <c r="C491" s="35"/>
      <c r="E491" s="34"/>
    </row>
    <row r="492" spans="1:5" x14ac:dyDescent="0.35">
      <c r="A492" s="34">
        <f>IFERROR(VLOOKUP('Produktion Lot.Nr.'!B492,Fertigwaren!$B$4:$I$515,2,0),0)</f>
        <v>0</v>
      </c>
      <c r="C492" s="35"/>
      <c r="E492" s="34"/>
    </row>
    <row r="493" spans="1:5" x14ac:dyDescent="0.35">
      <c r="A493" s="34">
        <f>IFERROR(VLOOKUP('Produktion Lot.Nr.'!B493,Fertigwaren!$B$4:$I$515,2,0),0)</f>
        <v>0</v>
      </c>
      <c r="C493" s="35"/>
      <c r="E493" s="34"/>
    </row>
    <row r="494" spans="1:5" x14ac:dyDescent="0.35">
      <c r="A494" s="34">
        <f>IFERROR(VLOOKUP('Produktion Lot.Nr.'!B494,Fertigwaren!$B$4:$I$515,2,0),0)</f>
        <v>0</v>
      </c>
      <c r="C494" s="35"/>
      <c r="E494" s="34"/>
    </row>
    <row r="495" spans="1:5" x14ac:dyDescent="0.35">
      <c r="A495" s="34">
        <f>IFERROR(VLOOKUP('Produktion Lot.Nr.'!B495,Fertigwaren!$B$4:$I$515,2,0),0)</f>
        <v>0</v>
      </c>
      <c r="C495" s="35"/>
      <c r="E495" s="34"/>
    </row>
    <row r="496" spans="1:5" x14ac:dyDescent="0.35">
      <c r="A496" s="34">
        <f>IFERROR(VLOOKUP('Produktion Lot.Nr.'!B496,Fertigwaren!$B$4:$I$515,2,0),0)</f>
        <v>0</v>
      </c>
      <c r="C496" s="35"/>
      <c r="E496" s="34"/>
    </row>
    <row r="497" spans="1:5" x14ac:dyDescent="0.35">
      <c r="A497" s="34">
        <f>IFERROR(VLOOKUP('Produktion Lot.Nr.'!B497,Fertigwaren!$B$4:$I$515,2,0),0)</f>
        <v>0</v>
      </c>
      <c r="C497" s="35"/>
      <c r="E497" s="34"/>
    </row>
    <row r="498" spans="1:5" x14ac:dyDescent="0.35">
      <c r="A498" s="34">
        <f>IFERROR(VLOOKUP('Produktion Lot.Nr.'!B498,Fertigwaren!$B$4:$I$515,2,0),0)</f>
        <v>0</v>
      </c>
      <c r="C498" s="35"/>
      <c r="E498" s="34"/>
    </row>
    <row r="499" spans="1:5" x14ac:dyDescent="0.35">
      <c r="A499" s="34">
        <f>IFERROR(VLOOKUP('Produktion Lot.Nr.'!B499,Fertigwaren!$B$4:$I$515,2,0),0)</f>
        <v>0</v>
      </c>
      <c r="C499" s="35"/>
      <c r="E499" s="34"/>
    </row>
    <row r="500" spans="1:5" x14ac:dyDescent="0.35">
      <c r="A500" s="34">
        <f>IFERROR(VLOOKUP('Produktion Lot.Nr.'!B500,Fertigwaren!$B$4:$I$515,2,0),0)</f>
        <v>0</v>
      </c>
      <c r="C500" s="35"/>
      <c r="E500" s="34"/>
    </row>
    <row r="501" spans="1:5" x14ac:dyDescent="0.35">
      <c r="A501" s="34">
        <f>IFERROR(VLOOKUP('Produktion Lot.Nr.'!B501,Fertigwaren!$B$4:$I$515,2,0),0)</f>
        <v>0</v>
      </c>
      <c r="C501" s="35"/>
      <c r="E501" s="34"/>
    </row>
    <row r="502" spans="1:5" x14ac:dyDescent="0.35">
      <c r="A502" s="34">
        <f>IFERROR(VLOOKUP('Produktion Lot.Nr.'!B502,Fertigwaren!$B$4:$I$515,2,0),0)</f>
        <v>0</v>
      </c>
      <c r="C502" s="35"/>
      <c r="E502" s="34"/>
    </row>
    <row r="503" spans="1:5" x14ac:dyDescent="0.35">
      <c r="A503" s="34">
        <f>IFERROR(VLOOKUP('Produktion Lot.Nr.'!B503,Fertigwaren!$B$4:$I$515,2,0),0)</f>
        <v>0</v>
      </c>
      <c r="C503" s="35"/>
      <c r="E503" s="34"/>
    </row>
    <row r="504" spans="1:5" x14ac:dyDescent="0.35">
      <c r="A504" s="34">
        <f>IFERROR(VLOOKUP('Produktion Lot.Nr.'!B504,Fertigwaren!$B$4:$I$515,2,0),0)</f>
        <v>0</v>
      </c>
      <c r="C504" s="35"/>
      <c r="E504" s="34"/>
    </row>
    <row r="505" spans="1:5" x14ac:dyDescent="0.35">
      <c r="A505" s="34">
        <f>IFERROR(VLOOKUP('Produktion Lot.Nr.'!B505,Fertigwaren!$B$4:$I$515,2,0),0)</f>
        <v>0</v>
      </c>
      <c r="C505" s="35"/>
      <c r="E505" s="34"/>
    </row>
    <row r="506" spans="1:5" x14ac:dyDescent="0.35">
      <c r="A506" s="34">
        <f>IFERROR(VLOOKUP('Produktion Lot.Nr.'!B506,Fertigwaren!$B$4:$I$515,2,0),0)</f>
        <v>0</v>
      </c>
      <c r="C506" s="35"/>
      <c r="E506" s="34"/>
    </row>
    <row r="507" spans="1:5" x14ac:dyDescent="0.35">
      <c r="A507" s="34">
        <f>IFERROR(VLOOKUP('Produktion Lot.Nr.'!B507,Fertigwaren!$B$4:$I$515,2,0),0)</f>
        <v>0</v>
      </c>
      <c r="C507" s="35"/>
      <c r="E507" s="34"/>
    </row>
    <row r="508" spans="1:5" x14ac:dyDescent="0.35">
      <c r="A508" s="34">
        <f>IFERROR(VLOOKUP('Produktion Lot.Nr.'!B508,Fertigwaren!$B$4:$I$515,2,0),0)</f>
        <v>0</v>
      </c>
      <c r="C508" s="35"/>
      <c r="E508" s="34"/>
    </row>
    <row r="509" spans="1:5" x14ac:dyDescent="0.35">
      <c r="A509" s="34">
        <f>IFERROR(VLOOKUP('Produktion Lot.Nr.'!B509,Fertigwaren!$B$4:$I$515,2,0),0)</f>
        <v>0</v>
      </c>
      <c r="C509" s="35"/>
      <c r="E509" s="34"/>
    </row>
    <row r="510" spans="1:5" x14ac:dyDescent="0.35">
      <c r="A510" s="34">
        <f>IFERROR(VLOOKUP('Produktion Lot.Nr.'!B510,Fertigwaren!$B$4:$I$515,2,0),0)</f>
        <v>0</v>
      </c>
      <c r="C510" s="35"/>
      <c r="E510" s="34"/>
    </row>
    <row r="511" spans="1:5" x14ac:dyDescent="0.35">
      <c r="A511" s="34">
        <f>IFERROR(VLOOKUP('Produktion Lot.Nr.'!B511,Fertigwaren!$B$4:$I$515,2,0),0)</f>
        <v>0</v>
      </c>
      <c r="C511" s="35"/>
      <c r="E511" s="34"/>
    </row>
    <row r="512" spans="1:5" x14ac:dyDescent="0.35">
      <c r="A512" s="34">
        <f>IFERROR(VLOOKUP('Produktion Lot.Nr.'!B512,Fertigwaren!$B$4:$I$515,2,0),0)</f>
        <v>0</v>
      </c>
      <c r="C512" s="35"/>
      <c r="E512" s="34"/>
    </row>
    <row r="513" spans="1:5" x14ac:dyDescent="0.35">
      <c r="A513" s="34">
        <f>IFERROR(VLOOKUP('Produktion Lot.Nr.'!B513,Fertigwaren!$B$4:$I$515,2,0),0)</f>
        <v>0</v>
      </c>
      <c r="C513" s="35"/>
      <c r="E513" s="34"/>
    </row>
    <row r="514" spans="1:5" x14ac:dyDescent="0.35">
      <c r="A514" s="34">
        <f>IFERROR(VLOOKUP('Produktion Lot.Nr.'!B514,Fertigwaren!$B$4:$I$515,2,0),0)</f>
        <v>0</v>
      </c>
      <c r="C514" s="35"/>
      <c r="E514" s="34"/>
    </row>
    <row r="515" spans="1:5" x14ac:dyDescent="0.35">
      <c r="A515" s="34">
        <f>IFERROR(VLOOKUP('Produktion Lot.Nr.'!B515,Fertigwaren!$B$4:$I$515,2,0),0)</f>
        <v>0</v>
      </c>
      <c r="C515" s="35"/>
      <c r="E515" s="34"/>
    </row>
    <row r="516" spans="1:5" x14ac:dyDescent="0.35">
      <c r="A516" s="34">
        <f>IFERROR(VLOOKUP('Produktion Lot.Nr.'!B516,Fertigwaren!$B$4:$I$515,2,0),0)</f>
        <v>0</v>
      </c>
      <c r="C516" s="35"/>
      <c r="E516" s="34"/>
    </row>
    <row r="517" spans="1:5" x14ac:dyDescent="0.35">
      <c r="A517" s="34">
        <f>IFERROR(VLOOKUP('Produktion Lot.Nr.'!B517,Fertigwaren!$B$4:$I$515,2,0),0)</f>
        <v>0</v>
      </c>
      <c r="C517" s="35"/>
      <c r="E517" s="34"/>
    </row>
    <row r="518" spans="1:5" x14ac:dyDescent="0.35">
      <c r="A518" s="34">
        <f>IFERROR(VLOOKUP('Produktion Lot.Nr.'!B518,Fertigwaren!$B$4:$I$515,2,0),0)</f>
        <v>0</v>
      </c>
      <c r="C518" s="35"/>
      <c r="E518" s="34"/>
    </row>
    <row r="519" spans="1:5" x14ac:dyDescent="0.35">
      <c r="A519" s="34">
        <f>IFERROR(VLOOKUP('Produktion Lot.Nr.'!B519,Fertigwaren!$B$4:$I$515,2,0),0)</f>
        <v>0</v>
      </c>
      <c r="C519" s="35"/>
      <c r="E519" s="34"/>
    </row>
    <row r="520" spans="1:5" x14ac:dyDescent="0.35">
      <c r="A520" s="34">
        <f>IFERROR(VLOOKUP('Produktion Lot.Nr.'!B520,Fertigwaren!$B$4:$I$515,2,0),0)</f>
        <v>0</v>
      </c>
      <c r="C520" s="35"/>
      <c r="E520" s="34"/>
    </row>
    <row r="521" spans="1:5" x14ac:dyDescent="0.35">
      <c r="A521" s="34">
        <f>IFERROR(VLOOKUP('Produktion Lot.Nr.'!B521,Fertigwaren!$B$4:$I$515,2,0),0)</f>
        <v>0</v>
      </c>
      <c r="C521" s="35"/>
      <c r="E521" s="34"/>
    </row>
    <row r="522" spans="1:5" x14ac:dyDescent="0.35">
      <c r="A522" s="34">
        <f>IFERROR(VLOOKUP('Produktion Lot.Nr.'!B522,Fertigwaren!$B$4:$I$515,2,0),0)</f>
        <v>0</v>
      </c>
      <c r="C522" s="35"/>
      <c r="E522" s="34"/>
    </row>
    <row r="523" spans="1:5" x14ac:dyDescent="0.35">
      <c r="A523" s="34">
        <f>IFERROR(VLOOKUP('Produktion Lot.Nr.'!B523,Fertigwaren!$B$4:$I$515,2,0),0)</f>
        <v>0</v>
      </c>
      <c r="C523" s="35"/>
      <c r="E523" s="34"/>
    </row>
    <row r="524" spans="1:5" x14ac:dyDescent="0.35">
      <c r="A524" s="34">
        <f>IFERROR(VLOOKUP('Produktion Lot.Nr.'!B524,Fertigwaren!$B$4:$I$515,2,0),0)</f>
        <v>0</v>
      </c>
      <c r="C524" s="35"/>
      <c r="E524" s="34"/>
    </row>
    <row r="525" spans="1:5" x14ac:dyDescent="0.35">
      <c r="A525" s="34">
        <f>IFERROR(VLOOKUP('Produktion Lot.Nr.'!B525,Fertigwaren!$B$4:$I$515,2,0),0)</f>
        <v>0</v>
      </c>
      <c r="C525" s="35"/>
      <c r="E525" s="34"/>
    </row>
    <row r="526" spans="1:5" x14ac:dyDescent="0.35">
      <c r="A526" s="34">
        <f>IFERROR(VLOOKUP('Produktion Lot.Nr.'!B526,Fertigwaren!$B$4:$I$515,2,0),0)</f>
        <v>0</v>
      </c>
      <c r="C526" s="35"/>
      <c r="E526" s="34"/>
    </row>
    <row r="527" spans="1:5" x14ac:dyDescent="0.35">
      <c r="A527" s="34">
        <f>IFERROR(VLOOKUP('Produktion Lot.Nr.'!B527,Fertigwaren!$B$4:$I$515,2,0),0)</f>
        <v>0</v>
      </c>
      <c r="C527" s="35"/>
      <c r="E527" s="34"/>
    </row>
    <row r="528" spans="1:5" x14ac:dyDescent="0.35">
      <c r="A528" s="34">
        <f>IFERROR(VLOOKUP('Produktion Lot.Nr.'!B528,Fertigwaren!$B$4:$I$515,2,0),0)</f>
        <v>0</v>
      </c>
      <c r="C528" s="35"/>
      <c r="E528" s="34"/>
    </row>
    <row r="529" spans="1:5" x14ac:dyDescent="0.35">
      <c r="A529" s="34">
        <f>IFERROR(VLOOKUP('Produktion Lot.Nr.'!B529,Fertigwaren!$B$4:$I$515,2,0),0)</f>
        <v>0</v>
      </c>
      <c r="C529" s="35"/>
      <c r="E529" s="34"/>
    </row>
    <row r="530" spans="1:5" x14ac:dyDescent="0.35">
      <c r="A530" s="34">
        <f>IFERROR(VLOOKUP('Produktion Lot.Nr.'!B530,Fertigwaren!$B$4:$I$515,2,0),0)</f>
        <v>0</v>
      </c>
      <c r="C530" s="35"/>
      <c r="E530" s="34"/>
    </row>
    <row r="531" spans="1:5" x14ac:dyDescent="0.35">
      <c r="A531" s="34">
        <f>IFERROR(VLOOKUP('Produktion Lot.Nr.'!B531,Fertigwaren!$B$4:$I$515,2,0),0)</f>
        <v>0</v>
      </c>
      <c r="C531" s="35"/>
      <c r="E531" s="34"/>
    </row>
    <row r="532" spans="1:5" x14ac:dyDescent="0.35">
      <c r="A532" s="34">
        <f>IFERROR(VLOOKUP('Produktion Lot.Nr.'!B532,Fertigwaren!$B$4:$I$515,2,0),0)</f>
        <v>0</v>
      </c>
      <c r="C532" s="35"/>
      <c r="E532" s="34"/>
    </row>
    <row r="533" spans="1:5" x14ac:dyDescent="0.35">
      <c r="A533" s="34">
        <f>IFERROR(VLOOKUP('Produktion Lot.Nr.'!B533,Fertigwaren!$B$4:$I$515,2,0),0)</f>
        <v>0</v>
      </c>
      <c r="C533" s="35"/>
      <c r="E533" s="34"/>
    </row>
    <row r="534" spans="1:5" x14ac:dyDescent="0.35">
      <c r="A534" s="34">
        <f>IFERROR(VLOOKUP('Produktion Lot.Nr.'!B534,Fertigwaren!$B$4:$I$515,2,0),0)</f>
        <v>0</v>
      </c>
      <c r="C534" s="35"/>
      <c r="E534" s="34"/>
    </row>
    <row r="535" spans="1:5" x14ac:dyDescent="0.35">
      <c r="A535" s="34">
        <f>IFERROR(VLOOKUP('Produktion Lot.Nr.'!B535,Fertigwaren!$B$4:$I$515,2,0),0)</f>
        <v>0</v>
      </c>
      <c r="C535" s="35"/>
      <c r="E535" s="34"/>
    </row>
    <row r="536" spans="1:5" x14ac:dyDescent="0.35">
      <c r="A536" s="34">
        <f>IFERROR(VLOOKUP('Produktion Lot.Nr.'!B536,Fertigwaren!$B$4:$I$515,2,0),0)</f>
        <v>0</v>
      </c>
      <c r="C536" s="35"/>
      <c r="E536" s="34"/>
    </row>
    <row r="537" spans="1:5" x14ac:dyDescent="0.35">
      <c r="A537" s="34">
        <f>IFERROR(VLOOKUP('Produktion Lot.Nr.'!B537,Fertigwaren!$B$4:$I$515,2,0),0)</f>
        <v>0</v>
      </c>
      <c r="C537" s="35"/>
      <c r="E537" s="34"/>
    </row>
    <row r="538" spans="1:5" x14ac:dyDescent="0.35">
      <c r="A538" s="34">
        <f>IFERROR(VLOOKUP('Produktion Lot.Nr.'!B538,Fertigwaren!$B$4:$I$515,2,0),0)</f>
        <v>0</v>
      </c>
      <c r="C538" s="35"/>
      <c r="E538" s="34"/>
    </row>
    <row r="539" spans="1:5" x14ac:dyDescent="0.35">
      <c r="A539" s="34">
        <f>IFERROR(VLOOKUP('Produktion Lot.Nr.'!B539,Fertigwaren!$B$4:$I$515,2,0),0)</f>
        <v>0</v>
      </c>
      <c r="C539" s="35"/>
      <c r="E539" s="34"/>
    </row>
    <row r="540" spans="1:5" x14ac:dyDescent="0.35">
      <c r="A540" s="34">
        <f>IFERROR(VLOOKUP('Produktion Lot.Nr.'!B540,Fertigwaren!$B$4:$I$515,2,0),0)</f>
        <v>0</v>
      </c>
      <c r="C540" s="35"/>
      <c r="E540" s="34"/>
    </row>
    <row r="541" spans="1:5" x14ac:dyDescent="0.35">
      <c r="A541" s="34">
        <f>IFERROR(VLOOKUP('Produktion Lot.Nr.'!B541,Fertigwaren!$B$4:$I$515,2,0),0)</f>
        <v>0</v>
      </c>
      <c r="C541" s="35"/>
      <c r="E541" s="34"/>
    </row>
    <row r="542" spans="1:5" x14ac:dyDescent="0.35">
      <c r="A542" s="34">
        <f>IFERROR(VLOOKUP('Produktion Lot.Nr.'!B542,Fertigwaren!$B$4:$I$515,2,0),0)</f>
        <v>0</v>
      </c>
      <c r="C542" s="35"/>
      <c r="E542" s="34"/>
    </row>
    <row r="543" spans="1:5" x14ac:dyDescent="0.35">
      <c r="A543" s="34">
        <f>IFERROR(VLOOKUP('Produktion Lot.Nr.'!B543,Fertigwaren!$B$4:$I$515,2,0),0)</f>
        <v>0</v>
      </c>
      <c r="C543" s="35"/>
      <c r="E543" s="34"/>
    </row>
    <row r="544" spans="1:5" x14ac:dyDescent="0.35">
      <c r="A544" s="34">
        <f>IFERROR(VLOOKUP('Produktion Lot.Nr.'!B544,Fertigwaren!$B$4:$I$515,2,0),0)</f>
        <v>0</v>
      </c>
      <c r="C544" s="35"/>
      <c r="E544" s="34"/>
    </row>
    <row r="545" spans="1:5" x14ac:dyDescent="0.35">
      <c r="A545" s="34">
        <f>IFERROR(VLOOKUP('Produktion Lot.Nr.'!B545,Fertigwaren!$B$4:$I$515,2,0),0)</f>
        <v>0</v>
      </c>
      <c r="C545" s="35"/>
      <c r="E545" s="34"/>
    </row>
    <row r="546" spans="1:5" x14ac:dyDescent="0.35">
      <c r="A546" s="34">
        <f>IFERROR(VLOOKUP('Produktion Lot.Nr.'!B546,Fertigwaren!$B$4:$I$515,2,0),0)</f>
        <v>0</v>
      </c>
      <c r="C546" s="35"/>
      <c r="E546" s="34"/>
    </row>
    <row r="547" spans="1:5" x14ac:dyDescent="0.35">
      <c r="A547" s="34">
        <f>IFERROR(VLOOKUP('Produktion Lot.Nr.'!B547,Fertigwaren!$B$4:$I$515,2,0),0)</f>
        <v>0</v>
      </c>
      <c r="C547" s="35"/>
      <c r="E547" s="34"/>
    </row>
    <row r="548" spans="1:5" x14ac:dyDescent="0.35">
      <c r="A548" s="34">
        <f>IFERROR(VLOOKUP('Produktion Lot.Nr.'!B548,Fertigwaren!$B$4:$I$515,2,0),0)</f>
        <v>0</v>
      </c>
      <c r="C548" s="35"/>
      <c r="E548" s="34"/>
    </row>
    <row r="549" spans="1:5" x14ac:dyDescent="0.35">
      <c r="A549" s="34">
        <f>IFERROR(VLOOKUP('Produktion Lot.Nr.'!B549,Fertigwaren!$B$4:$I$515,2,0),0)</f>
        <v>0</v>
      </c>
      <c r="C549" s="35"/>
      <c r="E549" s="34"/>
    </row>
    <row r="550" spans="1:5" x14ac:dyDescent="0.35">
      <c r="A550" s="34">
        <f>IFERROR(VLOOKUP('Produktion Lot.Nr.'!B550,Fertigwaren!$B$4:$I$515,2,0),0)</f>
        <v>0</v>
      </c>
      <c r="C550" s="35"/>
      <c r="E550" s="34"/>
    </row>
    <row r="551" spans="1:5" x14ac:dyDescent="0.35">
      <c r="A551" s="34">
        <f>IFERROR(VLOOKUP('Produktion Lot.Nr.'!B551,Fertigwaren!$B$4:$I$515,2,0),0)</f>
        <v>0</v>
      </c>
      <c r="C551" s="35"/>
      <c r="E551" s="34"/>
    </row>
    <row r="552" spans="1:5" x14ac:dyDescent="0.35">
      <c r="A552" s="34">
        <f>IFERROR(VLOOKUP('Produktion Lot.Nr.'!B552,Fertigwaren!$B$4:$I$515,2,0),0)</f>
        <v>0</v>
      </c>
      <c r="C552" s="35"/>
      <c r="E552" s="34"/>
    </row>
    <row r="553" spans="1:5" x14ac:dyDescent="0.35">
      <c r="A553" s="34">
        <f>IFERROR(VLOOKUP('Produktion Lot.Nr.'!B553,Fertigwaren!$B$4:$I$515,2,0),0)</f>
        <v>0</v>
      </c>
      <c r="C553" s="35"/>
      <c r="E553" s="34"/>
    </row>
    <row r="554" spans="1:5" x14ac:dyDescent="0.35">
      <c r="A554" s="34">
        <f>IFERROR(VLOOKUP('Produktion Lot.Nr.'!B554,Fertigwaren!$B$4:$I$515,2,0),0)</f>
        <v>0</v>
      </c>
      <c r="C554" s="35"/>
      <c r="E554" s="34"/>
    </row>
    <row r="555" spans="1:5" x14ac:dyDescent="0.35">
      <c r="A555" s="34">
        <f>IFERROR(VLOOKUP('Produktion Lot.Nr.'!B555,Fertigwaren!$B$4:$I$515,2,0),0)</f>
        <v>0</v>
      </c>
      <c r="C555" s="35"/>
      <c r="E555" s="34"/>
    </row>
    <row r="556" spans="1:5" x14ac:dyDescent="0.35">
      <c r="A556" s="34">
        <f>IFERROR(VLOOKUP('Produktion Lot.Nr.'!B556,Fertigwaren!$B$4:$I$515,2,0),0)</f>
        <v>0</v>
      </c>
      <c r="C556" s="35"/>
      <c r="E556" s="34"/>
    </row>
    <row r="557" spans="1:5" x14ac:dyDescent="0.35">
      <c r="A557" s="34">
        <f>IFERROR(VLOOKUP('Produktion Lot.Nr.'!B557,Fertigwaren!$B$4:$I$515,2,0),0)</f>
        <v>0</v>
      </c>
      <c r="C557" s="35"/>
      <c r="E557" s="34"/>
    </row>
    <row r="558" spans="1:5" x14ac:dyDescent="0.35">
      <c r="A558" s="34">
        <f>IFERROR(VLOOKUP('Produktion Lot.Nr.'!B558,Fertigwaren!$B$4:$I$515,2,0),0)</f>
        <v>0</v>
      </c>
      <c r="C558" s="35"/>
      <c r="E558" s="34"/>
    </row>
    <row r="559" spans="1:5" x14ac:dyDescent="0.35">
      <c r="A559" s="34">
        <f>IFERROR(VLOOKUP('Produktion Lot.Nr.'!B559,Fertigwaren!$B$4:$I$515,2,0),0)</f>
        <v>0</v>
      </c>
      <c r="C559" s="35"/>
      <c r="E559" s="34"/>
    </row>
    <row r="560" spans="1:5" x14ac:dyDescent="0.35">
      <c r="A560" s="34">
        <f>IFERROR(VLOOKUP('Produktion Lot.Nr.'!B560,Fertigwaren!$B$4:$I$515,2,0),0)</f>
        <v>0</v>
      </c>
      <c r="C560" s="35"/>
      <c r="E560" s="34"/>
    </row>
    <row r="561" spans="1:5" x14ac:dyDescent="0.35">
      <c r="A561" s="34">
        <f>IFERROR(VLOOKUP('Produktion Lot.Nr.'!B561,Fertigwaren!$B$4:$I$515,2,0),0)</f>
        <v>0</v>
      </c>
      <c r="C561" s="35"/>
      <c r="E561" s="34"/>
    </row>
    <row r="562" spans="1:5" x14ac:dyDescent="0.35">
      <c r="A562" s="34">
        <f>IFERROR(VLOOKUP('Produktion Lot.Nr.'!B562,Fertigwaren!$B$4:$I$515,2,0),0)</f>
        <v>0</v>
      </c>
      <c r="C562" s="35"/>
      <c r="E562" s="34"/>
    </row>
    <row r="563" spans="1:5" x14ac:dyDescent="0.35">
      <c r="A563" s="34">
        <f>IFERROR(VLOOKUP('Produktion Lot.Nr.'!B563,Fertigwaren!$B$4:$I$515,2,0),0)</f>
        <v>0</v>
      </c>
      <c r="C563" s="35"/>
      <c r="E563" s="34"/>
    </row>
    <row r="564" spans="1:5" x14ac:dyDescent="0.35">
      <c r="A564" s="34">
        <f>IFERROR(VLOOKUP('Produktion Lot.Nr.'!B564,Fertigwaren!$B$4:$I$515,2,0),0)</f>
        <v>0</v>
      </c>
      <c r="C564" s="35"/>
      <c r="E564" s="34"/>
    </row>
    <row r="565" spans="1:5" x14ac:dyDescent="0.35">
      <c r="A565" s="34">
        <f>IFERROR(VLOOKUP('Produktion Lot.Nr.'!B565,Fertigwaren!$B$4:$I$515,2,0),0)</f>
        <v>0</v>
      </c>
      <c r="C565" s="35"/>
      <c r="E565" s="34"/>
    </row>
    <row r="566" spans="1:5" x14ac:dyDescent="0.35">
      <c r="A566" s="34">
        <f>IFERROR(VLOOKUP('Produktion Lot.Nr.'!B566,Fertigwaren!$B$4:$I$515,2,0),0)</f>
        <v>0</v>
      </c>
      <c r="C566" s="35"/>
      <c r="E566" s="34"/>
    </row>
    <row r="567" spans="1:5" x14ac:dyDescent="0.35">
      <c r="A567" s="34">
        <f>IFERROR(VLOOKUP('Produktion Lot.Nr.'!B567,Fertigwaren!$B$4:$I$515,2,0),0)</f>
        <v>0</v>
      </c>
      <c r="C567" s="35"/>
      <c r="E567" s="34"/>
    </row>
    <row r="568" spans="1:5" x14ac:dyDescent="0.35">
      <c r="A568" s="34">
        <f>IFERROR(VLOOKUP('Produktion Lot.Nr.'!B568,Fertigwaren!$B$4:$I$515,2,0),0)</f>
        <v>0</v>
      </c>
      <c r="C568" s="35"/>
      <c r="E568" s="34"/>
    </row>
    <row r="569" spans="1:5" x14ac:dyDescent="0.35">
      <c r="A569" s="34">
        <f>IFERROR(VLOOKUP('Produktion Lot.Nr.'!B569,Fertigwaren!$B$4:$I$515,2,0),0)</f>
        <v>0</v>
      </c>
      <c r="C569" s="35"/>
      <c r="E569" s="34"/>
    </row>
    <row r="570" spans="1:5" x14ac:dyDescent="0.35">
      <c r="A570" s="34">
        <f>IFERROR(VLOOKUP('Produktion Lot.Nr.'!B570,Fertigwaren!$B$4:$I$515,2,0),0)</f>
        <v>0</v>
      </c>
      <c r="C570" s="35"/>
      <c r="E570" s="34"/>
    </row>
    <row r="571" spans="1:5" x14ac:dyDescent="0.35">
      <c r="A571" s="34">
        <f>IFERROR(VLOOKUP('Produktion Lot.Nr.'!B571,Fertigwaren!$B$4:$I$515,2,0),0)</f>
        <v>0</v>
      </c>
      <c r="C571" s="35"/>
      <c r="E571" s="34"/>
    </row>
    <row r="572" spans="1:5" x14ac:dyDescent="0.35">
      <c r="A572" s="34">
        <f>IFERROR(VLOOKUP('Produktion Lot.Nr.'!B572,Fertigwaren!$B$4:$I$515,2,0),0)</f>
        <v>0</v>
      </c>
      <c r="C572" s="35"/>
      <c r="E572" s="34"/>
    </row>
    <row r="573" spans="1:5" x14ac:dyDescent="0.35">
      <c r="A573" s="34">
        <f>IFERROR(VLOOKUP('Produktion Lot.Nr.'!B573,Fertigwaren!$B$4:$I$515,2,0),0)</f>
        <v>0</v>
      </c>
      <c r="C573" s="35"/>
      <c r="E573" s="34"/>
    </row>
    <row r="574" spans="1:5" x14ac:dyDescent="0.35">
      <c r="A574" s="34">
        <f>IFERROR(VLOOKUP('Produktion Lot.Nr.'!B574,Fertigwaren!$B$4:$I$515,2,0),0)</f>
        <v>0</v>
      </c>
      <c r="C574" s="35"/>
      <c r="E574" s="34"/>
    </row>
    <row r="575" spans="1:5" x14ac:dyDescent="0.35">
      <c r="A575" s="34">
        <f>IFERROR(VLOOKUP('Produktion Lot.Nr.'!B575,Fertigwaren!$B$4:$I$515,2,0),0)</f>
        <v>0</v>
      </c>
      <c r="C575" s="35"/>
      <c r="E575" s="34"/>
    </row>
    <row r="576" spans="1:5" x14ac:dyDescent="0.35">
      <c r="A576" s="34">
        <f>IFERROR(VLOOKUP('Produktion Lot.Nr.'!B576,Fertigwaren!$B$4:$I$515,2,0),0)</f>
        <v>0</v>
      </c>
      <c r="C576" s="35"/>
      <c r="E576" s="34"/>
    </row>
    <row r="577" spans="1:5" x14ac:dyDescent="0.35">
      <c r="A577" s="34">
        <f>IFERROR(VLOOKUP('Produktion Lot.Nr.'!B577,Fertigwaren!$B$4:$I$515,2,0),0)</f>
        <v>0</v>
      </c>
      <c r="C577" s="35"/>
      <c r="E577" s="34"/>
    </row>
    <row r="578" spans="1:5" x14ac:dyDescent="0.35">
      <c r="A578" s="34">
        <f>IFERROR(VLOOKUP('Produktion Lot.Nr.'!B578,Fertigwaren!$B$4:$I$515,2,0),0)</f>
        <v>0</v>
      </c>
      <c r="C578" s="35"/>
      <c r="E578" s="34"/>
    </row>
    <row r="579" spans="1:5" x14ac:dyDescent="0.35">
      <c r="A579" s="34">
        <f>IFERROR(VLOOKUP('Produktion Lot.Nr.'!B579,Fertigwaren!$B$4:$I$515,2,0),0)</f>
        <v>0</v>
      </c>
      <c r="C579" s="35"/>
      <c r="E579" s="34"/>
    </row>
    <row r="580" spans="1:5" x14ac:dyDescent="0.35">
      <c r="A580" s="34">
        <f>IFERROR(VLOOKUP('Produktion Lot.Nr.'!B580,Fertigwaren!$B$4:$I$515,2,0),0)</f>
        <v>0</v>
      </c>
      <c r="C580" s="35"/>
      <c r="E580" s="34"/>
    </row>
    <row r="581" spans="1:5" x14ac:dyDescent="0.35">
      <c r="A581" s="34">
        <f>IFERROR(VLOOKUP('Produktion Lot.Nr.'!B581,Fertigwaren!$B$4:$I$515,2,0),0)</f>
        <v>0</v>
      </c>
      <c r="C581" s="35"/>
      <c r="E581" s="34"/>
    </row>
    <row r="582" spans="1:5" x14ac:dyDescent="0.35">
      <c r="A582" s="34">
        <f>IFERROR(VLOOKUP('Produktion Lot.Nr.'!B582,Fertigwaren!$B$4:$I$515,2,0),0)</f>
        <v>0</v>
      </c>
      <c r="C582" s="35"/>
      <c r="E582" s="34"/>
    </row>
    <row r="583" spans="1:5" x14ac:dyDescent="0.35">
      <c r="A583" s="34">
        <f>IFERROR(VLOOKUP('Produktion Lot.Nr.'!B583,Fertigwaren!$B$4:$I$515,2,0),0)</f>
        <v>0</v>
      </c>
      <c r="C583" s="35"/>
      <c r="E583" s="34"/>
    </row>
    <row r="584" spans="1:5" x14ac:dyDescent="0.35">
      <c r="A584" s="34">
        <f>IFERROR(VLOOKUP('Produktion Lot.Nr.'!B584,Fertigwaren!$B$4:$I$515,2,0),0)</f>
        <v>0</v>
      </c>
      <c r="C584" s="35"/>
      <c r="E584" s="34"/>
    </row>
    <row r="585" spans="1:5" x14ac:dyDescent="0.35">
      <c r="A585" s="34">
        <f>IFERROR(VLOOKUP('Produktion Lot.Nr.'!B585,Fertigwaren!$B$4:$I$515,2,0),0)</f>
        <v>0</v>
      </c>
      <c r="C585" s="35"/>
      <c r="E585" s="34"/>
    </row>
    <row r="586" spans="1:5" x14ac:dyDescent="0.35">
      <c r="A586" s="34">
        <f>IFERROR(VLOOKUP('Produktion Lot.Nr.'!B586,Fertigwaren!$B$4:$I$515,2,0),0)</f>
        <v>0</v>
      </c>
      <c r="C586" s="35"/>
      <c r="E586" s="34"/>
    </row>
    <row r="587" spans="1:5" x14ac:dyDescent="0.35">
      <c r="A587" s="34">
        <f>IFERROR(VLOOKUP('Produktion Lot.Nr.'!B587,Fertigwaren!$B$4:$I$515,2,0),0)</f>
        <v>0</v>
      </c>
      <c r="C587" s="35"/>
      <c r="E587" s="34"/>
    </row>
    <row r="588" spans="1:5" x14ac:dyDescent="0.35">
      <c r="A588" s="34">
        <f>IFERROR(VLOOKUP('Produktion Lot.Nr.'!B588,Fertigwaren!$B$4:$I$515,2,0),0)</f>
        <v>0</v>
      </c>
      <c r="C588" s="35"/>
      <c r="E588" s="34"/>
    </row>
    <row r="589" spans="1:5" x14ac:dyDescent="0.35">
      <c r="A589" s="34">
        <f>IFERROR(VLOOKUP('Produktion Lot.Nr.'!B589,Fertigwaren!$B$4:$I$515,2,0),0)</f>
        <v>0</v>
      </c>
      <c r="C589" s="35"/>
      <c r="E589" s="34"/>
    </row>
    <row r="590" spans="1:5" x14ac:dyDescent="0.35">
      <c r="A590" s="34">
        <f>IFERROR(VLOOKUP('Produktion Lot.Nr.'!B590,Fertigwaren!$B$4:$I$515,2,0),0)</f>
        <v>0</v>
      </c>
      <c r="C590" s="35"/>
      <c r="E590" s="34"/>
    </row>
    <row r="591" spans="1:5" x14ac:dyDescent="0.35">
      <c r="A591" s="34">
        <f>IFERROR(VLOOKUP('Produktion Lot.Nr.'!B591,Fertigwaren!$B$4:$I$515,2,0),0)</f>
        <v>0</v>
      </c>
      <c r="C591" s="35"/>
      <c r="E591" s="34"/>
    </row>
    <row r="592" spans="1:5" x14ac:dyDescent="0.35">
      <c r="A592" s="34">
        <f>IFERROR(VLOOKUP('Produktion Lot.Nr.'!B592,Fertigwaren!$B$4:$I$515,2,0),0)</f>
        <v>0</v>
      </c>
      <c r="C592" s="35"/>
      <c r="E592" s="34"/>
    </row>
    <row r="593" spans="1:5" x14ac:dyDescent="0.35">
      <c r="A593" s="34">
        <f>IFERROR(VLOOKUP('Produktion Lot.Nr.'!B593,Fertigwaren!$B$4:$I$515,2,0),0)</f>
        <v>0</v>
      </c>
      <c r="C593" s="35"/>
      <c r="E593" s="34"/>
    </row>
    <row r="594" spans="1:5" x14ac:dyDescent="0.35">
      <c r="A594" s="34">
        <f>IFERROR(VLOOKUP('Produktion Lot.Nr.'!B594,Fertigwaren!$B$4:$I$515,2,0),0)</f>
        <v>0</v>
      </c>
      <c r="C594" s="35"/>
      <c r="E594" s="34"/>
    </row>
    <row r="595" spans="1:5" x14ac:dyDescent="0.35">
      <c r="A595" s="34">
        <f>IFERROR(VLOOKUP('Produktion Lot.Nr.'!B595,Fertigwaren!$B$4:$I$515,2,0),0)</f>
        <v>0</v>
      </c>
      <c r="C595" s="35"/>
      <c r="E595" s="34"/>
    </row>
    <row r="596" spans="1:5" x14ac:dyDescent="0.35">
      <c r="A596" s="34">
        <f>IFERROR(VLOOKUP('Produktion Lot.Nr.'!B596,Fertigwaren!$B$4:$I$515,2,0),0)</f>
        <v>0</v>
      </c>
      <c r="C596" s="35"/>
      <c r="E596" s="34"/>
    </row>
    <row r="597" spans="1:5" x14ac:dyDescent="0.35">
      <c r="A597" s="34">
        <f>IFERROR(VLOOKUP('Produktion Lot.Nr.'!B597,Fertigwaren!$B$4:$I$515,2,0),0)</f>
        <v>0</v>
      </c>
      <c r="C597" s="35"/>
      <c r="E597" s="34"/>
    </row>
    <row r="598" spans="1:5" x14ac:dyDescent="0.35">
      <c r="A598" s="34">
        <f>IFERROR(VLOOKUP('Produktion Lot.Nr.'!B598,Fertigwaren!$B$4:$I$515,2,0),0)</f>
        <v>0</v>
      </c>
      <c r="C598" s="35"/>
      <c r="E598" s="34"/>
    </row>
    <row r="599" spans="1:5" x14ac:dyDescent="0.35">
      <c r="A599" s="34">
        <f>IFERROR(VLOOKUP('Produktion Lot.Nr.'!B599,Fertigwaren!$B$4:$I$515,2,0),0)</f>
        <v>0</v>
      </c>
      <c r="C599" s="35"/>
      <c r="E599" s="34"/>
    </row>
    <row r="600" spans="1:5" x14ac:dyDescent="0.35">
      <c r="A600" s="34">
        <f>IFERROR(VLOOKUP('Produktion Lot.Nr.'!B600,Fertigwaren!$B$4:$I$515,2,0),0)</f>
        <v>0</v>
      </c>
      <c r="C600" s="35"/>
      <c r="E600" s="34"/>
    </row>
    <row r="601" spans="1:5" x14ac:dyDescent="0.35">
      <c r="A601" s="34">
        <f>IFERROR(VLOOKUP('Produktion Lot.Nr.'!B601,Fertigwaren!$B$4:$I$515,2,0),0)</f>
        <v>0</v>
      </c>
      <c r="C601" s="35"/>
      <c r="E601" s="34"/>
    </row>
    <row r="602" spans="1:5" x14ac:dyDescent="0.35">
      <c r="A602" s="34">
        <f>IFERROR(VLOOKUP('Produktion Lot.Nr.'!B602,Fertigwaren!$B$4:$I$515,2,0),0)</f>
        <v>0</v>
      </c>
      <c r="C602" s="35"/>
      <c r="E602" s="34"/>
    </row>
    <row r="603" spans="1:5" x14ac:dyDescent="0.35">
      <c r="A603" s="34">
        <f>IFERROR(VLOOKUP('Produktion Lot.Nr.'!B603,Fertigwaren!$B$4:$I$515,2,0),0)</f>
        <v>0</v>
      </c>
      <c r="C603" s="35"/>
      <c r="E603" s="34"/>
    </row>
    <row r="604" spans="1:5" x14ac:dyDescent="0.35">
      <c r="A604" s="34">
        <f>IFERROR(VLOOKUP('Produktion Lot.Nr.'!B604,Fertigwaren!$B$4:$I$515,2,0),0)</f>
        <v>0</v>
      </c>
      <c r="C604" s="35"/>
      <c r="E604" s="34"/>
    </row>
    <row r="605" spans="1:5" x14ac:dyDescent="0.35">
      <c r="A605" s="34">
        <f>IFERROR(VLOOKUP('Produktion Lot.Nr.'!B605,Fertigwaren!$B$4:$I$515,2,0),0)</f>
        <v>0</v>
      </c>
      <c r="C605" s="35"/>
      <c r="E605" s="34"/>
    </row>
    <row r="606" spans="1:5" x14ac:dyDescent="0.35">
      <c r="A606" s="34">
        <f>IFERROR(VLOOKUP('Produktion Lot.Nr.'!B606,Fertigwaren!$B$4:$I$515,2,0),0)</f>
        <v>0</v>
      </c>
      <c r="C606" s="35"/>
      <c r="E606" s="34"/>
    </row>
    <row r="607" spans="1:5" x14ac:dyDescent="0.35">
      <c r="A607" s="34">
        <f>IFERROR(VLOOKUP('Produktion Lot.Nr.'!B607,Fertigwaren!$B$4:$I$515,2,0),0)</f>
        <v>0</v>
      </c>
      <c r="C607" s="35"/>
      <c r="E607" s="34"/>
    </row>
    <row r="608" spans="1:5" x14ac:dyDescent="0.35">
      <c r="A608" s="34">
        <f>IFERROR(VLOOKUP('Produktion Lot.Nr.'!B608,Fertigwaren!$B$4:$I$515,2,0),0)</f>
        <v>0</v>
      </c>
      <c r="C608" s="35"/>
      <c r="E608" s="34"/>
    </row>
    <row r="609" spans="1:5" x14ac:dyDescent="0.35">
      <c r="A609" s="34">
        <f>IFERROR(VLOOKUP('Produktion Lot.Nr.'!B609,Fertigwaren!$B$4:$I$515,2,0),0)</f>
        <v>0</v>
      </c>
      <c r="C609" s="35"/>
      <c r="E609" s="34"/>
    </row>
    <row r="610" spans="1:5" x14ac:dyDescent="0.35">
      <c r="A610" s="34">
        <f>IFERROR(VLOOKUP('Produktion Lot.Nr.'!B610,Fertigwaren!$B$4:$I$515,2,0),0)</f>
        <v>0</v>
      </c>
      <c r="C610" s="35"/>
      <c r="E610" s="34"/>
    </row>
    <row r="611" spans="1:5" x14ac:dyDescent="0.35">
      <c r="A611" s="34">
        <f>IFERROR(VLOOKUP('Produktion Lot.Nr.'!B611,Fertigwaren!$B$4:$I$515,2,0),0)</f>
        <v>0</v>
      </c>
      <c r="C611" s="35"/>
      <c r="E611" s="34"/>
    </row>
    <row r="612" spans="1:5" x14ac:dyDescent="0.35">
      <c r="A612" s="34">
        <f>IFERROR(VLOOKUP('Produktion Lot.Nr.'!B612,Fertigwaren!$B$4:$I$515,2,0),0)</f>
        <v>0</v>
      </c>
      <c r="C612" s="35"/>
      <c r="E612" s="34"/>
    </row>
    <row r="613" spans="1:5" x14ac:dyDescent="0.35">
      <c r="A613" s="34">
        <f>IFERROR(VLOOKUP('Produktion Lot.Nr.'!B613,Fertigwaren!$B$4:$I$515,2,0),0)</f>
        <v>0</v>
      </c>
      <c r="C613" s="35"/>
      <c r="E613" s="34"/>
    </row>
    <row r="614" spans="1:5" x14ac:dyDescent="0.35">
      <c r="A614" s="34">
        <f>IFERROR(VLOOKUP('Produktion Lot.Nr.'!B614,Fertigwaren!$B$4:$I$515,2,0),0)</f>
        <v>0</v>
      </c>
      <c r="C614" s="35"/>
      <c r="E614" s="34"/>
    </row>
    <row r="615" spans="1:5" x14ac:dyDescent="0.35">
      <c r="A615" s="34">
        <f>IFERROR(VLOOKUP('Produktion Lot.Nr.'!B615,Fertigwaren!$B$4:$I$515,2,0),0)</f>
        <v>0</v>
      </c>
      <c r="C615" s="35"/>
      <c r="E615" s="34"/>
    </row>
    <row r="616" spans="1:5" x14ac:dyDescent="0.35">
      <c r="A616" s="34">
        <f>IFERROR(VLOOKUP('Produktion Lot.Nr.'!B616,Fertigwaren!$B$4:$I$515,2,0),0)</f>
        <v>0</v>
      </c>
      <c r="C616" s="35"/>
      <c r="E616" s="34"/>
    </row>
    <row r="617" spans="1:5" x14ac:dyDescent="0.35">
      <c r="A617" s="34">
        <f>IFERROR(VLOOKUP('Produktion Lot.Nr.'!B617,Fertigwaren!$B$4:$I$515,2,0),0)</f>
        <v>0</v>
      </c>
      <c r="C617" s="35"/>
      <c r="E617" s="34"/>
    </row>
    <row r="618" spans="1:5" x14ac:dyDescent="0.35">
      <c r="A618" s="34">
        <f>IFERROR(VLOOKUP('Produktion Lot.Nr.'!B618,Fertigwaren!$B$4:$I$515,2,0),0)</f>
        <v>0</v>
      </c>
      <c r="C618" s="35"/>
      <c r="E618" s="34"/>
    </row>
    <row r="619" spans="1:5" x14ac:dyDescent="0.35">
      <c r="A619" s="34">
        <f>IFERROR(VLOOKUP('Produktion Lot.Nr.'!B619,Fertigwaren!$B$4:$I$515,2,0),0)</f>
        <v>0</v>
      </c>
      <c r="C619" s="35"/>
      <c r="E619" s="34"/>
    </row>
    <row r="620" spans="1:5" x14ac:dyDescent="0.35">
      <c r="A620" s="34">
        <f>IFERROR(VLOOKUP('Produktion Lot.Nr.'!B620,Fertigwaren!$B$4:$I$515,2,0),0)</f>
        <v>0</v>
      </c>
      <c r="C620" s="35"/>
      <c r="E620" s="34"/>
    </row>
    <row r="621" spans="1:5" x14ac:dyDescent="0.35">
      <c r="A621" s="34">
        <f>IFERROR(VLOOKUP('Produktion Lot.Nr.'!B621,Fertigwaren!$B$4:$I$515,2,0),0)</f>
        <v>0</v>
      </c>
      <c r="C621" s="35"/>
      <c r="E621" s="34"/>
    </row>
    <row r="622" spans="1:5" x14ac:dyDescent="0.35">
      <c r="A622" s="34">
        <f>IFERROR(VLOOKUP('Produktion Lot.Nr.'!B622,Fertigwaren!$B$4:$I$515,2,0),0)</f>
        <v>0</v>
      </c>
      <c r="C622" s="35"/>
      <c r="E622" s="34"/>
    </row>
    <row r="623" spans="1:5" x14ac:dyDescent="0.35">
      <c r="A623" s="34">
        <f>IFERROR(VLOOKUP('Produktion Lot.Nr.'!B623,Fertigwaren!$B$4:$I$515,2,0),0)</f>
        <v>0</v>
      </c>
      <c r="C623" s="35"/>
      <c r="E623" s="34"/>
    </row>
    <row r="624" spans="1:5" x14ac:dyDescent="0.35">
      <c r="A624" s="34">
        <f>IFERROR(VLOOKUP('Produktion Lot.Nr.'!B624,Fertigwaren!$B$4:$I$515,2,0),0)</f>
        <v>0</v>
      </c>
      <c r="C624" s="35"/>
      <c r="E624" s="34"/>
    </row>
    <row r="625" spans="1:5" x14ac:dyDescent="0.35">
      <c r="A625" s="34">
        <f>IFERROR(VLOOKUP('Produktion Lot.Nr.'!B625,Fertigwaren!$B$4:$I$515,2,0),0)</f>
        <v>0</v>
      </c>
      <c r="C625" s="35"/>
      <c r="E625" s="34"/>
    </row>
    <row r="626" spans="1:5" x14ac:dyDescent="0.35">
      <c r="A626" s="34">
        <f>IFERROR(VLOOKUP('Produktion Lot.Nr.'!B626,Fertigwaren!$B$4:$I$515,2,0),0)</f>
        <v>0</v>
      </c>
      <c r="C626" s="35"/>
      <c r="E626" s="34"/>
    </row>
    <row r="627" spans="1:5" x14ac:dyDescent="0.35">
      <c r="A627" s="34">
        <f>IFERROR(VLOOKUP('Produktion Lot.Nr.'!B627,Fertigwaren!$B$4:$I$515,2,0),0)</f>
        <v>0</v>
      </c>
      <c r="C627" s="35"/>
      <c r="E627" s="34"/>
    </row>
    <row r="628" spans="1:5" x14ac:dyDescent="0.35">
      <c r="A628" s="34">
        <f>IFERROR(VLOOKUP('Produktion Lot.Nr.'!B628,Fertigwaren!$B$4:$I$515,2,0),0)</f>
        <v>0</v>
      </c>
      <c r="C628" s="35"/>
      <c r="E628" s="34"/>
    </row>
    <row r="629" spans="1:5" x14ac:dyDescent="0.35">
      <c r="A629" s="34">
        <f>IFERROR(VLOOKUP('Produktion Lot.Nr.'!B629,Fertigwaren!$B$4:$I$515,2,0),0)</f>
        <v>0</v>
      </c>
      <c r="C629" s="35"/>
      <c r="E629" s="34"/>
    </row>
    <row r="630" spans="1:5" x14ac:dyDescent="0.35">
      <c r="A630" s="34">
        <f>IFERROR(VLOOKUP('Produktion Lot.Nr.'!B630,Fertigwaren!$B$4:$I$515,2,0),0)</f>
        <v>0</v>
      </c>
      <c r="C630" s="35"/>
      <c r="E630" s="34"/>
    </row>
    <row r="631" spans="1:5" x14ac:dyDescent="0.35">
      <c r="A631" s="34">
        <f>IFERROR(VLOOKUP('Produktion Lot.Nr.'!B631,Fertigwaren!$B$4:$I$515,2,0),0)</f>
        <v>0</v>
      </c>
      <c r="C631" s="35"/>
      <c r="E631" s="34"/>
    </row>
    <row r="632" spans="1:5" x14ac:dyDescent="0.35">
      <c r="A632" s="34">
        <f>IFERROR(VLOOKUP('Produktion Lot.Nr.'!B632,Fertigwaren!$B$4:$I$515,2,0),0)</f>
        <v>0</v>
      </c>
      <c r="C632" s="35"/>
      <c r="E632" s="34"/>
    </row>
    <row r="633" spans="1:5" x14ac:dyDescent="0.35">
      <c r="A633" s="34">
        <f>IFERROR(VLOOKUP('Produktion Lot.Nr.'!B633,Fertigwaren!$B$4:$I$515,2,0),0)</f>
        <v>0</v>
      </c>
      <c r="C633" s="35"/>
      <c r="E633" s="34"/>
    </row>
    <row r="634" spans="1:5" x14ac:dyDescent="0.35">
      <c r="A634" s="34">
        <f>IFERROR(VLOOKUP('Produktion Lot.Nr.'!B634,Fertigwaren!$B$4:$I$515,2,0),0)</f>
        <v>0</v>
      </c>
      <c r="C634" s="35"/>
      <c r="E634" s="34"/>
    </row>
    <row r="635" spans="1:5" x14ac:dyDescent="0.35">
      <c r="A635" s="34">
        <f>IFERROR(VLOOKUP('Produktion Lot.Nr.'!B635,Fertigwaren!$B$4:$I$515,2,0),0)</f>
        <v>0</v>
      </c>
      <c r="C635" s="35"/>
      <c r="E635" s="34"/>
    </row>
    <row r="636" spans="1:5" x14ac:dyDescent="0.35">
      <c r="A636" s="34">
        <f>IFERROR(VLOOKUP('Produktion Lot.Nr.'!B636,Fertigwaren!$B$4:$I$515,2,0),0)</f>
        <v>0</v>
      </c>
      <c r="C636" s="35"/>
      <c r="E636" s="34"/>
    </row>
    <row r="637" spans="1:5" x14ac:dyDescent="0.35">
      <c r="A637" s="34">
        <f>IFERROR(VLOOKUP('Produktion Lot.Nr.'!B637,Fertigwaren!$B$4:$I$515,2,0),0)</f>
        <v>0</v>
      </c>
      <c r="C637" s="35"/>
      <c r="E637" s="34"/>
    </row>
    <row r="638" spans="1:5" x14ac:dyDescent="0.35">
      <c r="A638" s="34">
        <f>IFERROR(VLOOKUP('Produktion Lot.Nr.'!B638,Fertigwaren!$B$4:$I$515,2,0),0)</f>
        <v>0</v>
      </c>
      <c r="C638" s="35"/>
      <c r="E638" s="34"/>
    </row>
    <row r="639" spans="1:5" x14ac:dyDescent="0.35">
      <c r="A639" s="34">
        <f>IFERROR(VLOOKUP('Produktion Lot.Nr.'!B639,Fertigwaren!$B$4:$I$515,2,0),0)</f>
        <v>0</v>
      </c>
      <c r="C639" s="35"/>
      <c r="E639" s="34"/>
    </row>
    <row r="640" spans="1:5" x14ac:dyDescent="0.35">
      <c r="A640" s="34">
        <f>IFERROR(VLOOKUP('Produktion Lot.Nr.'!B640,Fertigwaren!$B$4:$I$515,2,0),0)</f>
        <v>0</v>
      </c>
      <c r="C640" s="35"/>
      <c r="E640" s="34"/>
    </row>
    <row r="641" spans="1:5" x14ac:dyDescent="0.35">
      <c r="A641" s="34">
        <f>IFERROR(VLOOKUP('Produktion Lot.Nr.'!B641,Fertigwaren!$B$4:$I$515,2,0),0)</f>
        <v>0</v>
      </c>
      <c r="C641" s="35"/>
      <c r="E641" s="34"/>
    </row>
    <row r="642" spans="1:5" x14ac:dyDescent="0.35">
      <c r="A642" s="34">
        <f>IFERROR(VLOOKUP('Produktion Lot.Nr.'!B642,Fertigwaren!$B$4:$I$515,2,0),0)</f>
        <v>0</v>
      </c>
      <c r="C642" s="35"/>
      <c r="E642" s="34"/>
    </row>
    <row r="643" spans="1:5" x14ac:dyDescent="0.35">
      <c r="A643" s="34">
        <f>IFERROR(VLOOKUP('Produktion Lot.Nr.'!B643,Fertigwaren!$B$4:$I$515,2,0),0)</f>
        <v>0</v>
      </c>
      <c r="C643" s="35"/>
      <c r="E643" s="34"/>
    </row>
    <row r="644" spans="1:5" x14ac:dyDescent="0.35">
      <c r="A644" s="34">
        <f>IFERROR(VLOOKUP('Produktion Lot.Nr.'!B644,Fertigwaren!$B$4:$I$515,2,0),0)</f>
        <v>0</v>
      </c>
      <c r="C644" s="35"/>
      <c r="E644" s="34"/>
    </row>
    <row r="645" spans="1:5" x14ac:dyDescent="0.35">
      <c r="A645" s="34">
        <f>IFERROR(VLOOKUP('Produktion Lot.Nr.'!B645,Fertigwaren!$B$4:$I$515,2,0),0)</f>
        <v>0</v>
      </c>
      <c r="C645" s="35"/>
      <c r="E645" s="34"/>
    </row>
    <row r="646" spans="1:5" x14ac:dyDescent="0.35">
      <c r="A646" s="34">
        <f>IFERROR(VLOOKUP('Produktion Lot.Nr.'!B646,Fertigwaren!$B$4:$I$515,2,0),0)</f>
        <v>0</v>
      </c>
      <c r="C646" s="35"/>
      <c r="E646" s="34"/>
    </row>
    <row r="647" spans="1:5" x14ac:dyDescent="0.35">
      <c r="A647" s="34">
        <f>IFERROR(VLOOKUP('Produktion Lot.Nr.'!B647,Fertigwaren!$B$4:$I$515,2,0),0)</f>
        <v>0</v>
      </c>
      <c r="C647" s="35"/>
      <c r="E647" s="34"/>
    </row>
    <row r="648" spans="1:5" x14ac:dyDescent="0.35">
      <c r="A648" s="34">
        <f>IFERROR(VLOOKUP('Produktion Lot.Nr.'!B648,Fertigwaren!$B$4:$I$515,2,0),0)</f>
        <v>0</v>
      </c>
      <c r="C648" s="35"/>
      <c r="E648" s="34"/>
    </row>
    <row r="649" spans="1:5" x14ac:dyDescent="0.35">
      <c r="A649" s="34">
        <f>IFERROR(VLOOKUP('Produktion Lot.Nr.'!B649,Fertigwaren!$B$4:$I$515,2,0),0)</f>
        <v>0</v>
      </c>
      <c r="C649" s="35"/>
      <c r="E649" s="34"/>
    </row>
    <row r="650" spans="1:5" x14ac:dyDescent="0.35">
      <c r="A650" s="34">
        <f>IFERROR(VLOOKUP('Produktion Lot.Nr.'!B650,Fertigwaren!$B$4:$I$515,2,0),0)</f>
        <v>0</v>
      </c>
      <c r="C650" s="35"/>
      <c r="E650" s="34"/>
    </row>
    <row r="651" spans="1:5" x14ac:dyDescent="0.35">
      <c r="A651" s="34">
        <f>IFERROR(VLOOKUP('Produktion Lot.Nr.'!B651,Fertigwaren!$B$4:$I$515,2,0),0)</f>
        <v>0</v>
      </c>
      <c r="C651" s="35"/>
      <c r="E651" s="34"/>
    </row>
    <row r="652" spans="1:5" x14ac:dyDescent="0.35">
      <c r="A652" s="34">
        <f>IFERROR(VLOOKUP('Produktion Lot.Nr.'!B652,Fertigwaren!$B$4:$I$515,2,0),0)</f>
        <v>0</v>
      </c>
      <c r="C652" s="35"/>
      <c r="E652" s="34"/>
    </row>
    <row r="653" spans="1:5" x14ac:dyDescent="0.35">
      <c r="A653" s="34">
        <f>IFERROR(VLOOKUP('Produktion Lot.Nr.'!B653,Fertigwaren!$B$4:$I$515,2,0),0)</f>
        <v>0</v>
      </c>
      <c r="C653" s="35"/>
      <c r="E653" s="34"/>
    </row>
    <row r="654" spans="1:5" x14ac:dyDescent="0.35">
      <c r="A654" s="34">
        <f>IFERROR(VLOOKUP('Produktion Lot.Nr.'!B654,Fertigwaren!$B$4:$I$515,2,0),0)</f>
        <v>0</v>
      </c>
      <c r="C654" s="35"/>
      <c r="E654" s="34"/>
    </row>
    <row r="655" spans="1:5" x14ac:dyDescent="0.35">
      <c r="A655" s="34">
        <f>IFERROR(VLOOKUP('Produktion Lot.Nr.'!B655,Fertigwaren!$B$4:$I$515,2,0),0)</f>
        <v>0</v>
      </c>
      <c r="C655" s="35"/>
      <c r="E655" s="34"/>
    </row>
    <row r="656" spans="1:5" x14ac:dyDescent="0.35">
      <c r="A656" s="34">
        <f>IFERROR(VLOOKUP('Produktion Lot.Nr.'!B656,Fertigwaren!$B$4:$I$515,2,0),0)</f>
        <v>0</v>
      </c>
      <c r="C656" s="35"/>
      <c r="E656" s="34"/>
    </row>
    <row r="657" spans="1:5" x14ac:dyDescent="0.35">
      <c r="A657" s="34">
        <f>IFERROR(VLOOKUP('Produktion Lot.Nr.'!B657,Fertigwaren!$B$4:$I$515,2,0),0)</f>
        <v>0</v>
      </c>
      <c r="C657" s="35"/>
      <c r="E657" s="34"/>
    </row>
    <row r="658" spans="1:5" x14ac:dyDescent="0.35">
      <c r="A658" s="34">
        <f>IFERROR(VLOOKUP('Produktion Lot.Nr.'!B658,Fertigwaren!$B$4:$I$515,2,0),0)</f>
        <v>0</v>
      </c>
      <c r="C658" s="35"/>
      <c r="E658" s="34"/>
    </row>
    <row r="659" spans="1:5" x14ac:dyDescent="0.35">
      <c r="A659" s="34">
        <f>IFERROR(VLOOKUP('Produktion Lot.Nr.'!B659,Fertigwaren!$B$4:$I$515,2,0),0)</f>
        <v>0</v>
      </c>
      <c r="C659" s="35"/>
      <c r="E659" s="34"/>
    </row>
    <row r="660" spans="1:5" x14ac:dyDescent="0.35">
      <c r="A660" s="34">
        <f>IFERROR(VLOOKUP('Produktion Lot.Nr.'!B660,Fertigwaren!$B$4:$I$515,2,0),0)</f>
        <v>0</v>
      </c>
      <c r="C660" s="35"/>
      <c r="E660" s="34"/>
    </row>
    <row r="661" spans="1:5" x14ac:dyDescent="0.35">
      <c r="A661" s="34">
        <f>IFERROR(VLOOKUP('Produktion Lot.Nr.'!B661,Fertigwaren!$B$4:$I$515,2,0),0)</f>
        <v>0</v>
      </c>
      <c r="C661" s="35"/>
      <c r="E661" s="34"/>
    </row>
    <row r="662" spans="1:5" x14ac:dyDescent="0.35">
      <c r="A662" s="34">
        <f>IFERROR(VLOOKUP('Produktion Lot.Nr.'!B662,Fertigwaren!$B$4:$I$515,2,0),0)</f>
        <v>0</v>
      </c>
      <c r="C662" s="35"/>
      <c r="E662" s="34"/>
    </row>
    <row r="663" spans="1:5" x14ac:dyDescent="0.35">
      <c r="A663" s="34">
        <f>IFERROR(VLOOKUP('Produktion Lot.Nr.'!B663,Fertigwaren!$B$4:$I$515,2,0),0)</f>
        <v>0</v>
      </c>
      <c r="C663" s="35"/>
      <c r="E663" s="34"/>
    </row>
    <row r="664" spans="1:5" x14ac:dyDescent="0.35">
      <c r="A664" s="34">
        <f>IFERROR(VLOOKUP('Produktion Lot.Nr.'!B664,Fertigwaren!$B$4:$I$515,2,0),0)</f>
        <v>0</v>
      </c>
      <c r="C664" s="35"/>
      <c r="E664" s="34"/>
    </row>
    <row r="665" spans="1:5" x14ac:dyDescent="0.35">
      <c r="A665" s="34">
        <f>IFERROR(VLOOKUP('Produktion Lot.Nr.'!B665,Fertigwaren!$B$4:$I$515,2,0),0)</f>
        <v>0</v>
      </c>
      <c r="C665" s="35"/>
      <c r="E665" s="34"/>
    </row>
    <row r="666" spans="1:5" x14ac:dyDescent="0.35">
      <c r="A666" s="34">
        <f>IFERROR(VLOOKUP('Produktion Lot.Nr.'!B666,Fertigwaren!$B$4:$I$515,2,0),0)</f>
        <v>0</v>
      </c>
      <c r="C666" s="35"/>
      <c r="E666" s="34"/>
    </row>
    <row r="667" spans="1:5" x14ac:dyDescent="0.35">
      <c r="A667" s="34">
        <f>IFERROR(VLOOKUP('Produktion Lot.Nr.'!B667,Fertigwaren!$B$4:$I$515,2,0),0)</f>
        <v>0</v>
      </c>
      <c r="C667" s="35"/>
      <c r="E667" s="34"/>
    </row>
    <row r="668" spans="1:5" x14ac:dyDescent="0.35">
      <c r="A668" s="34">
        <f>IFERROR(VLOOKUP('Produktion Lot.Nr.'!B668,Fertigwaren!$B$4:$I$515,2,0),0)</f>
        <v>0</v>
      </c>
      <c r="C668" s="35"/>
      <c r="E668" s="34"/>
    </row>
    <row r="669" spans="1:5" x14ac:dyDescent="0.35">
      <c r="A669" s="34">
        <f>IFERROR(VLOOKUP('Produktion Lot.Nr.'!B669,Fertigwaren!$B$4:$I$515,2,0),0)</f>
        <v>0</v>
      </c>
      <c r="C669" s="35"/>
      <c r="E669" s="34"/>
    </row>
    <row r="670" spans="1:5" x14ac:dyDescent="0.35">
      <c r="A670" s="34">
        <f>IFERROR(VLOOKUP('Produktion Lot.Nr.'!B670,Fertigwaren!$B$4:$I$515,2,0),0)</f>
        <v>0</v>
      </c>
      <c r="C670" s="35"/>
      <c r="E670" s="34"/>
    </row>
    <row r="671" spans="1:5" x14ac:dyDescent="0.35">
      <c r="A671" s="34">
        <f>IFERROR(VLOOKUP('Produktion Lot.Nr.'!B671,Fertigwaren!$B$4:$I$515,2,0),0)</f>
        <v>0</v>
      </c>
      <c r="C671" s="35"/>
      <c r="E671" s="34"/>
    </row>
    <row r="672" spans="1:5" x14ac:dyDescent="0.35">
      <c r="A672" s="34">
        <f>IFERROR(VLOOKUP('Produktion Lot.Nr.'!B672,Fertigwaren!$B$4:$I$515,2,0),0)</f>
        <v>0</v>
      </c>
      <c r="C672" s="35"/>
      <c r="E672" s="34"/>
    </row>
    <row r="673" spans="1:5" x14ac:dyDescent="0.35">
      <c r="A673" s="34">
        <f>IFERROR(VLOOKUP('Produktion Lot.Nr.'!B673,Fertigwaren!$B$4:$I$515,2,0),0)</f>
        <v>0</v>
      </c>
      <c r="C673" s="35"/>
      <c r="E673" s="34"/>
    </row>
    <row r="674" spans="1:5" x14ac:dyDescent="0.35">
      <c r="A674" s="34">
        <f>IFERROR(VLOOKUP('Produktion Lot.Nr.'!B674,Fertigwaren!$B$4:$I$515,2,0),0)</f>
        <v>0</v>
      </c>
      <c r="C674" s="35"/>
      <c r="E674" s="34"/>
    </row>
    <row r="675" spans="1:5" x14ac:dyDescent="0.35">
      <c r="A675" s="34">
        <f>IFERROR(VLOOKUP('Produktion Lot.Nr.'!B675,Fertigwaren!$B$4:$I$515,2,0),0)</f>
        <v>0</v>
      </c>
      <c r="C675" s="35"/>
      <c r="E675" s="34"/>
    </row>
    <row r="676" spans="1:5" x14ac:dyDescent="0.35">
      <c r="A676" s="34">
        <f>IFERROR(VLOOKUP('Produktion Lot.Nr.'!B676,Fertigwaren!$B$4:$I$515,2,0),0)</f>
        <v>0</v>
      </c>
      <c r="C676" s="35"/>
      <c r="E676" s="34"/>
    </row>
    <row r="677" spans="1:5" x14ac:dyDescent="0.35">
      <c r="A677" s="34">
        <f>IFERROR(VLOOKUP('Produktion Lot.Nr.'!B677,Fertigwaren!$B$4:$I$515,2,0),0)</f>
        <v>0</v>
      </c>
      <c r="C677" s="35"/>
      <c r="E677" s="34"/>
    </row>
    <row r="678" spans="1:5" x14ac:dyDescent="0.35">
      <c r="A678" s="34">
        <f>IFERROR(VLOOKUP('Produktion Lot.Nr.'!B678,Fertigwaren!$B$4:$I$515,2,0),0)</f>
        <v>0</v>
      </c>
      <c r="C678" s="35"/>
      <c r="E678" s="34"/>
    </row>
    <row r="679" spans="1:5" x14ac:dyDescent="0.35">
      <c r="A679" s="34">
        <f>IFERROR(VLOOKUP('Produktion Lot.Nr.'!B679,Fertigwaren!$B$4:$I$515,2,0),0)</f>
        <v>0</v>
      </c>
      <c r="C679" s="35"/>
      <c r="E679" s="34"/>
    </row>
    <row r="680" spans="1:5" x14ac:dyDescent="0.35">
      <c r="A680" s="34">
        <f>IFERROR(VLOOKUP('Produktion Lot.Nr.'!B680,Fertigwaren!$B$4:$I$515,2,0),0)</f>
        <v>0</v>
      </c>
      <c r="C680" s="35"/>
      <c r="E680" s="34"/>
    </row>
    <row r="681" spans="1:5" x14ac:dyDescent="0.35">
      <c r="A681" s="34">
        <f>IFERROR(VLOOKUP('Produktion Lot.Nr.'!B681,Fertigwaren!$B$4:$I$515,2,0),0)</f>
        <v>0</v>
      </c>
      <c r="C681" s="35"/>
      <c r="E681" s="34"/>
    </row>
    <row r="682" spans="1:5" x14ac:dyDescent="0.35">
      <c r="A682" s="34">
        <f>IFERROR(VLOOKUP('Produktion Lot.Nr.'!B682,Fertigwaren!$B$4:$I$515,2,0),0)</f>
        <v>0</v>
      </c>
      <c r="C682" s="35"/>
      <c r="E682" s="34"/>
    </row>
    <row r="683" spans="1:5" x14ac:dyDescent="0.35">
      <c r="A683" s="34">
        <f>IFERROR(VLOOKUP('Produktion Lot.Nr.'!B683,Fertigwaren!$B$4:$I$515,2,0),0)</f>
        <v>0</v>
      </c>
      <c r="C683" s="35"/>
      <c r="E683" s="34"/>
    </row>
    <row r="684" spans="1:5" x14ac:dyDescent="0.35">
      <c r="A684" s="34">
        <f>IFERROR(VLOOKUP('Produktion Lot.Nr.'!B684,Fertigwaren!$B$4:$I$515,2,0),0)</f>
        <v>0</v>
      </c>
      <c r="C684" s="35"/>
      <c r="E684" s="34"/>
    </row>
    <row r="685" spans="1:5" x14ac:dyDescent="0.35">
      <c r="A685" s="34">
        <f>IFERROR(VLOOKUP('Produktion Lot.Nr.'!B685,Fertigwaren!$B$4:$I$515,2,0),0)</f>
        <v>0</v>
      </c>
      <c r="C685" s="35"/>
      <c r="E685" s="34"/>
    </row>
    <row r="686" spans="1:5" x14ac:dyDescent="0.35">
      <c r="A686" s="34">
        <f>IFERROR(VLOOKUP('Produktion Lot.Nr.'!B686,Fertigwaren!$B$4:$I$515,2,0),0)</f>
        <v>0</v>
      </c>
      <c r="C686" s="35"/>
      <c r="E686" s="34"/>
    </row>
    <row r="687" spans="1:5" x14ac:dyDescent="0.35">
      <c r="A687" s="34">
        <f>IFERROR(VLOOKUP('Produktion Lot.Nr.'!B687,Fertigwaren!$B$4:$I$515,2,0),0)</f>
        <v>0</v>
      </c>
      <c r="C687" s="35"/>
      <c r="E687" s="34"/>
    </row>
    <row r="688" spans="1:5" x14ac:dyDescent="0.35">
      <c r="A688" s="34">
        <f>IFERROR(VLOOKUP('Produktion Lot.Nr.'!B688,Fertigwaren!$B$4:$I$515,2,0),0)</f>
        <v>0</v>
      </c>
      <c r="C688" s="35"/>
      <c r="E688" s="34"/>
    </row>
    <row r="689" spans="1:5" x14ac:dyDescent="0.35">
      <c r="A689" s="34">
        <f>IFERROR(VLOOKUP('Produktion Lot.Nr.'!B689,Fertigwaren!$B$4:$I$515,2,0),0)</f>
        <v>0</v>
      </c>
      <c r="C689" s="35"/>
      <c r="E689" s="34"/>
    </row>
    <row r="690" spans="1:5" x14ac:dyDescent="0.35">
      <c r="A690" s="34">
        <f>IFERROR(VLOOKUP('Produktion Lot.Nr.'!B690,Fertigwaren!$B$4:$I$515,2,0),0)</f>
        <v>0</v>
      </c>
      <c r="C690" s="35"/>
      <c r="E690" s="34"/>
    </row>
    <row r="691" spans="1:5" x14ac:dyDescent="0.35">
      <c r="A691" s="34">
        <f>IFERROR(VLOOKUP('Produktion Lot.Nr.'!B691,Fertigwaren!$B$4:$I$515,2,0),0)</f>
        <v>0</v>
      </c>
      <c r="C691" s="35"/>
      <c r="E691" s="34"/>
    </row>
    <row r="692" spans="1:5" x14ac:dyDescent="0.35">
      <c r="A692" s="34">
        <f>IFERROR(VLOOKUP('Produktion Lot.Nr.'!B692,Fertigwaren!$B$4:$I$515,2,0),0)</f>
        <v>0</v>
      </c>
      <c r="C692" s="35"/>
      <c r="E692" s="34"/>
    </row>
    <row r="693" spans="1:5" x14ac:dyDescent="0.35">
      <c r="A693" s="34">
        <f>IFERROR(VLOOKUP('Produktion Lot.Nr.'!B693,Fertigwaren!$B$4:$I$515,2,0),0)</f>
        <v>0</v>
      </c>
      <c r="C693" s="35"/>
      <c r="E693" s="34"/>
    </row>
    <row r="694" spans="1:5" x14ac:dyDescent="0.35">
      <c r="A694" s="34">
        <f>IFERROR(VLOOKUP('Produktion Lot.Nr.'!B694,Fertigwaren!$B$4:$I$515,2,0),0)</f>
        <v>0</v>
      </c>
      <c r="C694" s="35"/>
      <c r="E694" s="34"/>
    </row>
    <row r="695" spans="1:5" x14ac:dyDescent="0.35">
      <c r="A695" s="34">
        <f>IFERROR(VLOOKUP('Produktion Lot.Nr.'!B695,Fertigwaren!$B$4:$I$515,2,0),0)</f>
        <v>0</v>
      </c>
      <c r="C695" s="35"/>
      <c r="E695" s="34"/>
    </row>
    <row r="696" spans="1:5" x14ac:dyDescent="0.35">
      <c r="A696" s="34">
        <f>IFERROR(VLOOKUP('Produktion Lot.Nr.'!B696,Fertigwaren!$B$4:$I$515,2,0),0)</f>
        <v>0</v>
      </c>
      <c r="C696" s="35"/>
      <c r="E696" s="34"/>
    </row>
    <row r="697" spans="1:5" x14ac:dyDescent="0.35">
      <c r="A697" s="34">
        <f>IFERROR(VLOOKUP('Produktion Lot.Nr.'!B697,Fertigwaren!$B$4:$I$515,2,0),0)</f>
        <v>0</v>
      </c>
      <c r="C697" s="35"/>
      <c r="E697" s="34"/>
    </row>
    <row r="698" spans="1:5" x14ac:dyDescent="0.35">
      <c r="A698" s="34">
        <f>IFERROR(VLOOKUP('Produktion Lot.Nr.'!B698,Fertigwaren!$B$4:$I$515,2,0),0)</f>
        <v>0</v>
      </c>
      <c r="C698" s="35"/>
      <c r="E698" s="34"/>
    </row>
    <row r="699" spans="1:5" x14ac:dyDescent="0.35">
      <c r="A699" s="34">
        <f>IFERROR(VLOOKUP('Produktion Lot.Nr.'!B699,Fertigwaren!$B$4:$I$515,2,0),0)</f>
        <v>0</v>
      </c>
      <c r="C699" s="35"/>
      <c r="E699" s="34"/>
    </row>
    <row r="700" spans="1:5" x14ac:dyDescent="0.35">
      <c r="A700" s="34">
        <f>IFERROR(VLOOKUP('Produktion Lot.Nr.'!B700,Fertigwaren!$B$4:$I$515,2,0),0)</f>
        <v>0</v>
      </c>
      <c r="C700" s="35"/>
      <c r="E700" s="34"/>
    </row>
    <row r="701" spans="1:5" x14ac:dyDescent="0.35">
      <c r="A701" s="34">
        <f>IFERROR(VLOOKUP('Produktion Lot.Nr.'!B701,Fertigwaren!$B$4:$I$515,2,0),0)</f>
        <v>0</v>
      </c>
      <c r="C701" s="35"/>
      <c r="E701" s="34"/>
    </row>
    <row r="702" spans="1:5" x14ac:dyDescent="0.35">
      <c r="A702" s="34">
        <f>IFERROR(VLOOKUP('Produktion Lot.Nr.'!B702,Fertigwaren!$B$4:$I$515,2,0),0)</f>
        <v>0</v>
      </c>
      <c r="C702" s="35"/>
      <c r="E702" s="34"/>
    </row>
    <row r="703" spans="1:5" x14ac:dyDescent="0.35">
      <c r="A703" s="34">
        <f>IFERROR(VLOOKUP('Produktion Lot.Nr.'!B703,Fertigwaren!$B$4:$I$515,2,0),0)</f>
        <v>0</v>
      </c>
      <c r="C703" s="35"/>
      <c r="E703" s="34"/>
    </row>
    <row r="704" spans="1:5" x14ac:dyDescent="0.35">
      <c r="A704" s="34">
        <f>IFERROR(VLOOKUP('Produktion Lot.Nr.'!B704,Fertigwaren!$B$4:$I$515,2,0),0)</f>
        <v>0</v>
      </c>
      <c r="C704" s="35"/>
      <c r="E704" s="34"/>
    </row>
    <row r="705" spans="1:5" x14ac:dyDescent="0.35">
      <c r="A705" s="34">
        <f>IFERROR(VLOOKUP('Produktion Lot.Nr.'!B705,Fertigwaren!$B$4:$I$515,2,0),0)</f>
        <v>0</v>
      </c>
      <c r="C705" s="35"/>
      <c r="E705" s="34"/>
    </row>
    <row r="706" spans="1:5" x14ac:dyDescent="0.35">
      <c r="A706" s="34">
        <f>IFERROR(VLOOKUP('Produktion Lot.Nr.'!B706,Fertigwaren!$B$4:$I$515,2,0),0)</f>
        <v>0</v>
      </c>
      <c r="C706" s="35"/>
      <c r="E706" s="34"/>
    </row>
    <row r="707" spans="1:5" x14ac:dyDescent="0.35">
      <c r="A707" s="34">
        <f>IFERROR(VLOOKUP('Produktion Lot.Nr.'!B707,Fertigwaren!$B$4:$I$515,2,0),0)</f>
        <v>0</v>
      </c>
      <c r="C707" s="35"/>
      <c r="E707" s="34"/>
    </row>
    <row r="708" spans="1:5" x14ac:dyDescent="0.35">
      <c r="A708" s="34">
        <f>IFERROR(VLOOKUP('Produktion Lot.Nr.'!B708,Fertigwaren!$B$4:$I$515,2,0),0)</f>
        <v>0</v>
      </c>
      <c r="C708" s="35"/>
      <c r="E708" s="34"/>
    </row>
    <row r="709" spans="1:5" x14ac:dyDescent="0.35">
      <c r="A709" s="34">
        <f>IFERROR(VLOOKUP('Produktion Lot.Nr.'!B709,Fertigwaren!$B$4:$I$515,2,0),0)</f>
        <v>0</v>
      </c>
      <c r="C709" s="35"/>
      <c r="E709" s="34"/>
    </row>
    <row r="710" spans="1:5" x14ac:dyDescent="0.35">
      <c r="A710" s="34">
        <f>IFERROR(VLOOKUP('Produktion Lot.Nr.'!B710,Fertigwaren!$B$4:$I$515,2,0),0)</f>
        <v>0</v>
      </c>
      <c r="C710" s="35"/>
      <c r="E710" s="34"/>
    </row>
    <row r="711" spans="1:5" x14ac:dyDescent="0.35">
      <c r="A711" s="34">
        <f>IFERROR(VLOOKUP('Produktion Lot.Nr.'!B711,Fertigwaren!$B$4:$I$515,2,0),0)</f>
        <v>0</v>
      </c>
      <c r="C711" s="35"/>
      <c r="E711" s="34"/>
    </row>
    <row r="712" spans="1:5" x14ac:dyDescent="0.35">
      <c r="A712" s="34">
        <f>IFERROR(VLOOKUP('Produktion Lot.Nr.'!B712,Fertigwaren!$B$4:$I$515,2,0),0)</f>
        <v>0</v>
      </c>
      <c r="C712" s="35"/>
      <c r="E712" s="34"/>
    </row>
    <row r="713" spans="1:5" x14ac:dyDescent="0.35">
      <c r="A713" s="34">
        <f>IFERROR(VLOOKUP('Produktion Lot.Nr.'!B713,Fertigwaren!$B$4:$I$515,2,0),0)</f>
        <v>0</v>
      </c>
      <c r="C713" s="35"/>
      <c r="E713" s="34"/>
    </row>
    <row r="714" spans="1:5" x14ac:dyDescent="0.35">
      <c r="A714" s="34">
        <f>IFERROR(VLOOKUP('Produktion Lot.Nr.'!B714,Fertigwaren!$B$4:$I$515,2,0),0)</f>
        <v>0</v>
      </c>
      <c r="C714" s="35"/>
      <c r="E714" s="34"/>
    </row>
    <row r="715" spans="1:5" x14ac:dyDescent="0.35">
      <c r="A715" s="34">
        <f>IFERROR(VLOOKUP('Produktion Lot.Nr.'!B715,Fertigwaren!$B$4:$I$515,2,0),0)</f>
        <v>0</v>
      </c>
      <c r="C715" s="35"/>
      <c r="E715" s="34"/>
    </row>
    <row r="716" spans="1:5" x14ac:dyDescent="0.35">
      <c r="A716" s="34">
        <f>IFERROR(VLOOKUP('Produktion Lot.Nr.'!B716,Fertigwaren!$B$4:$I$515,2,0),0)</f>
        <v>0</v>
      </c>
      <c r="C716" s="35"/>
      <c r="E716" s="34"/>
    </row>
    <row r="717" spans="1:5" x14ac:dyDescent="0.35">
      <c r="A717" s="34">
        <f>IFERROR(VLOOKUP('Produktion Lot.Nr.'!B717,Fertigwaren!$B$4:$I$515,2,0),0)</f>
        <v>0</v>
      </c>
      <c r="C717" s="35"/>
      <c r="E717" s="34"/>
    </row>
    <row r="718" spans="1:5" x14ac:dyDescent="0.35">
      <c r="A718" s="34">
        <f>IFERROR(VLOOKUP('Produktion Lot.Nr.'!B718,Fertigwaren!$B$4:$I$515,2,0),0)</f>
        <v>0</v>
      </c>
      <c r="C718" s="35"/>
      <c r="E718" s="34"/>
    </row>
    <row r="719" spans="1:5" x14ac:dyDescent="0.35">
      <c r="A719" s="34">
        <f>IFERROR(VLOOKUP('Produktion Lot.Nr.'!B719,Fertigwaren!$B$4:$I$515,2,0),0)</f>
        <v>0</v>
      </c>
      <c r="C719" s="35"/>
      <c r="E719" s="34"/>
    </row>
    <row r="720" spans="1:5" x14ac:dyDescent="0.35">
      <c r="A720" s="34">
        <f>IFERROR(VLOOKUP('Produktion Lot.Nr.'!B720,Fertigwaren!$B$4:$I$515,2,0),0)</f>
        <v>0</v>
      </c>
      <c r="C720" s="35"/>
      <c r="E720" s="34"/>
    </row>
    <row r="721" spans="1:5" x14ac:dyDescent="0.35">
      <c r="A721" s="34">
        <f>IFERROR(VLOOKUP('Produktion Lot.Nr.'!B721,Fertigwaren!$B$4:$I$515,2,0),0)</f>
        <v>0</v>
      </c>
      <c r="C721" s="35"/>
      <c r="E721" s="34"/>
    </row>
    <row r="722" spans="1:5" x14ac:dyDescent="0.35">
      <c r="A722" s="34">
        <f>IFERROR(VLOOKUP('Produktion Lot.Nr.'!B722,Fertigwaren!$B$4:$I$515,2,0),0)</f>
        <v>0</v>
      </c>
      <c r="C722" s="35"/>
      <c r="E722" s="34"/>
    </row>
    <row r="723" spans="1:5" x14ac:dyDescent="0.35">
      <c r="A723" s="34">
        <f>IFERROR(VLOOKUP('Produktion Lot.Nr.'!B723,Fertigwaren!$B$4:$I$515,2,0),0)</f>
        <v>0</v>
      </c>
      <c r="C723" s="35"/>
      <c r="E723" s="34"/>
    </row>
    <row r="724" spans="1:5" x14ac:dyDescent="0.35">
      <c r="A724" s="34">
        <f>IFERROR(VLOOKUP('Produktion Lot.Nr.'!B724,Fertigwaren!$B$4:$I$515,2,0),0)</f>
        <v>0</v>
      </c>
      <c r="C724" s="35"/>
      <c r="E724" s="34"/>
    </row>
    <row r="725" spans="1:5" x14ac:dyDescent="0.35">
      <c r="A725" s="34">
        <f>IFERROR(VLOOKUP('Produktion Lot.Nr.'!B725,Fertigwaren!$B$4:$I$515,2,0),0)</f>
        <v>0</v>
      </c>
      <c r="C725" s="35"/>
      <c r="E725" s="34"/>
    </row>
    <row r="726" spans="1:5" x14ac:dyDescent="0.35">
      <c r="A726" s="34">
        <f>IFERROR(VLOOKUP('Produktion Lot.Nr.'!B726,Fertigwaren!$B$4:$I$515,2,0),0)</f>
        <v>0</v>
      </c>
      <c r="C726" s="35"/>
      <c r="E726" s="34"/>
    </row>
    <row r="727" spans="1:5" x14ac:dyDescent="0.35">
      <c r="A727" s="34">
        <f>IFERROR(VLOOKUP('Produktion Lot.Nr.'!B727,Fertigwaren!$B$4:$I$515,2,0),0)</f>
        <v>0</v>
      </c>
      <c r="C727" s="35"/>
      <c r="E727" s="34"/>
    </row>
    <row r="728" spans="1:5" x14ac:dyDescent="0.35">
      <c r="A728" s="34">
        <f>IFERROR(VLOOKUP('Produktion Lot.Nr.'!B728,Fertigwaren!$B$4:$I$515,2,0),0)</f>
        <v>0</v>
      </c>
      <c r="C728" s="35"/>
      <c r="E728" s="34"/>
    </row>
    <row r="729" spans="1:5" x14ac:dyDescent="0.35">
      <c r="A729" s="34">
        <f>IFERROR(VLOOKUP('Produktion Lot.Nr.'!B729,Fertigwaren!$B$4:$I$515,2,0),0)</f>
        <v>0</v>
      </c>
      <c r="C729" s="35"/>
      <c r="E729" s="34"/>
    </row>
    <row r="730" spans="1:5" x14ac:dyDescent="0.35">
      <c r="A730" s="34">
        <f>IFERROR(VLOOKUP('Produktion Lot.Nr.'!B730,Fertigwaren!$B$4:$I$515,2,0),0)</f>
        <v>0</v>
      </c>
      <c r="C730" s="35"/>
      <c r="E730" s="34"/>
    </row>
    <row r="731" spans="1:5" x14ac:dyDescent="0.35">
      <c r="A731" s="34">
        <f>IFERROR(VLOOKUP('Produktion Lot.Nr.'!B731,Fertigwaren!$B$4:$I$515,2,0),0)</f>
        <v>0</v>
      </c>
      <c r="C731" s="35"/>
      <c r="E731" s="34"/>
    </row>
    <row r="732" spans="1:5" x14ac:dyDescent="0.35">
      <c r="A732" s="34">
        <f>IFERROR(VLOOKUP('Produktion Lot.Nr.'!B732,Fertigwaren!$B$4:$I$515,2,0),0)</f>
        <v>0</v>
      </c>
      <c r="C732" s="35"/>
      <c r="E732" s="34"/>
    </row>
    <row r="733" spans="1:5" x14ac:dyDescent="0.35">
      <c r="A733" s="34">
        <f>IFERROR(VLOOKUP('Produktion Lot.Nr.'!B733,Fertigwaren!$B$4:$I$515,2,0),0)</f>
        <v>0</v>
      </c>
      <c r="C733" s="35"/>
      <c r="E733" s="34"/>
    </row>
    <row r="734" spans="1:5" x14ac:dyDescent="0.35">
      <c r="A734" s="34">
        <f>IFERROR(VLOOKUP('Produktion Lot.Nr.'!B734,Fertigwaren!$B$4:$I$515,2,0),0)</f>
        <v>0</v>
      </c>
      <c r="C734" s="35"/>
      <c r="E734" s="34"/>
    </row>
    <row r="735" spans="1:5" x14ac:dyDescent="0.35">
      <c r="A735" s="34">
        <f>IFERROR(VLOOKUP('Produktion Lot.Nr.'!B735,Fertigwaren!$B$4:$I$515,2,0),0)</f>
        <v>0</v>
      </c>
      <c r="C735" s="35"/>
      <c r="E735" s="34"/>
    </row>
    <row r="736" spans="1:5" x14ac:dyDescent="0.35">
      <c r="A736" s="34">
        <f>IFERROR(VLOOKUP('Produktion Lot.Nr.'!B736,Fertigwaren!$B$4:$I$515,2,0),0)</f>
        <v>0</v>
      </c>
      <c r="C736" s="35"/>
      <c r="E736" s="34"/>
    </row>
    <row r="737" spans="1:5" x14ac:dyDescent="0.35">
      <c r="A737" s="34">
        <f>IFERROR(VLOOKUP('Produktion Lot.Nr.'!B737,Fertigwaren!$B$4:$I$515,2,0),0)</f>
        <v>0</v>
      </c>
      <c r="C737" s="35"/>
      <c r="E737" s="34"/>
    </row>
    <row r="738" spans="1:5" x14ac:dyDescent="0.35">
      <c r="A738" s="34">
        <f>IFERROR(VLOOKUP('Produktion Lot.Nr.'!B738,Fertigwaren!$B$4:$I$515,2,0),0)</f>
        <v>0</v>
      </c>
      <c r="C738" s="35"/>
      <c r="E738" s="34"/>
    </row>
    <row r="739" spans="1:5" x14ac:dyDescent="0.35">
      <c r="A739" s="34">
        <f>IFERROR(VLOOKUP('Produktion Lot.Nr.'!B739,Fertigwaren!$B$4:$I$515,2,0),0)</f>
        <v>0</v>
      </c>
      <c r="C739" s="35"/>
      <c r="E739" s="34"/>
    </row>
    <row r="740" spans="1:5" x14ac:dyDescent="0.35">
      <c r="A740" s="34">
        <f>IFERROR(VLOOKUP('Produktion Lot.Nr.'!B740,Fertigwaren!$B$4:$I$515,2,0),0)</f>
        <v>0</v>
      </c>
      <c r="C740" s="35"/>
      <c r="E740" s="34"/>
    </row>
    <row r="741" spans="1:5" x14ac:dyDescent="0.35">
      <c r="A741" s="34">
        <f>IFERROR(VLOOKUP('Produktion Lot.Nr.'!B741,Fertigwaren!$B$4:$I$515,2,0),0)</f>
        <v>0</v>
      </c>
      <c r="C741" s="35"/>
      <c r="E741" s="34"/>
    </row>
    <row r="742" spans="1:5" x14ac:dyDescent="0.35">
      <c r="A742" s="34">
        <f>IFERROR(VLOOKUP('Produktion Lot.Nr.'!B742,Fertigwaren!$B$4:$I$515,2,0),0)</f>
        <v>0</v>
      </c>
      <c r="C742" s="35"/>
      <c r="E742" s="34"/>
    </row>
    <row r="743" spans="1:5" x14ac:dyDescent="0.35">
      <c r="A743" s="34">
        <f>IFERROR(VLOOKUP('Produktion Lot.Nr.'!B743,Fertigwaren!$B$4:$I$515,2,0),0)</f>
        <v>0</v>
      </c>
      <c r="C743" s="35"/>
      <c r="E743" s="34"/>
    </row>
    <row r="744" spans="1:5" x14ac:dyDescent="0.35">
      <c r="A744" s="34">
        <f>IFERROR(VLOOKUP('Produktion Lot.Nr.'!B744,Fertigwaren!$B$4:$I$515,2,0),0)</f>
        <v>0</v>
      </c>
      <c r="C744" s="35"/>
      <c r="E744" s="34"/>
    </row>
    <row r="745" spans="1:5" x14ac:dyDescent="0.35">
      <c r="A745" s="34">
        <f>IFERROR(VLOOKUP('Produktion Lot.Nr.'!B745,Fertigwaren!$B$4:$I$515,2,0),0)</f>
        <v>0</v>
      </c>
      <c r="C745" s="35"/>
      <c r="E745" s="34"/>
    </row>
    <row r="746" spans="1:5" x14ac:dyDescent="0.35">
      <c r="A746" s="34">
        <f>IFERROR(VLOOKUP('Produktion Lot.Nr.'!B746,Fertigwaren!$B$4:$I$515,2,0),0)</f>
        <v>0</v>
      </c>
      <c r="C746" s="35"/>
      <c r="E746" s="34"/>
    </row>
    <row r="747" spans="1:5" x14ac:dyDescent="0.35">
      <c r="A747" s="34">
        <f>IFERROR(VLOOKUP('Produktion Lot.Nr.'!B747,Fertigwaren!$B$4:$I$515,2,0),0)</f>
        <v>0</v>
      </c>
      <c r="C747" s="35"/>
      <c r="E747" s="34"/>
    </row>
    <row r="748" spans="1:5" x14ac:dyDescent="0.35">
      <c r="A748" s="34">
        <f>IFERROR(VLOOKUP('Produktion Lot.Nr.'!B748,Fertigwaren!$B$4:$I$515,2,0),0)</f>
        <v>0</v>
      </c>
      <c r="C748" s="35"/>
      <c r="E748" s="34"/>
    </row>
    <row r="749" spans="1:5" x14ac:dyDescent="0.35">
      <c r="A749" s="34">
        <f>IFERROR(VLOOKUP('Produktion Lot.Nr.'!B749,Fertigwaren!$B$4:$I$515,2,0),0)</f>
        <v>0</v>
      </c>
      <c r="C749" s="35"/>
      <c r="E749" s="34"/>
    </row>
    <row r="750" spans="1:5" x14ac:dyDescent="0.35">
      <c r="A750" s="34">
        <f>IFERROR(VLOOKUP('Produktion Lot.Nr.'!B750,Fertigwaren!$B$4:$I$515,2,0),0)</f>
        <v>0</v>
      </c>
      <c r="C750" s="35"/>
      <c r="E750" s="34"/>
    </row>
    <row r="751" spans="1:5" x14ac:dyDescent="0.35">
      <c r="A751" s="34">
        <f>IFERROR(VLOOKUP('Produktion Lot.Nr.'!B751,Fertigwaren!$B$4:$I$515,2,0),0)</f>
        <v>0</v>
      </c>
      <c r="C751" s="35"/>
      <c r="E751" s="34"/>
    </row>
    <row r="752" spans="1:5" x14ac:dyDescent="0.35">
      <c r="A752" s="34">
        <f>IFERROR(VLOOKUP('Produktion Lot.Nr.'!B752,Fertigwaren!$B$4:$I$515,2,0),0)</f>
        <v>0</v>
      </c>
      <c r="C752" s="35"/>
      <c r="E752" s="34"/>
    </row>
    <row r="753" spans="1:5" x14ac:dyDescent="0.35">
      <c r="A753" s="34">
        <f>IFERROR(VLOOKUP('Produktion Lot.Nr.'!B753,Fertigwaren!$B$4:$I$515,2,0),0)</f>
        <v>0</v>
      </c>
      <c r="C753" s="35"/>
      <c r="E753" s="34"/>
    </row>
    <row r="754" spans="1:5" x14ac:dyDescent="0.35">
      <c r="A754" s="34">
        <f>IFERROR(VLOOKUP('Produktion Lot.Nr.'!B754,Fertigwaren!$B$4:$I$515,2,0),0)</f>
        <v>0</v>
      </c>
      <c r="C754" s="35"/>
      <c r="E754" s="34"/>
    </row>
    <row r="755" spans="1:5" x14ac:dyDescent="0.35">
      <c r="A755" s="34">
        <f>IFERROR(VLOOKUP('Produktion Lot.Nr.'!B755,Fertigwaren!$B$4:$I$515,2,0),0)</f>
        <v>0</v>
      </c>
      <c r="C755" s="35"/>
      <c r="E755" s="34"/>
    </row>
    <row r="756" spans="1:5" x14ac:dyDescent="0.35">
      <c r="A756" s="34">
        <f>IFERROR(VLOOKUP('Produktion Lot.Nr.'!B756,Fertigwaren!$B$4:$I$515,2,0),0)</f>
        <v>0</v>
      </c>
      <c r="C756" s="35"/>
      <c r="E756" s="34"/>
    </row>
    <row r="757" spans="1:5" x14ac:dyDescent="0.35">
      <c r="A757" s="34">
        <f>IFERROR(VLOOKUP('Produktion Lot.Nr.'!B757,Fertigwaren!$B$4:$I$515,2,0),0)</f>
        <v>0</v>
      </c>
      <c r="C757" s="35"/>
      <c r="E757" s="34"/>
    </row>
    <row r="758" spans="1:5" x14ac:dyDescent="0.35">
      <c r="A758" s="34">
        <f>IFERROR(VLOOKUP('Produktion Lot.Nr.'!B758,Fertigwaren!$B$4:$I$515,2,0),0)</f>
        <v>0</v>
      </c>
      <c r="C758" s="35"/>
      <c r="E758" s="34"/>
    </row>
    <row r="759" spans="1:5" x14ac:dyDescent="0.35">
      <c r="A759" s="34">
        <f>IFERROR(VLOOKUP('Produktion Lot.Nr.'!B759,Fertigwaren!$B$4:$I$515,2,0),0)</f>
        <v>0</v>
      </c>
      <c r="C759" s="35"/>
      <c r="E759" s="34"/>
    </row>
    <row r="760" spans="1:5" x14ac:dyDescent="0.35">
      <c r="A760" s="34">
        <f>IFERROR(VLOOKUP('Produktion Lot.Nr.'!B760,Fertigwaren!$B$4:$I$515,2,0),0)</f>
        <v>0</v>
      </c>
      <c r="C760" s="35"/>
      <c r="E760" s="34"/>
    </row>
    <row r="761" spans="1:5" x14ac:dyDescent="0.35">
      <c r="A761" s="34">
        <f>IFERROR(VLOOKUP('Produktion Lot.Nr.'!B761,Fertigwaren!$B$4:$I$515,2,0),0)</f>
        <v>0</v>
      </c>
      <c r="C761" s="35"/>
      <c r="E761" s="34"/>
    </row>
    <row r="762" spans="1:5" x14ac:dyDescent="0.35">
      <c r="A762" s="34">
        <f>IFERROR(VLOOKUP('Produktion Lot.Nr.'!B762,Fertigwaren!$B$4:$I$515,2,0),0)</f>
        <v>0</v>
      </c>
      <c r="C762" s="35"/>
      <c r="E762" s="34"/>
    </row>
    <row r="763" spans="1:5" x14ac:dyDescent="0.35">
      <c r="A763" s="34">
        <f>IFERROR(VLOOKUP('Produktion Lot.Nr.'!B763,Fertigwaren!$B$4:$I$515,2,0),0)</f>
        <v>0</v>
      </c>
      <c r="C763" s="35"/>
      <c r="E763" s="34"/>
    </row>
    <row r="764" spans="1:5" x14ac:dyDescent="0.35">
      <c r="A764" s="34">
        <f>IFERROR(VLOOKUP('Produktion Lot.Nr.'!B764,Fertigwaren!$B$4:$I$515,2,0),0)</f>
        <v>0</v>
      </c>
      <c r="C764" s="35"/>
      <c r="E764" s="34"/>
    </row>
    <row r="765" spans="1:5" x14ac:dyDescent="0.35">
      <c r="A765" s="34">
        <f>IFERROR(VLOOKUP('Produktion Lot.Nr.'!B765,Fertigwaren!$B$4:$I$515,2,0),0)</f>
        <v>0</v>
      </c>
      <c r="C765" s="35"/>
      <c r="E765" s="34"/>
    </row>
    <row r="766" spans="1:5" x14ac:dyDescent="0.35">
      <c r="A766" s="34">
        <f>IFERROR(VLOOKUP('Produktion Lot.Nr.'!B766,Fertigwaren!$B$4:$I$515,2,0),0)</f>
        <v>0</v>
      </c>
      <c r="C766" s="35"/>
      <c r="E766" s="34"/>
    </row>
    <row r="767" spans="1:5" x14ac:dyDescent="0.35">
      <c r="A767" s="34">
        <f>IFERROR(VLOOKUP('Produktion Lot.Nr.'!B767,Fertigwaren!$B$4:$I$515,2,0),0)</f>
        <v>0</v>
      </c>
      <c r="C767" s="35"/>
      <c r="E767" s="34"/>
    </row>
    <row r="768" spans="1:5" x14ac:dyDescent="0.35">
      <c r="A768" s="34">
        <f>IFERROR(VLOOKUP('Produktion Lot.Nr.'!B768,Fertigwaren!$B$4:$I$515,2,0),0)</f>
        <v>0</v>
      </c>
      <c r="C768" s="35"/>
      <c r="E768" s="34"/>
    </row>
    <row r="769" spans="1:5" x14ac:dyDescent="0.35">
      <c r="A769" s="34">
        <f>IFERROR(VLOOKUP('Produktion Lot.Nr.'!B769,Fertigwaren!$B$4:$I$515,2,0),0)</f>
        <v>0</v>
      </c>
      <c r="C769" s="35"/>
      <c r="E769" s="34"/>
    </row>
    <row r="770" spans="1:5" x14ac:dyDescent="0.35">
      <c r="A770" s="34">
        <f>IFERROR(VLOOKUP('Produktion Lot.Nr.'!B770,Fertigwaren!$B$4:$I$515,2,0),0)</f>
        <v>0</v>
      </c>
      <c r="C770" s="35"/>
      <c r="E770" s="34"/>
    </row>
    <row r="771" spans="1:5" x14ac:dyDescent="0.35">
      <c r="A771" s="34">
        <f>IFERROR(VLOOKUP('Produktion Lot.Nr.'!B771,Fertigwaren!$B$4:$I$515,2,0),0)</f>
        <v>0</v>
      </c>
      <c r="C771" s="35"/>
      <c r="E771" s="34"/>
    </row>
    <row r="772" spans="1:5" x14ac:dyDescent="0.35">
      <c r="A772" s="34">
        <f>IFERROR(VLOOKUP('Produktion Lot.Nr.'!B772,Fertigwaren!$B$4:$I$515,2,0),0)</f>
        <v>0</v>
      </c>
      <c r="C772" s="35"/>
      <c r="E772" s="34"/>
    </row>
    <row r="773" spans="1:5" x14ac:dyDescent="0.35">
      <c r="A773" s="34">
        <f>IFERROR(VLOOKUP('Produktion Lot.Nr.'!B773,Fertigwaren!$B$4:$I$515,2,0),0)</f>
        <v>0</v>
      </c>
      <c r="C773" s="35"/>
      <c r="E773" s="34"/>
    </row>
    <row r="774" spans="1:5" x14ac:dyDescent="0.35">
      <c r="A774" s="34">
        <f>IFERROR(VLOOKUP('Produktion Lot.Nr.'!B774,Fertigwaren!$B$4:$I$515,2,0),0)</f>
        <v>0</v>
      </c>
      <c r="C774" s="35"/>
      <c r="E774" s="34"/>
    </row>
    <row r="775" spans="1:5" x14ac:dyDescent="0.35">
      <c r="A775" s="34">
        <f>IFERROR(VLOOKUP('Produktion Lot.Nr.'!B775,Fertigwaren!$B$4:$I$515,2,0),0)</f>
        <v>0</v>
      </c>
      <c r="C775" s="35"/>
      <c r="E775" s="34"/>
    </row>
    <row r="776" spans="1:5" x14ac:dyDescent="0.35">
      <c r="A776" s="34">
        <f>IFERROR(VLOOKUP('Produktion Lot.Nr.'!B776,Fertigwaren!$B$4:$I$515,2,0),0)</f>
        <v>0</v>
      </c>
      <c r="C776" s="35"/>
      <c r="E776" s="34"/>
    </row>
    <row r="777" spans="1:5" x14ac:dyDescent="0.35">
      <c r="A777" s="34">
        <f>IFERROR(VLOOKUP('Produktion Lot.Nr.'!B777,Fertigwaren!$B$4:$I$515,2,0),0)</f>
        <v>0</v>
      </c>
      <c r="C777" s="35"/>
      <c r="E777" s="34"/>
    </row>
    <row r="778" spans="1:5" x14ac:dyDescent="0.35">
      <c r="A778" s="34">
        <f>IFERROR(VLOOKUP('Produktion Lot.Nr.'!B778,Fertigwaren!$B$4:$I$515,2,0),0)</f>
        <v>0</v>
      </c>
      <c r="C778" s="35"/>
      <c r="E778" s="34"/>
    </row>
    <row r="779" spans="1:5" x14ac:dyDescent="0.35">
      <c r="A779" s="34">
        <f>IFERROR(VLOOKUP('Produktion Lot.Nr.'!B779,Fertigwaren!$B$4:$I$515,2,0),0)</f>
        <v>0</v>
      </c>
      <c r="C779" s="35"/>
      <c r="E779" s="34"/>
    </row>
    <row r="780" spans="1:5" x14ac:dyDescent="0.35">
      <c r="A780" s="34">
        <f>IFERROR(VLOOKUP('Produktion Lot.Nr.'!B780,Fertigwaren!$B$4:$I$515,2,0),0)</f>
        <v>0</v>
      </c>
      <c r="C780" s="35"/>
      <c r="E780" s="34"/>
    </row>
    <row r="781" spans="1:5" x14ac:dyDescent="0.35">
      <c r="A781" s="34">
        <f>IFERROR(VLOOKUP('Produktion Lot.Nr.'!B781,Fertigwaren!$B$4:$I$515,2,0),0)</f>
        <v>0</v>
      </c>
      <c r="C781" s="35"/>
      <c r="E781" s="34"/>
    </row>
    <row r="782" spans="1:5" x14ac:dyDescent="0.35">
      <c r="A782" s="34">
        <f>IFERROR(VLOOKUP('Produktion Lot.Nr.'!B782,Fertigwaren!$B$4:$I$515,2,0),0)</f>
        <v>0</v>
      </c>
      <c r="C782" s="35"/>
      <c r="E782" s="34"/>
    </row>
    <row r="783" spans="1:5" x14ac:dyDescent="0.35">
      <c r="A783" s="34">
        <f>IFERROR(VLOOKUP('Produktion Lot.Nr.'!B783,Fertigwaren!$B$4:$I$515,2,0),0)</f>
        <v>0</v>
      </c>
      <c r="C783" s="35"/>
      <c r="E783" s="34"/>
    </row>
    <row r="784" spans="1:5" x14ac:dyDescent="0.35">
      <c r="A784" s="34">
        <f>IFERROR(VLOOKUP('Produktion Lot.Nr.'!B784,Fertigwaren!$B$4:$I$515,2,0),0)</f>
        <v>0</v>
      </c>
      <c r="C784" s="35"/>
      <c r="E784" s="34"/>
    </row>
    <row r="785" spans="1:5" x14ac:dyDescent="0.35">
      <c r="A785" s="34">
        <f>IFERROR(VLOOKUP('Produktion Lot.Nr.'!B785,Fertigwaren!$B$4:$I$515,2,0),0)</f>
        <v>0</v>
      </c>
      <c r="C785" s="35"/>
      <c r="E785" s="34"/>
    </row>
    <row r="786" spans="1:5" x14ac:dyDescent="0.35">
      <c r="A786" s="34">
        <f>IFERROR(VLOOKUP('Produktion Lot.Nr.'!B786,Fertigwaren!$B$4:$I$515,2,0),0)</f>
        <v>0</v>
      </c>
      <c r="C786" s="35"/>
      <c r="E786" s="34"/>
    </row>
    <row r="787" spans="1:5" x14ac:dyDescent="0.35">
      <c r="A787" s="34">
        <f>IFERROR(VLOOKUP('Produktion Lot.Nr.'!B787,Fertigwaren!$B$4:$I$515,2,0),0)</f>
        <v>0</v>
      </c>
      <c r="C787" s="35"/>
      <c r="E787" s="34"/>
    </row>
    <row r="788" spans="1:5" x14ac:dyDescent="0.35">
      <c r="A788" s="34">
        <f>IFERROR(VLOOKUP('Produktion Lot.Nr.'!B788,Fertigwaren!$B$4:$I$515,2,0),0)</f>
        <v>0</v>
      </c>
      <c r="C788" s="35"/>
      <c r="E788" s="34"/>
    </row>
    <row r="789" spans="1:5" x14ac:dyDescent="0.35">
      <c r="A789" s="34">
        <f>IFERROR(VLOOKUP('Produktion Lot.Nr.'!B789,Fertigwaren!$B$4:$I$515,2,0),0)</f>
        <v>0</v>
      </c>
      <c r="C789" s="35"/>
      <c r="E789" s="34"/>
    </row>
    <row r="790" spans="1:5" x14ac:dyDescent="0.35">
      <c r="A790" s="34">
        <f>IFERROR(VLOOKUP('Produktion Lot.Nr.'!B790,Fertigwaren!$B$4:$I$515,2,0),0)</f>
        <v>0</v>
      </c>
      <c r="C790" s="35"/>
      <c r="E790" s="34"/>
    </row>
    <row r="791" spans="1:5" x14ac:dyDescent="0.35">
      <c r="A791" s="34">
        <f>IFERROR(VLOOKUP('Produktion Lot.Nr.'!B791,Fertigwaren!$B$4:$I$515,2,0),0)</f>
        <v>0</v>
      </c>
      <c r="C791" s="35"/>
      <c r="E791" s="34"/>
    </row>
    <row r="792" spans="1:5" x14ac:dyDescent="0.35">
      <c r="A792" s="34">
        <f>IFERROR(VLOOKUP('Produktion Lot.Nr.'!B792,Fertigwaren!$B$4:$I$515,2,0),0)</f>
        <v>0</v>
      </c>
      <c r="C792" s="35"/>
      <c r="E792" s="34"/>
    </row>
    <row r="793" spans="1:5" x14ac:dyDescent="0.35">
      <c r="A793" s="34">
        <f>IFERROR(VLOOKUP('Produktion Lot.Nr.'!B793,Fertigwaren!$B$4:$I$515,2,0),0)</f>
        <v>0</v>
      </c>
      <c r="C793" s="35"/>
      <c r="E793" s="34"/>
    </row>
    <row r="794" spans="1:5" x14ac:dyDescent="0.35">
      <c r="A794" s="34">
        <f>IFERROR(VLOOKUP('Produktion Lot.Nr.'!B794,Fertigwaren!$B$4:$I$515,2,0),0)</f>
        <v>0</v>
      </c>
      <c r="C794" s="35"/>
      <c r="E794" s="34"/>
    </row>
    <row r="795" spans="1:5" x14ac:dyDescent="0.35">
      <c r="A795" s="34">
        <f>IFERROR(VLOOKUP('Produktion Lot.Nr.'!B795,Fertigwaren!$B$4:$I$515,2,0),0)</f>
        <v>0</v>
      </c>
      <c r="C795" s="35"/>
      <c r="E795" s="34"/>
    </row>
    <row r="796" spans="1:5" x14ac:dyDescent="0.35">
      <c r="A796" s="34">
        <f>IFERROR(VLOOKUP('Produktion Lot.Nr.'!B796,Fertigwaren!$B$4:$I$515,2,0),0)</f>
        <v>0</v>
      </c>
      <c r="C796" s="35"/>
      <c r="E796" s="34"/>
    </row>
    <row r="797" spans="1:5" x14ac:dyDescent="0.35">
      <c r="A797" s="34">
        <f>IFERROR(VLOOKUP('Produktion Lot.Nr.'!B797,Fertigwaren!$B$4:$I$515,2,0),0)</f>
        <v>0</v>
      </c>
      <c r="C797" s="35"/>
      <c r="E797" s="34"/>
    </row>
    <row r="798" spans="1:5" x14ac:dyDescent="0.35">
      <c r="A798" s="34">
        <f>IFERROR(VLOOKUP('Produktion Lot.Nr.'!B798,Fertigwaren!$B$4:$I$515,2,0),0)</f>
        <v>0</v>
      </c>
      <c r="C798" s="35"/>
      <c r="E798" s="34"/>
    </row>
    <row r="799" spans="1:5" x14ac:dyDescent="0.35">
      <c r="A799" s="34">
        <f>IFERROR(VLOOKUP('Produktion Lot.Nr.'!B799,Fertigwaren!$B$4:$I$515,2,0),0)</f>
        <v>0</v>
      </c>
      <c r="C799" s="35"/>
      <c r="E799" s="34"/>
    </row>
    <row r="800" spans="1:5" x14ac:dyDescent="0.35">
      <c r="A800" s="34">
        <f>IFERROR(VLOOKUP('Produktion Lot.Nr.'!B800,Fertigwaren!$B$4:$I$515,2,0),0)</f>
        <v>0</v>
      </c>
      <c r="C800" s="35"/>
      <c r="E800" s="34"/>
    </row>
    <row r="801" spans="1:5" x14ac:dyDescent="0.35">
      <c r="A801" s="34">
        <f>IFERROR(VLOOKUP('Produktion Lot.Nr.'!B801,Fertigwaren!$B$4:$I$515,2,0),0)</f>
        <v>0</v>
      </c>
      <c r="C801" s="35"/>
      <c r="E801" s="34"/>
    </row>
    <row r="802" spans="1:5" x14ac:dyDescent="0.35">
      <c r="A802" s="34">
        <f>IFERROR(VLOOKUP('Produktion Lot.Nr.'!B802,Fertigwaren!$B$4:$I$515,2,0),0)</f>
        <v>0</v>
      </c>
      <c r="C802" s="35"/>
      <c r="E802" s="34"/>
    </row>
    <row r="803" spans="1:5" x14ac:dyDescent="0.35">
      <c r="A803" s="34">
        <f>IFERROR(VLOOKUP('Produktion Lot.Nr.'!B803,Fertigwaren!$B$4:$I$515,2,0),0)</f>
        <v>0</v>
      </c>
      <c r="C803" s="35"/>
      <c r="E803" s="34"/>
    </row>
    <row r="804" spans="1:5" x14ac:dyDescent="0.35">
      <c r="A804" s="34">
        <f>IFERROR(VLOOKUP('Produktion Lot.Nr.'!B804,Fertigwaren!$B$4:$I$515,2,0),0)</f>
        <v>0</v>
      </c>
      <c r="C804" s="35"/>
      <c r="E804" s="34"/>
    </row>
    <row r="805" spans="1:5" x14ac:dyDescent="0.35">
      <c r="A805" s="34">
        <f>IFERROR(VLOOKUP('Produktion Lot.Nr.'!B805,Fertigwaren!$B$4:$I$515,2,0),0)</f>
        <v>0</v>
      </c>
      <c r="C805" s="35"/>
      <c r="E805" s="34"/>
    </row>
    <row r="806" spans="1:5" x14ac:dyDescent="0.35">
      <c r="A806" s="34">
        <f>IFERROR(VLOOKUP('Produktion Lot.Nr.'!B806,Fertigwaren!$B$4:$I$515,2,0),0)</f>
        <v>0</v>
      </c>
      <c r="C806" s="35"/>
      <c r="E806" s="34"/>
    </row>
    <row r="807" spans="1:5" x14ac:dyDescent="0.35">
      <c r="A807" s="34">
        <f>IFERROR(VLOOKUP('Produktion Lot.Nr.'!B807,Fertigwaren!$B$4:$I$515,2,0),0)</f>
        <v>0</v>
      </c>
      <c r="C807" s="35"/>
      <c r="E807" s="34"/>
    </row>
    <row r="808" spans="1:5" x14ac:dyDescent="0.35">
      <c r="A808" s="34">
        <f>IFERROR(VLOOKUP('Produktion Lot.Nr.'!B808,Fertigwaren!$B$4:$I$515,2,0),0)</f>
        <v>0</v>
      </c>
      <c r="C808" s="35"/>
      <c r="E808" s="34"/>
    </row>
    <row r="809" spans="1:5" x14ac:dyDescent="0.35">
      <c r="A809" s="34">
        <f>IFERROR(VLOOKUP('Produktion Lot.Nr.'!B809,Fertigwaren!$B$4:$I$515,2,0),0)</f>
        <v>0</v>
      </c>
      <c r="C809" s="35"/>
      <c r="E809" s="34"/>
    </row>
    <row r="810" spans="1:5" x14ac:dyDescent="0.35">
      <c r="A810" s="34">
        <f>IFERROR(VLOOKUP('Produktion Lot.Nr.'!B810,Fertigwaren!$B$4:$I$515,2,0),0)</f>
        <v>0</v>
      </c>
      <c r="C810" s="35"/>
      <c r="E810" s="34"/>
    </row>
    <row r="811" spans="1:5" x14ac:dyDescent="0.35">
      <c r="A811" s="34">
        <f>IFERROR(VLOOKUP('Produktion Lot.Nr.'!B811,Fertigwaren!$B$4:$I$515,2,0),0)</f>
        <v>0</v>
      </c>
      <c r="C811" s="35"/>
      <c r="E811" s="34"/>
    </row>
    <row r="812" spans="1:5" x14ac:dyDescent="0.35">
      <c r="A812" s="34">
        <f>IFERROR(VLOOKUP('Produktion Lot.Nr.'!B812,Fertigwaren!$B$4:$I$515,2,0),0)</f>
        <v>0</v>
      </c>
      <c r="C812" s="35"/>
      <c r="E812" s="34"/>
    </row>
    <row r="813" spans="1:5" x14ac:dyDescent="0.35">
      <c r="A813" s="34">
        <f>IFERROR(VLOOKUP('Produktion Lot.Nr.'!B813,Fertigwaren!$B$4:$I$515,2,0),0)</f>
        <v>0</v>
      </c>
      <c r="C813" s="35"/>
      <c r="E813" s="34"/>
    </row>
    <row r="814" spans="1:5" x14ac:dyDescent="0.35">
      <c r="A814" s="34">
        <f>IFERROR(VLOOKUP('Produktion Lot.Nr.'!B814,Fertigwaren!$B$4:$I$515,2,0),0)</f>
        <v>0</v>
      </c>
      <c r="C814" s="35"/>
      <c r="E814" s="34"/>
    </row>
    <row r="815" spans="1:5" x14ac:dyDescent="0.35">
      <c r="A815" s="34">
        <f>IFERROR(VLOOKUP('Produktion Lot.Nr.'!B815,Fertigwaren!$B$4:$I$515,2,0),0)</f>
        <v>0</v>
      </c>
      <c r="C815" s="35"/>
      <c r="E815" s="34"/>
    </row>
    <row r="816" spans="1:5" x14ac:dyDescent="0.35">
      <c r="A816" s="34">
        <f>IFERROR(VLOOKUP('Produktion Lot.Nr.'!B816,Fertigwaren!$B$4:$I$515,2,0),0)</f>
        <v>0</v>
      </c>
      <c r="C816" s="35"/>
      <c r="E816" s="34"/>
    </row>
    <row r="817" spans="1:5" x14ac:dyDescent="0.35">
      <c r="A817" s="34">
        <f>IFERROR(VLOOKUP('Produktion Lot.Nr.'!B817,Fertigwaren!$B$4:$I$515,2,0),0)</f>
        <v>0</v>
      </c>
      <c r="C817" s="35"/>
      <c r="E817" s="34"/>
    </row>
    <row r="818" spans="1:5" x14ac:dyDescent="0.35">
      <c r="A818" s="34">
        <f>IFERROR(VLOOKUP('Produktion Lot.Nr.'!B818,Fertigwaren!$B$4:$I$515,2,0),0)</f>
        <v>0</v>
      </c>
      <c r="C818" s="35"/>
      <c r="E818" s="34"/>
    </row>
    <row r="819" spans="1:5" x14ac:dyDescent="0.35">
      <c r="A819" s="34">
        <f>IFERROR(VLOOKUP('Produktion Lot.Nr.'!B819,Fertigwaren!$B$4:$I$515,2,0),0)</f>
        <v>0</v>
      </c>
      <c r="C819" s="35"/>
      <c r="E819" s="34"/>
    </row>
    <row r="820" spans="1:5" x14ac:dyDescent="0.35">
      <c r="A820" s="34">
        <f>IFERROR(VLOOKUP('Produktion Lot.Nr.'!B820,Fertigwaren!$B$4:$I$515,2,0),0)</f>
        <v>0</v>
      </c>
      <c r="C820" s="35"/>
      <c r="E820" s="34"/>
    </row>
    <row r="821" spans="1:5" x14ac:dyDescent="0.35">
      <c r="A821" s="34">
        <f>IFERROR(VLOOKUP('Produktion Lot.Nr.'!B821,Fertigwaren!$B$4:$I$515,2,0),0)</f>
        <v>0</v>
      </c>
      <c r="C821" s="35"/>
      <c r="E821" s="34"/>
    </row>
    <row r="822" spans="1:5" x14ac:dyDescent="0.35">
      <c r="A822" s="34">
        <f>IFERROR(VLOOKUP('Produktion Lot.Nr.'!B822,Fertigwaren!$B$4:$I$515,2,0),0)</f>
        <v>0</v>
      </c>
      <c r="C822" s="35"/>
      <c r="E822" s="34"/>
    </row>
    <row r="823" spans="1:5" x14ac:dyDescent="0.35">
      <c r="A823" s="34">
        <f>IFERROR(VLOOKUP('Produktion Lot.Nr.'!B823,Fertigwaren!$B$4:$I$515,2,0),0)</f>
        <v>0</v>
      </c>
      <c r="C823" s="35"/>
      <c r="E823" s="34"/>
    </row>
    <row r="824" spans="1:5" x14ac:dyDescent="0.35">
      <c r="A824" s="34">
        <f>IFERROR(VLOOKUP('Produktion Lot.Nr.'!B824,Fertigwaren!$B$4:$I$515,2,0),0)</f>
        <v>0</v>
      </c>
      <c r="C824" s="35"/>
      <c r="E824" s="34"/>
    </row>
    <row r="825" spans="1:5" x14ac:dyDescent="0.35">
      <c r="A825" s="34">
        <f>IFERROR(VLOOKUP('Produktion Lot.Nr.'!B825,Fertigwaren!$B$4:$I$515,2,0),0)</f>
        <v>0</v>
      </c>
      <c r="C825" s="35"/>
      <c r="E825" s="34"/>
    </row>
    <row r="826" spans="1:5" x14ac:dyDescent="0.35">
      <c r="A826" s="34">
        <f>IFERROR(VLOOKUP('Produktion Lot.Nr.'!B826,Fertigwaren!$B$4:$I$515,2,0),0)</f>
        <v>0</v>
      </c>
      <c r="C826" s="35"/>
      <c r="E826" s="34"/>
    </row>
    <row r="827" spans="1:5" x14ac:dyDescent="0.35">
      <c r="A827" s="34">
        <f>IFERROR(VLOOKUP('Produktion Lot.Nr.'!B827,Fertigwaren!$B$4:$I$515,2,0),0)</f>
        <v>0</v>
      </c>
      <c r="C827" s="35"/>
      <c r="E827" s="34"/>
    </row>
    <row r="828" spans="1:5" x14ac:dyDescent="0.35">
      <c r="A828" s="34">
        <f>IFERROR(VLOOKUP('Produktion Lot.Nr.'!B828,Fertigwaren!$B$4:$I$515,2,0),0)</f>
        <v>0</v>
      </c>
      <c r="C828" s="35"/>
      <c r="E828" s="34"/>
    </row>
    <row r="829" spans="1:5" x14ac:dyDescent="0.35">
      <c r="A829" s="34">
        <f>IFERROR(VLOOKUP('Produktion Lot.Nr.'!B829,Fertigwaren!$B$4:$I$515,2,0),0)</f>
        <v>0</v>
      </c>
      <c r="C829" s="35"/>
      <c r="E829" s="34"/>
    </row>
    <row r="830" spans="1:5" x14ac:dyDescent="0.35">
      <c r="A830" s="34">
        <f>IFERROR(VLOOKUP('Produktion Lot.Nr.'!B830,Fertigwaren!$B$4:$I$515,2,0),0)</f>
        <v>0</v>
      </c>
      <c r="C830" s="35"/>
      <c r="E830" s="34"/>
    </row>
    <row r="831" spans="1:5" x14ac:dyDescent="0.35">
      <c r="A831" s="34">
        <f>IFERROR(VLOOKUP('Produktion Lot.Nr.'!B831,Fertigwaren!$B$4:$I$515,2,0),0)</f>
        <v>0</v>
      </c>
      <c r="C831" s="35"/>
      <c r="E831" s="34"/>
    </row>
    <row r="832" spans="1:5" x14ac:dyDescent="0.35">
      <c r="A832" s="34">
        <f>IFERROR(VLOOKUP('Produktion Lot.Nr.'!B832,Fertigwaren!$B$4:$I$515,2,0),0)</f>
        <v>0</v>
      </c>
      <c r="C832" s="35"/>
      <c r="E832" s="34"/>
    </row>
    <row r="833" spans="1:5" x14ac:dyDescent="0.35">
      <c r="A833" s="34">
        <f>IFERROR(VLOOKUP('Produktion Lot.Nr.'!B833,Fertigwaren!$B$4:$I$515,2,0),0)</f>
        <v>0</v>
      </c>
      <c r="C833" s="35"/>
      <c r="E833" s="34"/>
    </row>
    <row r="834" spans="1:5" x14ac:dyDescent="0.35">
      <c r="A834" s="34">
        <f>IFERROR(VLOOKUP('Produktion Lot.Nr.'!B834,Fertigwaren!$B$4:$I$515,2,0),0)</f>
        <v>0</v>
      </c>
      <c r="C834" s="35"/>
      <c r="E834" s="34"/>
    </row>
    <row r="835" spans="1:5" x14ac:dyDescent="0.35">
      <c r="A835" s="34">
        <f>IFERROR(VLOOKUP('Produktion Lot.Nr.'!B835,Fertigwaren!$B$4:$I$515,2,0),0)</f>
        <v>0</v>
      </c>
      <c r="C835" s="35"/>
      <c r="E835" s="34"/>
    </row>
    <row r="836" spans="1:5" x14ac:dyDescent="0.35">
      <c r="A836" s="34">
        <f>IFERROR(VLOOKUP('Produktion Lot.Nr.'!B836,Fertigwaren!$B$4:$I$515,2,0),0)</f>
        <v>0</v>
      </c>
      <c r="C836" s="35"/>
      <c r="E836" s="34"/>
    </row>
    <row r="837" spans="1:5" x14ac:dyDescent="0.35">
      <c r="A837" s="34">
        <f>IFERROR(VLOOKUP('Produktion Lot.Nr.'!B837,Fertigwaren!$B$4:$I$515,2,0),0)</f>
        <v>0</v>
      </c>
      <c r="C837" s="35"/>
      <c r="E837" s="34"/>
    </row>
    <row r="838" spans="1:5" x14ac:dyDescent="0.35">
      <c r="A838" s="34">
        <f>IFERROR(VLOOKUP('Produktion Lot.Nr.'!B838,Fertigwaren!$B$4:$I$515,2,0),0)</f>
        <v>0</v>
      </c>
      <c r="C838" s="35"/>
      <c r="E838" s="34"/>
    </row>
    <row r="839" spans="1:5" x14ac:dyDescent="0.35">
      <c r="A839" s="34">
        <f>IFERROR(VLOOKUP('Produktion Lot.Nr.'!B839,Fertigwaren!$B$4:$I$515,2,0),0)</f>
        <v>0</v>
      </c>
      <c r="C839" s="35"/>
      <c r="E839" s="34"/>
    </row>
    <row r="840" spans="1:5" x14ac:dyDescent="0.35">
      <c r="A840" s="34">
        <f>IFERROR(VLOOKUP('Produktion Lot.Nr.'!B840,Fertigwaren!$B$4:$I$515,2,0),0)</f>
        <v>0</v>
      </c>
      <c r="C840" s="35"/>
      <c r="E840" s="34"/>
    </row>
    <row r="841" spans="1:5" x14ac:dyDescent="0.35">
      <c r="A841" s="34">
        <f>IFERROR(VLOOKUP('Produktion Lot.Nr.'!B841,Fertigwaren!$B$4:$I$515,2,0),0)</f>
        <v>0</v>
      </c>
      <c r="C841" s="35"/>
      <c r="E841" s="34"/>
    </row>
    <row r="842" spans="1:5" x14ac:dyDescent="0.35">
      <c r="A842" s="34">
        <f>IFERROR(VLOOKUP('Produktion Lot.Nr.'!B842,Fertigwaren!$B$4:$I$515,2,0),0)</f>
        <v>0</v>
      </c>
      <c r="C842" s="35"/>
      <c r="E842" s="34"/>
    </row>
    <row r="843" spans="1:5" x14ac:dyDescent="0.35">
      <c r="A843" s="34">
        <f>IFERROR(VLOOKUP('Produktion Lot.Nr.'!B843,Fertigwaren!$B$4:$I$515,2,0),0)</f>
        <v>0</v>
      </c>
      <c r="C843" s="35"/>
      <c r="E843" s="34"/>
    </row>
    <row r="844" spans="1:5" x14ac:dyDescent="0.35">
      <c r="A844" s="34">
        <f>IFERROR(VLOOKUP('Produktion Lot.Nr.'!B844,Fertigwaren!$B$4:$I$515,2,0),0)</f>
        <v>0</v>
      </c>
      <c r="C844" s="35"/>
      <c r="E844" s="34"/>
    </row>
    <row r="845" spans="1:5" x14ac:dyDescent="0.35">
      <c r="A845" s="34">
        <f>IFERROR(VLOOKUP('Produktion Lot.Nr.'!B845,Fertigwaren!$B$4:$I$515,2,0),0)</f>
        <v>0</v>
      </c>
      <c r="C845" s="35"/>
      <c r="E845" s="34"/>
    </row>
    <row r="846" spans="1:5" x14ac:dyDescent="0.35">
      <c r="A846" s="34">
        <f>IFERROR(VLOOKUP('Produktion Lot.Nr.'!B846,Fertigwaren!$B$4:$I$515,2,0),0)</f>
        <v>0</v>
      </c>
      <c r="C846" s="35"/>
      <c r="E846" s="34"/>
    </row>
    <row r="847" spans="1:5" x14ac:dyDescent="0.35">
      <c r="A847" s="34">
        <f>IFERROR(VLOOKUP('Produktion Lot.Nr.'!B847,Fertigwaren!$B$4:$I$515,2,0),0)</f>
        <v>0</v>
      </c>
      <c r="C847" s="35"/>
      <c r="E847" s="34"/>
    </row>
    <row r="848" spans="1:5" x14ac:dyDescent="0.35">
      <c r="A848" s="34">
        <f>IFERROR(VLOOKUP('Produktion Lot.Nr.'!B848,Fertigwaren!$B$4:$I$515,2,0),0)</f>
        <v>0</v>
      </c>
      <c r="C848" s="35"/>
      <c r="E848" s="34"/>
    </row>
    <row r="849" spans="1:5" x14ac:dyDescent="0.35">
      <c r="A849" s="34">
        <f>IFERROR(VLOOKUP('Produktion Lot.Nr.'!B849,Fertigwaren!$B$4:$I$515,2,0),0)</f>
        <v>0</v>
      </c>
      <c r="C849" s="35"/>
      <c r="E849" s="34"/>
    </row>
    <row r="850" spans="1:5" x14ac:dyDescent="0.35">
      <c r="A850" s="34">
        <f>IFERROR(VLOOKUP('Produktion Lot.Nr.'!B850,Fertigwaren!$B$4:$I$515,2,0),0)</f>
        <v>0</v>
      </c>
      <c r="C850" s="35"/>
      <c r="E850" s="34"/>
    </row>
    <row r="851" spans="1:5" x14ac:dyDescent="0.35">
      <c r="A851" s="34">
        <f>IFERROR(VLOOKUP('Produktion Lot.Nr.'!B851,Fertigwaren!$B$4:$I$515,2,0),0)</f>
        <v>0</v>
      </c>
      <c r="C851" s="35"/>
      <c r="E851" s="34"/>
    </row>
    <row r="852" spans="1:5" x14ac:dyDescent="0.35">
      <c r="A852" s="34">
        <f>IFERROR(VLOOKUP('Produktion Lot.Nr.'!B852,Fertigwaren!$B$4:$I$515,2,0),0)</f>
        <v>0</v>
      </c>
      <c r="C852" s="35"/>
      <c r="E852" s="34"/>
    </row>
    <row r="853" spans="1:5" x14ac:dyDescent="0.35">
      <c r="A853" s="34">
        <f>IFERROR(VLOOKUP('Produktion Lot.Nr.'!B853,Fertigwaren!$B$4:$I$515,2,0),0)</f>
        <v>0</v>
      </c>
      <c r="C853" s="35"/>
      <c r="E853" s="34"/>
    </row>
    <row r="854" spans="1:5" x14ac:dyDescent="0.35">
      <c r="A854" s="34">
        <f>IFERROR(VLOOKUP('Produktion Lot.Nr.'!B854,Fertigwaren!$B$4:$I$515,2,0),0)</f>
        <v>0</v>
      </c>
      <c r="C854" s="35"/>
      <c r="E854" s="34"/>
    </row>
    <row r="855" spans="1:5" x14ac:dyDescent="0.35">
      <c r="A855" s="34">
        <f>IFERROR(VLOOKUP('Produktion Lot.Nr.'!B855,Fertigwaren!$B$4:$I$515,2,0),0)</f>
        <v>0</v>
      </c>
      <c r="C855" s="35"/>
      <c r="E855" s="34"/>
    </row>
    <row r="856" spans="1:5" x14ac:dyDescent="0.35">
      <c r="A856" s="34">
        <f>IFERROR(VLOOKUP('Produktion Lot.Nr.'!B856,Fertigwaren!$B$4:$I$515,2,0),0)</f>
        <v>0</v>
      </c>
      <c r="C856" s="35"/>
      <c r="E856" s="34"/>
    </row>
    <row r="857" spans="1:5" x14ac:dyDescent="0.35">
      <c r="A857" s="34">
        <f>IFERROR(VLOOKUP('Produktion Lot.Nr.'!B857,Fertigwaren!$B$4:$I$515,2,0),0)</f>
        <v>0</v>
      </c>
      <c r="C857" s="35"/>
      <c r="E857" s="34"/>
    </row>
    <row r="858" spans="1:5" x14ac:dyDescent="0.35">
      <c r="A858" s="34">
        <f>IFERROR(VLOOKUP('Produktion Lot.Nr.'!B858,Fertigwaren!$B$4:$I$515,2,0),0)</f>
        <v>0</v>
      </c>
      <c r="C858" s="35"/>
      <c r="E858" s="34"/>
    </row>
    <row r="859" spans="1:5" x14ac:dyDescent="0.35">
      <c r="A859" s="34">
        <f>IFERROR(VLOOKUP('Produktion Lot.Nr.'!B859,Fertigwaren!$B$4:$I$515,2,0),0)</f>
        <v>0</v>
      </c>
      <c r="C859" s="35"/>
      <c r="E859" s="34"/>
    </row>
    <row r="860" spans="1:5" x14ac:dyDescent="0.35">
      <c r="A860" s="34">
        <f>IFERROR(VLOOKUP('Produktion Lot.Nr.'!B860,Fertigwaren!$B$4:$I$515,2,0),0)</f>
        <v>0</v>
      </c>
      <c r="C860" s="35"/>
      <c r="E860" s="34"/>
    </row>
    <row r="861" spans="1:5" x14ac:dyDescent="0.35">
      <c r="A861" s="34">
        <f>IFERROR(VLOOKUP('Produktion Lot.Nr.'!B861,Fertigwaren!$B$4:$I$515,2,0),0)</f>
        <v>0</v>
      </c>
      <c r="C861" s="35"/>
      <c r="E861" s="34"/>
    </row>
    <row r="862" spans="1:5" x14ac:dyDescent="0.35">
      <c r="A862" s="34">
        <f>IFERROR(VLOOKUP('Produktion Lot.Nr.'!B862,Fertigwaren!$B$4:$I$515,2,0),0)</f>
        <v>0</v>
      </c>
      <c r="C862" s="35"/>
      <c r="E862" s="34"/>
    </row>
    <row r="863" spans="1:5" x14ac:dyDescent="0.35">
      <c r="A863" s="34">
        <f>IFERROR(VLOOKUP('Produktion Lot.Nr.'!B863,Fertigwaren!$B$4:$I$515,2,0),0)</f>
        <v>0</v>
      </c>
      <c r="C863" s="35"/>
      <c r="E863" s="34"/>
    </row>
    <row r="864" spans="1:5" x14ac:dyDescent="0.35">
      <c r="A864" s="34">
        <f>IFERROR(VLOOKUP('Produktion Lot.Nr.'!B864,Fertigwaren!$B$4:$I$515,2,0),0)</f>
        <v>0</v>
      </c>
      <c r="C864" s="35"/>
      <c r="E864" s="34"/>
    </row>
    <row r="865" spans="1:5" x14ac:dyDescent="0.35">
      <c r="A865" s="34">
        <f>IFERROR(VLOOKUP('Produktion Lot.Nr.'!B865,Fertigwaren!$B$4:$I$515,2,0),0)</f>
        <v>0</v>
      </c>
      <c r="C865" s="35"/>
      <c r="E865" s="34"/>
    </row>
    <row r="866" spans="1:5" x14ac:dyDescent="0.35">
      <c r="A866" s="34">
        <f>IFERROR(VLOOKUP('Produktion Lot.Nr.'!B866,Fertigwaren!$B$4:$I$515,2,0),0)</f>
        <v>0</v>
      </c>
      <c r="C866" s="35"/>
      <c r="E866" s="34"/>
    </row>
    <row r="867" spans="1:5" x14ac:dyDescent="0.35">
      <c r="A867" s="34">
        <f>IFERROR(VLOOKUP('Produktion Lot.Nr.'!B867,Fertigwaren!$B$4:$I$515,2,0),0)</f>
        <v>0</v>
      </c>
      <c r="C867" s="35"/>
      <c r="E867" s="34"/>
    </row>
    <row r="868" spans="1:5" x14ac:dyDescent="0.35">
      <c r="A868" s="34">
        <f>IFERROR(VLOOKUP('Produktion Lot.Nr.'!B868,Fertigwaren!$B$4:$I$515,2,0),0)</f>
        <v>0</v>
      </c>
      <c r="C868" s="35"/>
      <c r="E868" s="34"/>
    </row>
    <row r="869" spans="1:5" x14ac:dyDescent="0.35">
      <c r="A869" s="34">
        <f>IFERROR(VLOOKUP('Produktion Lot.Nr.'!B869,Fertigwaren!$B$4:$I$515,2,0),0)</f>
        <v>0</v>
      </c>
      <c r="C869" s="35"/>
      <c r="E869" s="34"/>
    </row>
    <row r="870" spans="1:5" x14ac:dyDescent="0.35">
      <c r="A870" s="34">
        <f>IFERROR(VLOOKUP('Produktion Lot.Nr.'!B870,Fertigwaren!$B$4:$I$515,2,0),0)</f>
        <v>0</v>
      </c>
      <c r="C870" s="35"/>
      <c r="E870" s="34"/>
    </row>
    <row r="871" spans="1:5" x14ac:dyDescent="0.35">
      <c r="A871" s="34">
        <f>IFERROR(VLOOKUP('Produktion Lot.Nr.'!B871,Fertigwaren!$B$4:$I$515,2,0),0)</f>
        <v>0</v>
      </c>
      <c r="C871" s="35"/>
      <c r="E871" s="34"/>
    </row>
    <row r="872" spans="1:5" x14ac:dyDescent="0.35">
      <c r="A872" s="34">
        <f>IFERROR(VLOOKUP('Produktion Lot.Nr.'!B872,Fertigwaren!$B$4:$I$515,2,0),0)</f>
        <v>0</v>
      </c>
      <c r="C872" s="35"/>
      <c r="E872" s="34"/>
    </row>
    <row r="873" spans="1:5" x14ac:dyDescent="0.35">
      <c r="A873" s="34">
        <f>IFERROR(VLOOKUP('Produktion Lot.Nr.'!B873,Fertigwaren!$B$4:$I$515,2,0),0)</f>
        <v>0</v>
      </c>
      <c r="C873" s="35"/>
      <c r="E873" s="34"/>
    </row>
    <row r="874" spans="1:5" x14ac:dyDescent="0.35">
      <c r="A874" s="34">
        <f>IFERROR(VLOOKUP('Produktion Lot.Nr.'!B874,Fertigwaren!$B$4:$I$515,2,0),0)</f>
        <v>0</v>
      </c>
      <c r="C874" s="35"/>
      <c r="E874" s="34"/>
    </row>
    <row r="875" spans="1:5" x14ac:dyDescent="0.35">
      <c r="A875" s="34">
        <f>IFERROR(VLOOKUP('Produktion Lot.Nr.'!B875,Fertigwaren!$B$4:$I$515,2,0),0)</f>
        <v>0</v>
      </c>
      <c r="C875" s="35"/>
      <c r="E875" s="34"/>
    </row>
    <row r="876" spans="1:5" x14ac:dyDescent="0.35">
      <c r="A876" s="34">
        <f>IFERROR(VLOOKUP('Produktion Lot.Nr.'!B876,Fertigwaren!$B$4:$I$515,2,0),0)</f>
        <v>0</v>
      </c>
      <c r="C876" s="35"/>
      <c r="E876" s="34"/>
    </row>
    <row r="877" spans="1:5" x14ac:dyDescent="0.35">
      <c r="A877" s="34">
        <f>IFERROR(VLOOKUP('Produktion Lot.Nr.'!B877,Fertigwaren!$B$4:$I$515,2,0),0)</f>
        <v>0</v>
      </c>
      <c r="C877" s="35"/>
      <c r="E877" s="34"/>
    </row>
    <row r="878" spans="1:5" x14ac:dyDescent="0.35">
      <c r="A878" s="34">
        <f>IFERROR(VLOOKUP('Produktion Lot.Nr.'!B878,Fertigwaren!$B$4:$I$515,2,0),0)</f>
        <v>0</v>
      </c>
      <c r="C878" s="35"/>
      <c r="E878" s="34"/>
    </row>
    <row r="879" spans="1:5" x14ac:dyDescent="0.35">
      <c r="A879" s="34">
        <f>IFERROR(VLOOKUP('Produktion Lot.Nr.'!B879,Fertigwaren!$B$4:$I$515,2,0),0)</f>
        <v>0</v>
      </c>
      <c r="C879" s="35"/>
      <c r="E879" s="34"/>
    </row>
    <row r="880" spans="1:5" x14ac:dyDescent="0.35">
      <c r="A880" s="34">
        <f>IFERROR(VLOOKUP('Produktion Lot.Nr.'!B880,Fertigwaren!$B$4:$I$515,2,0),0)</f>
        <v>0</v>
      </c>
      <c r="C880" s="35"/>
      <c r="E880" s="34"/>
    </row>
    <row r="881" spans="1:5" x14ac:dyDescent="0.35">
      <c r="A881" s="34">
        <f>IFERROR(VLOOKUP('Produktion Lot.Nr.'!B881,Fertigwaren!$B$4:$I$515,2,0),0)</f>
        <v>0</v>
      </c>
      <c r="C881" s="35"/>
      <c r="E881" s="34"/>
    </row>
    <row r="882" spans="1:5" x14ac:dyDescent="0.35">
      <c r="A882" s="34">
        <f>IFERROR(VLOOKUP('Produktion Lot.Nr.'!B882,Fertigwaren!$B$4:$I$515,2,0),0)</f>
        <v>0</v>
      </c>
      <c r="C882" s="35"/>
      <c r="E882" s="34"/>
    </row>
    <row r="883" spans="1:5" x14ac:dyDescent="0.35">
      <c r="A883" s="34">
        <f>IFERROR(VLOOKUP('Produktion Lot.Nr.'!B883,Fertigwaren!$B$4:$I$515,2,0),0)</f>
        <v>0</v>
      </c>
      <c r="C883" s="35"/>
      <c r="E883" s="34"/>
    </row>
    <row r="884" spans="1:5" x14ac:dyDescent="0.35">
      <c r="A884" s="34">
        <f>IFERROR(VLOOKUP('Produktion Lot.Nr.'!B884,Fertigwaren!$B$4:$I$515,2,0),0)</f>
        <v>0</v>
      </c>
      <c r="C884" s="35"/>
      <c r="E884" s="34"/>
    </row>
    <row r="885" spans="1:5" x14ac:dyDescent="0.35">
      <c r="A885" s="34">
        <f>IFERROR(VLOOKUP('Produktion Lot.Nr.'!B885,Fertigwaren!$B$4:$I$515,2,0),0)</f>
        <v>0</v>
      </c>
      <c r="C885" s="35"/>
      <c r="E885" s="34"/>
    </row>
    <row r="886" spans="1:5" x14ac:dyDescent="0.35">
      <c r="A886" s="34">
        <f>IFERROR(VLOOKUP('Produktion Lot.Nr.'!B886,Fertigwaren!$B$4:$I$515,2,0),0)</f>
        <v>0</v>
      </c>
      <c r="C886" s="35"/>
      <c r="E886" s="34"/>
    </row>
    <row r="887" spans="1:5" x14ac:dyDescent="0.35">
      <c r="A887" s="34">
        <f>IFERROR(VLOOKUP('Produktion Lot.Nr.'!B887,Fertigwaren!$B$4:$I$515,2,0),0)</f>
        <v>0</v>
      </c>
      <c r="C887" s="35"/>
      <c r="E887" s="34"/>
    </row>
    <row r="888" spans="1:5" x14ac:dyDescent="0.35">
      <c r="A888" s="34">
        <f>IFERROR(VLOOKUP('Produktion Lot.Nr.'!B888,Fertigwaren!$B$4:$I$515,2,0),0)</f>
        <v>0</v>
      </c>
      <c r="C888" s="35"/>
      <c r="E888" s="34"/>
    </row>
    <row r="889" spans="1:5" x14ac:dyDescent="0.35">
      <c r="A889" s="34">
        <f>IFERROR(VLOOKUP('Produktion Lot.Nr.'!B889,Fertigwaren!$B$4:$I$515,2,0),0)</f>
        <v>0</v>
      </c>
      <c r="C889" s="35"/>
      <c r="E889" s="34"/>
    </row>
    <row r="890" spans="1:5" x14ac:dyDescent="0.35">
      <c r="A890" s="34">
        <f>IFERROR(VLOOKUP('Produktion Lot.Nr.'!B890,Fertigwaren!$B$4:$I$515,2,0),0)</f>
        <v>0</v>
      </c>
      <c r="C890" s="35"/>
      <c r="E890" s="34"/>
    </row>
    <row r="891" spans="1:5" x14ac:dyDescent="0.35">
      <c r="A891" s="34">
        <f>IFERROR(VLOOKUP('Produktion Lot.Nr.'!B891,Fertigwaren!$B$4:$I$515,2,0),0)</f>
        <v>0</v>
      </c>
      <c r="C891" s="35"/>
      <c r="E891" s="34"/>
    </row>
    <row r="892" spans="1:5" x14ac:dyDescent="0.35">
      <c r="A892" s="34">
        <f>IFERROR(VLOOKUP('Produktion Lot.Nr.'!B892,Fertigwaren!$B$4:$I$515,2,0),0)</f>
        <v>0</v>
      </c>
      <c r="C892" s="35"/>
      <c r="E892" s="34"/>
    </row>
    <row r="893" spans="1:5" x14ac:dyDescent="0.35">
      <c r="A893" s="34">
        <f>IFERROR(VLOOKUP('Produktion Lot.Nr.'!B893,Fertigwaren!$B$4:$I$515,2,0),0)</f>
        <v>0</v>
      </c>
      <c r="C893" s="35"/>
      <c r="E893" s="34"/>
    </row>
    <row r="894" spans="1:5" x14ac:dyDescent="0.35">
      <c r="A894" s="34">
        <f>IFERROR(VLOOKUP('Produktion Lot.Nr.'!B894,Fertigwaren!$B$4:$I$515,2,0),0)</f>
        <v>0</v>
      </c>
      <c r="C894" s="35"/>
      <c r="E894" s="34"/>
    </row>
    <row r="895" spans="1:5" x14ac:dyDescent="0.35">
      <c r="A895" s="34">
        <f>IFERROR(VLOOKUP('Produktion Lot.Nr.'!B895,Fertigwaren!$B$4:$I$515,2,0),0)</f>
        <v>0</v>
      </c>
      <c r="C895" s="35"/>
      <c r="E895" s="34"/>
    </row>
    <row r="896" spans="1:5" x14ac:dyDescent="0.35">
      <c r="A896" s="34">
        <f>IFERROR(VLOOKUP('Produktion Lot.Nr.'!B896,Fertigwaren!$B$4:$I$515,2,0),0)</f>
        <v>0</v>
      </c>
      <c r="C896" s="35"/>
      <c r="E896" s="34"/>
    </row>
    <row r="897" spans="1:5" x14ac:dyDescent="0.35">
      <c r="A897" s="34">
        <f>IFERROR(VLOOKUP('Produktion Lot.Nr.'!B897,Fertigwaren!$B$4:$I$515,2,0),0)</f>
        <v>0</v>
      </c>
      <c r="C897" s="35"/>
      <c r="E897" s="34"/>
    </row>
    <row r="898" spans="1:5" x14ac:dyDescent="0.35">
      <c r="A898" s="34">
        <f>IFERROR(VLOOKUP('Produktion Lot.Nr.'!B898,Fertigwaren!$B$4:$I$515,2,0),0)</f>
        <v>0</v>
      </c>
      <c r="C898" s="35"/>
      <c r="E898" s="34"/>
    </row>
    <row r="899" spans="1:5" x14ac:dyDescent="0.35">
      <c r="A899" s="34">
        <f>IFERROR(VLOOKUP('Produktion Lot.Nr.'!B899,Fertigwaren!$B$4:$I$515,2,0),0)</f>
        <v>0</v>
      </c>
      <c r="C899" s="35"/>
      <c r="E899" s="34"/>
    </row>
    <row r="900" spans="1:5" x14ac:dyDescent="0.35">
      <c r="A900" s="34">
        <f>IFERROR(VLOOKUP('Produktion Lot.Nr.'!B900,Fertigwaren!$B$4:$I$515,2,0),0)</f>
        <v>0</v>
      </c>
      <c r="C900" s="35"/>
      <c r="E900" s="34"/>
    </row>
    <row r="901" spans="1:5" x14ac:dyDescent="0.35">
      <c r="A901" s="34">
        <f>IFERROR(VLOOKUP('Produktion Lot.Nr.'!B901,Fertigwaren!$B$4:$I$515,2,0),0)</f>
        <v>0</v>
      </c>
      <c r="C901" s="35"/>
      <c r="E901" s="34"/>
    </row>
    <row r="902" spans="1:5" x14ac:dyDescent="0.35">
      <c r="A902" s="34">
        <f>IFERROR(VLOOKUP('Produktion Lot.Nr.'!B902,Fertigwaren!$B$4:$I$515,2,0),0)</f>
        <v>0</v>
      </c>
      <c r="C902" s="35"/>
      <c r="E902" s="34"/>
    </row>
    <row r="903" spans="1:5" x14ac:dyDescent="0.35">
      <c r="A903" s="34">
        <f>IFERROR(VLOOKUP('Produktion Lot.Nr.'!B903,Fertigwaren!$B$4:$I$515,2,0),0)</f>
        <v>0</v>
      </c>
      <c r="C903" s="35"/>
      <c r="E903" s="34"/>
    </row>
    <row r="904" spans="1:5" x14ac:dyDescent="0.35">
      <c r="A904" s="34">
        <f>IFERROR(VLOOKUP('Produktion Lot.Nr.'!B904,Fertigwaren!$B$4:$I$515,2,0),0)</f>
        <v>0</v>
      </c>
      <c r="C904" s="35"/>
      <c r="E904" s="34"/>
    </row>
    <row r="905" spans="1:5" x14ac:dyDescent="0.35">
      <c r="A905" s="34">
        <f>IFERROR(VLOOKUP('Produktion Lot.Nr.'!B905,Fertigwaren!$B$4:$I$515,2,0),0)</f>
        <v>0</v>
      </c>
      <c r="C905" s="35"/>
      <c r="E905" s="34"/>
    </row>
    <row r="906" spans="1:5" x14ac:dyDescent="0.35">
      <c r="A906" s="34">
        <f>IFERROR(VLOOKUP('Produktion Lot.Nr.'!B906,Fertigwaren!$B$4:$I$515,2,0),0)</f>
        <v>0</v>
      </c>
      <c r="C906" s="35"/>
      <c r="E906" s="34"/>
    </row>
    <row r="907" spans="1:5" x14ac:dyDescent="0.35">
      <c r="A907" s="34">
        <f>IFERROR(VLOOKUP('Produktion Lot.Nr.'!B907,Fertigwaren!$B$4:$I$515,2,0),0)</f>
        <v>0</v>
      </c>
      <c r="C907" s="35"/>
      <c r="E907" s="34"/>
    </row>
    <row r="908" spans="1:5" x14ac:dyDescent="0.35">
      <c r="A908" s="34">
        <f>IFERROR(VLOOKUP('Produktion Lot.Nr.'!B908,Fertigwaren!$B$4:$I$515,2,0),0)</f>
        <v>0</v>
      </c>
      <c r="C908" s="35"/>
      <c r="E908" s="34"/>
    </row>
    <row r="909" spans="1:5" x14ac:dyDescent="0.35">
      <c r="A909" s="34">
        <f>IFERROR(VLOOKUP('Produktion Lot.Nr.'!B909,Fertigwaren!$B$4:$I$515,2,0),0)</f>
        <v>0</v>
      </c>
      <c r="C909" s="35"/>
      <c r="E909" s="34"/>
    </row>
    <row r="910" spans="1:5" x14ac:dyDescent="0.35">
      <c r="A910" s="34">
        <f>IFERROR(VLOOKUP('Produktion Lot.Nr.'!B910,Fertigwaren!$B$4:$I$515,2,0),0)</f>
        <v>0</v>
      </c>
      <c r="C910" s="35"/>
      <c r="E910" s="34"/>
    </row>
    <row r="911" spans="1:5" x14ac:dyDescent="0.35">
      <c r="A911" s="34">
        <f>IFERROR(VLOOKUP('Produktion Lot.Nr.'!B911,Fertigwaren!$B$4:$I$515,2,0),0)</f>
        <v>0</v>
      </c>
      <c r="C911" s="35"/>
      <c r="E911" s="34"/>
    </row>
    <row r="912" spans="1:5" x14ac:dyDescent="0.35">
      <c r="A912" s="34">
        <f>IFERROR(VLOOKUP('Produktion Lot.Nr.'!B912,Fertigwaren!$B$4:$I$515,2,0),0)</f>
        <v>0</v>
      </c>
      <c r="C912" s="35"/>
      <c r="E912" s="34"/>
    </row>
    <row r="913" spans="1:5" x14ac:dyDescent="0.35">
      <c r="A913" s="34">
        <f>IFERROR(VLOOKUP('Produktion Lot.Nr.'!B913,Fertigwaren!$B$4:$I$515,2,0),0)</f>
        <v>0</v>
      </c>
      <c r="C913" s="35"/>
      <c r="E913" s="34"/>
    </row>
    <row r="914" spans="1:5" x14ac:dyDescent="0.35">
      <c r="A914" s="34">
        <f>IFERROR(VLOOKUP('Produktion Lot.Nr.'!B914,Fertigwaren!$B$4:$I$515,2,0),0)</f>
        <v>0</v>
      </c>
      <c r="C914" s="35"/>
      <c r="E914" s="34"/>
    </row>
    <row r="915" spans="1:5" x14ac:dyDescent="0.35">
      <c r="A915" s="34">
        <f>IFERROR(VLOOKUP('Produktion Lot.Nr.'!B915,Fertigwaren!$B$4:$I$515,2,0),0)</f>
        <v>0</v>
      </c>
      <c r="C915" s="35"/>
      <c r="E915" s="34"/>
    </row>
    <row r="916" spans="1:5" x14ac:dyDescent="0.35">
      <c r="A916" s="34">
        <f>IFERROR(VLOOKUP('Produktion Lot.Nr.'!B916,Fertigwaren!$B$4:$I$515,2,0),0)</f>
        <v>0</v>
      </c>
      <c r="C916" s="35"/>
      <c r="E916" s="34"/>
    </row>
    <row r="917" spans="1:5" x14ac:dyDescent="0.35">
      <c r="A917" s="34">
        <f>IFERROR(VLOOKUP('Produktion Lot.Nr.'!B917,Fertigwaren!$B$4:$I$515,2,0),0)</f>
        <v>0</v>
      </c>
      <c r="C917" s="35"/>
      <c r="E917" s="34"/>
    </row>
    <row r="918" spans="1:5" x14ac:dyDescent="0.35">
      <c r="A918" s="34">
        <f>IFERROR(VLOOKUP('Produktion Lot.Nr.'!B918,Fertigwaren!$B$4:$I$515,2,0),0)</f>
        <v>0</v>
      </c>
      <c r="C918" s="35"/>
      <c r="E918" s="34"/>
    </row>
    <row r="919" spans="1:5" x14ac:dyDescent="0.35">
      <c r="A919" s="34">
        <f>IFERROR(VLOOKUP('Produktion Lot.Nr.'!B919,Fertigwaren!$B$4:$I$515,2,0),0)</f>
        <v>0</v>
      </c>
      <c r="C919" s="35"/>
      <c r="E919" s="34"/>
    </row>
    <row r="920" spans="1:5" x14ac:dyDescent="0.35">
      <c r="A920" s="34">
        <f>IFERROR(VLOOKUP('Produktion Lot.Nr.'!B920,Fertigwaren!$B$4:$I$515,2,0),0)</f>
        <v>0</v>
      </c>
      <c r="C920" s="35"/>
      <c r="E920" s="34"/>
    </row>
    <row r="921" spans="1:5" x14ac:dyDescent="0.35">
      <c r="A921" s="34">
        <f>IFERROR(VLOOKUP('Produktion Lot.Nr.'!B921,Fertigwaren!$B$4:$I$515,2,0),0)</f>
        <v>0</v>
      </c>
      <c r="C921" s="35"/>
      <c r="E921" s="34"/>
    </row>
    <row r="922" spans="1:5" x14ac:dyDescent="0.35">
      <c r="A922" s="34">
        <f>IFERROR(VLOOKUP('Produktion Lot.Nr.'!B922,Fertigwaren!$B$4:$I$515,2,0),0)</f>
        <v>0</v>
      </c>
      <c r="C922" s="35"/>
      <c r="E922" s="34"/>
    </row>
    <row r="923" spans="1:5" x14ac:dyDescent="0.35">
      <c r="A923" s="34">
        <f>IFERROR(VLOOKUP('Produktion Lot.Nr.'!B923,Fertigwaren!$B$4:$I$515,2,0),0)</f>
        <v>0</v>
      </c>
      <c r="C923" s="35"/>
      <c r="E923" s="34"/>
    </row>
    <row r="924" spans="1:5" x14ac:dyDescent="0.35">
      <c r="A924" s="34">
        <f>IFERROR(VLOOKUP('Produktion Lot.Nr.'!B924,Fertigwaren!$B$4:$I$515,2,0),0)</f>
        <v>0</v>
      </c>
      <c r="C924" s="35"/>
      <c r="E924" s="34"/>
    </row>
    <row r="925" spans="1:5" x14ac:dyDescent="0.35">
      <c r="A925" s="34">
        <f>IFERROR(VLOOKUP('Produktion Lot.Nr.'!B925,Fertigwaren!$B$4:$I$515,2,0),0)</f>
        <v>0</v>
      </c>
      <c r="C925" s="35"/>
      <c r="E925" s="34"/>
    </row>
    <row r="926" spans="1:5" x14ac:dyDescent="0.35">
      <c r="A926" s="34">
        <f>IFERROR(VLOOKUP('Produktion Lot.Nr.'!B926,Fertigwaren!$B$4:$I$515,2,0),0)</f>
        <v>0</v>
      </c>
      <c r="C926" s="35"/>
      <c r="E926" s="34"/>
    </row>
    <row r="927" spans="1:5" x14ac:dyDescent="0.35">
      <c r="A927" s="34">
        <f>IFERROR(VLOOKUP('Produktion Lot.Nr.'!B927,Fertigwaren!$B$4:$I$515,2,0),0)</f>
        <v>0</v>
      </c>
      <c r="C927" s="35"/>
      <c r="E927" s="34"/>
    </row>
    <row r="928" spans="1:5" x14ac:dyDescent="0.35">
      <c r="A928" s="34">
        <f>IFERROR(VLOOKUP('Produktion Lot.Nr.'!B928,Fertigwaren!$B$4:$I$515,2,0),0)</f>
        <v>0</v>
      </c>
      <c r="C928" s="35"/>
      <c r="E928" s="34"/>
    </row>
    <row r="929" spans="1:5" x14ac:dyDescent="0.35">
      <c r="A929" s="34">
        <f>IFERROR(VLOOKUP('Produktion Lot.Nr.'!B929,Fertigwaren!$B$4:$I$515,2,0),0)</f>
        <v>0</v>
      </c>
      <c r="C929" s="35"/>
      <c r="E929" s="34"/>
    </row>
    <row r="930" spans="1:5" x14ac:dyDescent="0.35">
      <c r="A930" s="34">
        <f>IFERROR(VLOOKUP('Produktion Lot.Nr.'!B930,Fertigwaren!$B$4:$I$515,2,0),0)</f>
        <v>0</v>
      </c>
      <c r="C930" s="35"/>
      <c r="E930" s="34"/>
    </row>
    <row r="931" spans="1:5" x14ac:dyDescent="0.35">
      <c r="A931" s="34">
        <f>IFERROR(VLOOKUP('Produktion Lot.Nr.'!B931,Fertigwaren!$B$4:$I$515,2,0),0)</f>
        <v>0</v>
      </c>
      <c r="C931" s="35"/>
      <c r="E931" s="34"/>
    </row>
    <row r="932" spans="1:5" x14ac:dyDescent="0.35">
      <c r="A932" s="34">
        <f>IFERROR(VLOOKUP('Produktion Lot.Nr.'!B932,Fertigwaren!$B$4:$I$515,2,0),0)</f>
        <v>0</v>
      </c>
      <c r="C932" s="35"/>
      <c r="E932" s="34"/>
    </row>
    <row r="933" spans="1:5" x14ac:dyDescent="0.35">
      <c r="A933" s="34">
        <f>IFERROR(VLOOKUP('Produktion Lot.Nr.'!B933,Fertigwaren!$B$4:$I$515,2,0),0)</f>
        <v>0</v>
      </c>
      <c r="C933" s="35"/>
      <c r="E933" s="34"/>
    </row>
    <row r="934" spans="1:5" x14ac:dyDescent="0.35">
      <c r="A934" s="34">
        <f>IFERROR(VLOOKUP('Produktion Lot.Nr.'!B934,Fertigwaren!$B$4:$I$515,2,0),0)</f>
        <v>0</v>
      </c>
      <c r="C934" s="35"/>
      <c r="E934" s="34"/>
    </row>
    <row r="935" spans="1:5" x14ac:dyDescent="0.35">
      <c r="A935" s="34">
        <f>IFERROR(VLOOKUP('Produktion Lot.Nr.'!B935,Fertigwaren!$B$4:$I$515,2,0),0)</f>
        <v>0</v>
      </c>
      <c r="C935" s="35"/>
      <c r="E935" s="34"/>
    </row>
    <row r="936" spans="1:5" x14ac:dyDescent="0.35">
      <c r="A936" s="34">
        <f>IFERROR(VLOOKUP('Produktion Lot.Nr.'!B936,Fertigwaren!$B$4:$I$515,2,0),0)</f>
        <v>0</v>
      </c>
      <c r="C936" s="35"/>
      <c r="E936" s="34"/>
    </row>
    <row r="937" spans="1:5" x14ac:dyDescent="0.35">
      <c r="A937" s="34">
        <f>IFERROR(VLOOKUP('Produktion Lot.Nr.'!B937,Fertigwaren!$B$4:$I$515,2,0),0)</f>
        <v>0</v>
      </c>
      <c r="C937" s="35"/>
      <c r="E937" s="34"/>
    </row>
    <row r="938" spans="1:5" x14ac:dyDescent="0.35">
      <c r="A938" s="34">
        <f>IFERROR(VLOOKUP('Produktion Lot.Nr.'!B938,Fertigwaren!$B$4:$I$515,2,0),0)</f>
        <v>0</v>
      </c>
      <c r="C938" s="35"/>
      <c r="E938" s="34"/>
    </row>
    <row r="939" spans="1:5" x14ac:dyDescent="0.35">
      <c r="A939" s="34">
        <f>IFERROR(VLOOKUP('Produktion Lot.Nr.'!B939,Fertigwaren!$B$4:$I$515,2,0),0)</f>
        <v>0</v>
      </c>
      <c r="C939" s="35"/>
      <c r="E939" s="34"/>
    </row>
    <row r="940" spans="1:5" x14ac:dyDescent="0.35">
      <c r="A940" s="34">
        <f>IFERROR(VLOOKUP('Produktion Lot.Nr.'!B940,Fertigwaren!$B$4:$I$515,2,0),0)</f>
        <v>0</v>
      </c>
      <c r="C940" s="35"/>
      <c r="E940" s="34"/>
    </row>
    <row r="941" spans="1:5" x14ac:dyDescent="0.35">
      <c r="A941" s="34">
        <f>IFERROR(VLOOKUP('Produktion Lot.Nr.'!B941,Fertigwaren!$B$4:$I$515,2,0),0)</f>
        <v>0</v>
      </c>
      <c r="C941" s="35"/>
      <c r="E941" s="34"/>
    </row>
    <row r="942" spans="1:5" x14ac:dyDescent="0.35">
      <c r="A942" s="34">
        <f>IFERROR(VLOOKUP('Produktion Lot.Nr.'!B942,Fertigwaren!$B$4:$I$515,2,0),0)</f>
        <v>0</v>
      </c>
      <c r="C942" s="35"/>
      <c r="E942" s="34"/>
    </row>
    <row r="943" spans="1:5" x14ac:dyDescent="0.35">
      <c r="A943" s="34">
        <f>IFERROR(VLOOKUP('Produktion Lot.Nr.'!B943,Fertigwaren!$B$4:$I$515,2,0),0)</f>
        <v>0</v>
      </c>
      <c r="C943" s="35"/>
      <c r="E943" s="34"/>
    </row>
    <row r="944" spans="1:5" x14ac:dyDescent="0.35">
      <c r="A944" s="34">
        <f>IFERROR(VLOOKUP('Produktion Lot.Nr.'!B944,Fertigwaren!$B$4:$I$515,2,0),0)</f>
        <v>0</v>
      </c>
      <c r="C944" s="35"/>
      <c r="E944" s="34"/>
    </row>
    <row r="945" spans="1:5" x14ac:dyDescent="0.35">
      <c r="A945" s="34">
        <f>IFERROR(VLOOKUP('Produktion Lot.Nr.'!B945,Fertigwaren!$B$4:$I$515,2,0),0)</f>
        <v>0</v>
      </c>
      <c r="C945" s="35"/>
      <c r="E945" s="34"/>
    </row>
    <row r="946" spans="1:5" x14ac:dyDescent="0.35">
      <c r="A946" s="34">
        <f>IFERROR(VLOOKUP('Produktion Lot.Nr.'!B946,Fertigwaren!$B$4:$I$515,2,0),0)</f>
        <v>0</v>
      </c>
      <c r="C946" s="35"/>
      <c r="E946" s="34"/>
    </row>
    <row r="947" spans="1:5" x14ac:dyDescent="0.35">
      <c r="A947" s="34">
        <f>IFERROR(VLOOKUP('Produktion Lot.Nr.'!B947,Fertigwaren!$B$4:$I$515,2,0),0)</f>
        <v>0</v>
      </c>
      <c r="C947" s="35"/>
      <c r="E947" s="34"/>
    </row>
    <row r="948" spans="1:5" x14ac:dyDescent="0.35">
      <c r="A948" s="34">
        <f>IFERROR(VLOOKUP('Produktion Lot.Nr.'!B948,Fertigwaren!$B$4:$I$515,2,0),0)</f>
        <v>0</v>
      </c>
      <c r="C948" s="35"/>
      <c r="E948" s="34"/>
    </row>
    <row r="949" spans="1:5" x14ac:dyDescent="0.35">
      <c r="A949" s="34">
        <f>IFERROR(VLOOKUP('Produktion Lot.Nr.'!B949,Fertigwaren!$B$4:$I$515,2,0),0)</f>
        <v>0</v>
      </c>
      <c r="C949" s="35"/>
      <c r="E949" s="34"/>
    </row>
    <row r="950" spans="1:5" x14ac:dyDescent="0.35">
      <c r="A950" s="34">
        <f>IFERROR(VLOOKUP('Produktion Lot.Nr.'!B950,Fertigwaren!$B$4:$I$515,2,0),0)</f>
        <v>0</v>
      </c>
      <c r="C950" s="35"/>
      <c r="E950" s="34"/>
    </row>
    <row r="951" spans="1:5" x14ac:dyDescent="0.35">
      <c r="A951" s="34">
        <f>IFERROR(VLOOKUP('Produktion Lot.Nr.'!B951,Fertigwaren!$B$4:$I$515,2,0),0)</f>
        <v>0</v>
      </c>
      <c r="C951" s="35"/>
      <c r="E951" s="34"/>
    </row>
    <row r="952" spans="1:5" x14ac:dyDescent="0.35">
      <c r="A952" s="34">
        <f>IFERROR(VLOOKUP('Produktion Lot.Nr.'!B952,Fertigwaren!$B$4:$I$515,2,0),0)</f>
        <v>0</v>
      </c>
      <c r="C952" s="35"/>
      <c r="E952" s="34"/>
    </row>
    <row r="953" spans="1:5" x14ac:dyDescent="0.35">
      <c r="A953" s="34">
        <f>IFERROR(VLOOKUP('Produktion Lot.Nr.'!B953,Fertigwaren!$B$4:$I$515,2,0),0)</f>
        <v>0</v>
      </c>
      <c r="C953" s="35"/>
      <c r="E953" s="34"/>
    </row>
    <row r="954" spans="1:5" x14ac:dyDescent="0.35">
      <c r="A954" s="34">
        <f>IFERROR(VLOOKUP('Produktion Lot.Nr.'!B954,Fertigwaren!$B$4:$I$515,2,0),0)</f>
        <v>0</v>
      </c>
      <c r="C954" s="35"/>
      <c r="E954" s="34"/>
    </row>
    <row r="955" spans="1:5" x14ac:dyDescent="0.35">
      <c r="A955" s="34">
        <f>IFERROR(VLOOKUP('Produktion Lot.Nr.'!B955,Fertigwaren!$B$4:$I$515,2,0),0)</f>
        <v>0</v>
      </c>
      <c r="C955" s="35"/>
      <c r="E955" s="34"/>
    </row>
    <row r="956" spans="1:5" x14ac:dyDescent="0.35">
      <c r="A956" s="34">
        <f>IFERROR(VLOOKUP('Produktion Lot.Nr.'!B956,Fertigwaren!$B$4:$I$515,2,0),0)</f>
        <v>0</v>
      </c>
      <c r="C956" s="35"/>
      <c r="E956" s="34"/>
    </row>
    <row r="957" spans="1:5" x14ac:dyDescent="0.35">
      <c r="A957" s="34">
        <f>IFERROR(VLOOKUP('Produktion Lot.Nr.'!B957,Fertigwaren!$B$4:$I$515,2,0),0)</f>
        <v>0</v>
      </c>
      <c r="C957" s="35"/>
      <c r="E957" s="34"/>
    </row>
    <row r="958" spans="1:5" x14ac:dyDescent="0.35">
      <c r="A958" s="34">
        <f>IFERROR(VLOOKUP('Produktion Lot.Nr.'!B958,Fertigwaren!$B$4:$I$515,2,0),0)</f>
        <v>0</v>
      </c>
      <c r="C958" s="35"/>
      <c r="E958" s="34"/>
    </row>
    <row r="959" spans="1:5" x14ac:dyDescent="0.35">
      <c r="A959" s="34">
        <f>IFERROR(VLOOKUP('Produktion Lot.Nr.'!B959,Fertigwaren!$B$4:$I$515,2,0),0)</f>
        <v>0</v>
      </c>
      <c r="C959" s="35"/>
      <c r="E959" s="34"/>
    </row>
    <row r="960" spans="1:5" x14ac:dyDescent="0.35">
      <c r="A960" s="34">
        <f>IFERROR(VLOOKUP('Produktion Lot.Nr.'!B960,Fertigwaren!$B$4:$I$515,2,0),0)</f>
        <v>0</v>
      </c>
      <c r="C960" s="35"/>
      <c r="E960" s="34"/>
    </row>
    <row r="961" spans="1:5" x14ac:dyDescent="0.35">
      <c r="A961" s="34">
        <f>IFERROR(VLOOKUP('Produktion Lot.Nr.'!B961,Fertigwaren!$B$4:$I$515,2,0),0)</f>
        <v>0</v>
      </c>
      <c r="C961" s="35"/>
      <c r="E961" s="34"/>
    </row>
    <row r="962" spans="1:5" x14ac:dyDescent="0.35">
      <c r="A962" s="34">
        <f>IFERROR(VLOOKUP('Produktion Lot.Nr.'!B962,Fertigwaren!$B$4:$I$515,2,0),0)</f>
        <v>0</v>
      </c>
      <c r="C962" s="35"/>
      <c r="E962" s="34"/>
    </row>
    <row r="963" spans="1:5" x14ac:dyDescent="0.35">
      <c r="A963" s="34">
        <f>IFERROR(VLOOKUP('Produktion Lot.Nr.'!B963,Fertigwaren!$B$4:$I$515,2,0),0)</f>
        <v>0</v>
      </c>
      <c r="C963" s="35"/>
      <c r="E963" s="34"/>
    </row>
    <row r="964" spans="1:5" x14ac:dyDescent="0.35">
      <c r="A964" s="34">
        <f>IFERROR(VLOOKUP('Produktion Lot.Nr.'!B964,Fertigwaren!$B$4:$I$515,2,0),0)</f>
        <v>0</v>
      </c>
      <c r="C964" s="35"/>
      <c r="E964" s="34"/>
    </row>
    <row r="965" spans="1:5" x14ac:dyDescent="0.35">
      <c r="A965" s="34">
        <f>IFERROR(VLOOKUP('Produktion Lot.Nr.'!B965,Fertigwaren!$B$4:$I$515,2,0),0)</f>
        <v>0</v>
      </c>
      <c r="C965" s="35"/>
      <c r="E965" s="34"/>
    </row>
    <row r="966" spans="1:5" x14ac:dyDescent="0.35">
      <c r="A966" s="34">
        <f>IFERROR(VLOOKUP('Produktion Lot.Nr.'!B966,Fertigwaren!$B$4:$I$515,2,0),0)</f>
        <v>0</v>
      </c>
      <c r="C966" s="35"/>
      <c r="E966" s="34"/>
    </row>
    <row r="967" spans="1:5" x14ac:dyDescent="0.35">
      <c r="A967" s="34">
        <f>IFERROR(VLOOKUP('Produktion Lot.Nr.'!B967,Fertigwaren!$B$4:$I$515,2,0),0)</f>
        <v>0</v>
      </c>
      <c r="C967" s="35"/>
      <c r="E967" s="34"/>
    </row>
    <row r="968" spans="1:5" x14ac:dyDescent="0.35">
      <c r="A968" s="34">
        <f>IFERROR(VLOOKUP('Produktion Lot.Nr.'!B968,Fertigwaren!$B$4:$I$515,2,0),0)</f>
        <v>0</v>
      </c>
      <c r="C968" s="35"/>
      <c r="E968" s="34"/>
    </row>
    <row r="969" spans="1:5" x14ac:dyDescent="0.35">
      <c r="A969" s="34">
        <f>IFERROR(VLOOKUP('Produktion Lot.Nr.'!B969,Fertigwaren!$B$4:$I$515,2,0),0)</f>
        <v>0</v>
      </c>
      <c r="C969" s="35"/>
      <c r="E969" s="34"/>
    </row>
    <row r="970" spans="1:5" x14ac:dyDescent="0.35">
      <c r="A970" s="34">
        <f>IFERROR(VLOOKUP('Produktion Lot.Nr.'!B970,Fertigwaren!$B$4:$I$515,2,0),0)</f>
        <v>0</v>
      </c>
      <c r="C970" s="35"/>
      <c r="E970" s="34"/>
    </row>
    <row r="971" spans="1:5" x14ac:dyDescent="0.35">
      <c r="A971" s="34">
        <f>IFERROR(VLOOKUP('Produktion Lot.Nr.'!B971,Fertigwaren!$B$4:$I$515,2,0),0)</f>
        <v>0</v>
      </c>
      <c r="C971" s="35"/>
      <c r="E971" s="34"/>
    </row>
    <row r="972" spans="1:5" x14ac:dyDescent="0.35">
      <c r="A972" s="34">
        <f>IFERROR(VLOOKUP('Produktion Lot.Nr.'!B972,Fertigwaren!$B$4:$I$515,2,0),0)</f>
        <v>0</v>
      </c>
      <c r="C972" s="35"/>
      <c r="E972" s="34"/>
    </row>
    <row r="973" spans="1:5" x14ac:dyDescent="0.35">
      <c r="A973" s="34">
        <f>IFERROR(VLOOKUP('Produktion Lot.Nr.'!B973,Fertigwaren!$B$4:$I$515,2,0),0)</f>
        <v>0</v>
      </c>
      <c r="C973" s="35"/>
      <c r="E973" s="34"/>
    </row>
    <row r="974" spans="1:5" x14ac:dyDescent="0.35">
      <c r="A974" s="34">
        <f>IFERROR(VLOOKUP('Produktion Lot.Nr.'!B974,Fertigwaren!$B$4:$I$515,2,0),0)</f>
        <v>0</v>
      </c>
      <c r="C974" s="35"/>
      <c r="E974" s="34"/>
    </row>
    <row r="975" spans="1:5" x14ac:dyDescent="0.35">
      <c r="A975" s="34">
        <f>IFERROR(VLOOKUP('Produktion Lot.Nr.'!B975,Fertigwaren!$B$4:$I$515,2,0),0)</f>
        <v>0</v>
      </c>
      <c r="C975" s="35"/>
      <c r="E975" s="34"/>
    </row>
    <row r="976" spans="1:5" x14ac:dyDescent="0.35">
      <c r="A976" s="34">
        <f>IFERROR(VLOOKUP('Produktion Lot.Nr.'!B976,Fertigwaren!$B$4:$I$515,2,0),0)</f>
        <v>0</v>
      </c>
      <c r="C976" s="35"/>
      <c r="E976" s="34"/>
    </row>
    <row r="977" spans="1:5" x14ac:dyDescent="0.35">
      <c r="A977" s="34">
        <f>IFERROR(VLOOKUP('Produktion Lot.Nr.'!B977,Fertigwaren!$B$4:$I$515,2,0),0)</f>
        <v>0</v>
      </c>
      <c r="C977" s="35"/>
      <c r="E977" s="34"/>
    </row>
    <row r="978" spans="1:5" x14ac:dyDescent="0.35">
      <c r="A978" s="34">
        <f>IFERROR(VLOOKUP('Produktion Lot.Nr.'!B978,Fertigwaren!$B$4:$I$515,2,0),0)</f>
        <v>0</v>
      </c>
      <c r="C978" s="35"/>
      <c r="E978" s="34"/>
    </row>
    <row r="979" spans="1:5" x14ac:dyDescent="0.35">
      <c r="A979" s="34">
        <f>IFERROR(VLOOKUP('Produktion Lot.Nr.'!B979,Fertigwaren!$B$4:$I$515,2,0),0)</f>
        <v>0</v>
      </c>
      <c r="C979" s="35"/>
      <c r="E979" s="34"/>
    </row>
    <row r="980" spans="1:5" x14ac:dyDescent="0.35">
      <c r="A980" s="34">
        <f>IFERROR(VLOOKUP('Produktion Lot.Nr.'!B980,Fertigwaren!$B$4:$I$515,2,0),0)</f>
        <v>0</v>
      </c>
      <c r="C980" s="35"/>
      <c r="E980" s="34"/>
    </row>
    <row r="981" spans="1:5" x14ac:dyDescent="0.35">
      <c r="A981" s="34">
        <f>IFERROR(VLOOKUP('Produktion Lot.Nr.'!B981,Fertigwaren!$B$4:$I$515,2,0),0)</f>
        <v>0</v>
      </c>
      <c r="C981" s="35"/>
      <c r="E981" s="34"/>
    </row>
    <row r="982" spans="1:5" x14ac:dyDescent="0.35">
      <c r="A982" s="34">
        <f>IFERROR(VLOOKUP('Produktion Lot.Nr.'!B982,Fertigwaren!$B$4:$I$515,2,0),0)</f>
        <v>0</v>
      </c>
      <c r="C982" s="35"/>
      <c r="E982" s="34"/>
    </row>
    <row r="983" spans="1:5" x14ac:dyDescent="0.35">
      <c r="A983" s="34">
        <f>IFERROR(VLOOKUP('Produktion Lot.Nr.'!B983,Fertigwaren!$B$4:$I$515,2,0),0)</f>
        <v>0</v>
      </c>
      <c r="C983" s="35"/>
      <c r="E983" s="34"/>
    </row>
    <row r="984" spans="1:5" x14ac:dyDescent="0.35">
      <c r="A984" s="34">
        <f>IFERROR(VLOOKUP('Produktion Lot.Nr.'!B984,Fertigwaren!$B$4:$I$515,2,0),0)</f>
        <v>0</v>
      </c>
      <c r="C984" s="35"/>
      <c r="E984" s="34"/>
    </row>
    <row r="985" spans="1:5" x14ac:dyDescent="0.35">
      <c r="A985" s="34">
        <f>IFERROR(VLOOKUP('Produktion Lot.Nr.'!B985,Fertigwaren!$B$4:$I$515,2,0),0)</f>
        <v>0</v>
      </c>
      <c r="C985" s="35"/>
      <c r="E985" s="34"/>
    </row>
    <row r="986" spans="1:5" x14ac:dyDescent="0.35">
      <c r="A986" s="34">
        <f>IFERROR(VLOOKUP('Produktion Lot.Nr.'!B986,Fertigwaren!$B$4:$I$515,2,0),0)</f>
        <v>0</v>
      </c>
      <c r="C986" s="35"/>
      <c r="E986" s="34"/>
    </row>
    <row r="987" spans="1:5" x14ac:dyDescent="0.35">
      <c r="A987" s="34">
        <f>IFERROR(VLOOKUP('Produktion Lot.Nr.'!B987,Fertigwaren!$B$4:$I$515,2,0),0)</f>
        <v>0</v>
      </c>
      <c r="C987" s="35"/>
      <c r="E987" s="34"/>
    </row>
    <row r="988" spans="1:5" x14ac:dyDescent="0.35">
      <c r="A988" s="34">
        <f>IFERROR(VLOOKUP('Produktion Lot.Nr.'!B988,Fertigwaren!$B$4:$I$515,2,0),0)</f>
        <v>0</v>
      </c>
      <c r="C988" s="35"/>
      <c r="E988" s="34"/>
    </row>
    <row r="989" spans="1:5" x14ac:dyDescent="0.35">
      <c r="A989" s="34">
        <f>IFERROR(VLOOKUP('Produktion Lot.Nr.'!B989,Fertigwaren!$B$4:$I$515,2,0),0)</f>
        <v>0</v>
      </c>
      <c r="C989" s="35"/>
      <c r="E989" s="34"/>
    </row>
    <row r="990" spans="1:5" x14ac:dyDescent="0.35">
      <c r="A990" s="34">
        <f>IFERROR(VLOOKUP('Produktion Lot.Nr.'!B990,Fertigwaren!$B$4:$I$515,2,0),0)</f>
        <v>0</v>
      </c>
      <c r="C990" s="35"/>
      <c r="E990" s="34"/>
    </row>
    <row r="991" spans="1:5" x14ac:dyDescent="0.35">
      <c r="A991" s="34">
        <f>IFERROR(VLOOKUP('Produktion Lot.Nr.'!B991,Fertigwaren!$B$4:$I$515,2,0),0)</f>
        <v>0</v>
      </c>
      <c r="C991" s="35"/>
      <c r="E991" s="34"/>
    </row>
    <row r="992" spans="1:5" x14ac:dyDescent="0.35">
      <c r="A992" s="34">
        <f>IFERROR(VLOOKUP('Produktion Lot.Nr.'!B992,Fertigwaren!$B$4:$I$515,2,0),0)</f>
        <v>0</v>
      </c>
      <c r="C992" s="35"/>
      <c r="E992" s="34"/>
    </row>
    <row r="993" spans="1:5" x14ac:dyDescent="0.35">
      <c r="A993" s="34">
        <f>IFERROR(VLOOKUP('Produktion Lot.Nr.'!B993,Fertigwaren!$B$4:$I$515,2,0),0)</f>
        <v>0</v>
      </c>
      <c r="C993" s="35"/>
      <c r="E993" s="34"/>
    </row>
    <row r="994" spans="1:5" x14ac:dyDescent="0.35">
      <c r="A994" s="34">
        <f>IFERROR(VLOOKUP('Produktion Lot.Nr.'!B994,Fertigwaren!$B$4:$I$515,2,0),0)</f>
        <v>0</v>
      </c>
      <c r="C994" s="35"/>
      <c r="E994" s="34"/>
    </row>
    <row r="995" spans="1:5" x14ac:dyDescent="0.35">
      <c r="A995" s="34">
        <f>IFERROR(VLOOKUP('Produktion Lot.Nr.'!B995,Fertigwaren!$B$4:$I$515,2,0),0)</f>
        <v>0</v>
      </c>
      <c r="C995" s="35"/>
      <c r="E995" s="34"/>
    </row>
    <row r="996" spans="1:5" x14ac:dyDescent="0.35">
      <c r="A996" s="34">
        <f>IFERROR(VLOOKUP('Produktion Lot.Nr.'!B996,Fertigwaren!$B$4:$I$515,2,0),0)</f>
        <v>0</v>
      </c>
      <c r="C996" s="35"/>
      <c r="E996" s="34"/>
    </row>
    <row r="997" spans="1:5" x14ac:dyDescent="0.35">
      <c r="A997" s="34">
        <f>IFERROR(VLOOKUP('Produktion Lot.Nr.'!B997,Fertigwaren!$B$4:$I$515,2,0),0)</f>
        <v>0</v>
      </c>
      <c r="C997" s="35"/>
      <c r="E997" s="34"/>
    </row>
    <row r="998" spans="1:5" x14ac:dyDescent="0.35">
      <c r="A998" s="34">
        <f>IFERROR(VLOOKUP('Produktion Lot.Nr.'!B998,Fertigwaren!$B$4:$I$515,2,0),0)</f>
        <v>0</v>
      </c>
      <c r="C998" s="35"/>
      <c r="E998" s="34"/>
    </row>
    <row r="999" spans="1:5" x14ac:dyDescent="0.35">
      <c r="A999" s="34">
        <f>IFERROR(VLOOKUP('Produktion Lot.Nr.'!B999,Fertigwaren!$B$4:$I$515,2,0),0)</f>
        <v>0</v>
      </c>
      <c r="C999" s="35"/>
      <c r="E999" s="34"/>
    </row>
    <row r="1000" spans="1:5" x14ac:dyDescent="0.35">
      <c r="A1000" s="34">
        <f>IFERROR(VLOOKUP('Produktion Lot.Nr.'!B1000,Fertigwaren!$B$4:$I$515,2,0),0)</f>
        <v>0</v>
      </c>
      <c r="C1000" s="35"/>
      <c r="E1000" s="34"/>
    </row>
    <row r="1001" spans="1:5" x14ac:dyDescent="0.35">
      <c r="A1001" s="34">
        <f>IFERROR(VLOOKUP('Produktion Lot.Nr.'!B1001,Fertigwaren!$B$4:$I$515,2,0),0)</f>
        <v>0</v>
      </c>
      <c r="C1001" s="35"/>
      <c r="E1001" s="34"/>
    </row>
    <row r="1002" spans="1:5" x14ac:dyDescent="0.35">
      <c r="A1002" s="34">
        <f>IFERROR(VLOOKUP('Produktion Lot.Nr.'!B1002,Fertigwaren!$B$4:$I$515,2,0),0)</f>
        <v>0</v>
      </c>
      <c r="C1002" s="35"/>
      <c r="E1002" s="34"/>
    </row>
    <row r="1003" spans="1:5" x14ac:dyDescent="0.35">
      <c r="A1003" s="34">
        <f>IFERROR(VLOOKUP('Produktion Lot.Nr.'!B1003,Fertigwaren!$B$4:$I$515,2,0),0)</f>
        <v>0</v>
      </c>
      <c r="C1003" s="35"/>
      <c r="E1003" s="34"/>
    </row>
    <row r="1004" spans="1:5" x14ac:dyDescent="0.35">
      <c r="A1004" s="34">
        <f>IFERROR(VLOOKUP('Produktion Lot.Nr.'!B1004,Fertigwaren!$B$4:$I$515,2,0),0)</f>
        <v>0</v>
      </c>
      <c r="C1004" s="35"/>
      <c r="E1004" s="34"/>
    </row>
    <row r="1005" spans="1:5" x14ac:dyDescent="0.35">
      <c r="A1005" s="34">
        <f>IFERROR(VLOOKUP('Produktion Lot.Nr.'!B1005,Fertigwaren!$B$4:$I$515,2,0),0)</f>
        <v>0</v>
      </c>
      <c r="C1005" s="35"/>
      <c r="E1005" s="34"/>
    </row>
    <row r="1006" spans="1:5" x14ac:dyDescent="0.35">
      <c r="A1006" s="34">
        <f>IFERROR(VLOOKUP('Produktion Lot.Nr.'!B1006,Fertigwaren!$B$4:$I$515,2,0),0)</f>
        <v>0</v>
      </c>
      <c r="C1006" s="35"/>
      <c r="E1006" s="34"/>
    </row>
    <row r="1007" spans="1:5" x14ac:dyDescent="0.35">
      <c r="A1007" s="34">
        <f>IFERROR(VLOOKUP('Produktion Lot.Nr.'!B1007,Fertigwaren!$B$4:$I$515,2,0),0)</f>
        <v>0</v>
      </c>
      <c r="C1007" s="35"/>
      <c r="E1007" s="34"/>
    </row>
    <row r="1008" spans="1:5" x14ac:dyDescent="0.35">
      <c r="A1008" s="34">
        <f>IFERROR(VLOOKUP('Produktion Lot.Nr.'!B1008,Fertigwaren!$B$4:$I$515,2,0),0)</f>
        <v>0</v>
      </c>
      <c r="C1008" s="35"/>
      <c r="E1008" s="34"/>
    </row>
    <row r="1009" spans="1:5" x14ac:dyDescent="0.35">
      <c r="A1009" s="34">
        <f>IFERROR(VLOOKUP('Produktion Lot.Nr.'!B1009,Fertigwaren!$B$4:$I$515,2,0),0)</f>
        <v>0</v>
      </c>
      <c r="C1009" s="35"/>
      <c r="E1009" s="34"/>
    </row>
    <row r="1010" spans="1:5" x14ac:dyDescent="0.35">
      <c r="A1010" s="34">
        <f>IFERROR(VLOOKUP('Produktion Lot.Nr.'!B1010,Fertigwaren!$B$4:$I$515,2,0),0)</f>
        <v>0</v>
      </c>
      <c r="C1010" s="35"/>
      <c r="E1010" s="34"/>
    </row>
    <row r="1011" spans="1:5" x14ac:dyDescent="0.35">
      <c r="A1011" s="34">
        <f>IFERROR(VLOOKUP('Produktion Lot.Nr.'!B1011,Fertigwaren!$B$4:$I$515,2,0),0)</f>
        <v>0</v>
      </c>
      <c r="C1011" s="35"/>
      <c r="E1011" s="34"/>
    </row>
    <row r="1012" spans="1:5" x14ac:dyDescent="0.35">
      <c r="A1012" s="34">
        <f>IFERROR(VLOOKUP('Produktion Lot.Nr.'!B1012,Fertigwaren!$B$4:$I$515,2,0),0)</f>
        <v>0</v>
      </c>
      <c r="C1012" s="35"/>
      <c r="E1012" s="34"/>
    </row>
    <row r="1013" spans="1:5" x14ac:dyDescent="0.35">
      <c r="A1013" s="34">
        <f>IFERROR(VLOOKUP('Produktion Lot.Nr.'!B1013,Fertigwaren!$B$4:$I$515,2,0),0)</f>
        <v>0</v>
      </c>
      <c r="C1013" s="35"/>
      <c r="E1013" s="34"/>
    </row>
    <row r="1014" spans="1:5" x14ac:dyDescent="0.35">
      <c r="A1014" s="34">
        <f>IFERROR(VLOOKUP('Produktion Lot.Nr.'!B1014,Fertigwaren!$B$4:$I$515,2,0),0)</f>
        <v>0</v>
      </c>
      <c r="C1014" s="35"/>
      <c r="E1014" s="34"/>
    </row>
    <row r="1015" spans="1:5" x14ac:dyDescent="0.35">
      <c r="A1015" s="34">
        <f>IFERROR(VLOOKUP('Produktion Lot.Nr.'!B1015,Fertigwaren!$B$4:$I$515,2,0),0)</f>
        <v>0</v>
      </c>
      <c r="C1015" s="35"/>
      <c r="E1015" s="34"/>
    </row>
    <row r="1016" spans="1:5" x14ac:dyDescent="0.35">
      <c r="A1016" s="34">
        <f>IFERROR(VLOOKUP('Produktion Lot.Nr.'!B1016,Fertigwaren!$B$4:$I$515,2,0),0)</f>
        <v>0</v>
      </c>
      <c r="C1016" s="35"/>
      <c r="E1016" s="34"/>
    </row>
    <row r="1017" spans="1:5" x14ac:dyDescent="0.35">
      <c r="A1017" s="34">
        <f>IFERROR(VLOOKUP('Produktion Lot.Nr.'!B1017,Fertigwaren!$B$4:$I$515,2,0),0)</f>
        <v>0</v>
      </c>
      <c r="C1017" s="35"/>
      <c r="E1017" s="34"/>
    </row>
    <row r="1018" spans="1:5" x14ac:dyDescent="0.35">
      <c r="A1018" s="34">
        <f>IFERROR(VLOOKUP('Produktion Lot.Nr.'!B1018,Fertigwaren!$B$4:$I$515,2,0),0)</f>
        <v>0</v>
      </c>
      <c r="C1018" s="35"/>
      <c r="E1018" s="34"/>
    </row>
    <row r="1019" spans="1:5" x14ac:dyDescent="0.35">
      <c r="A1019" s="34">
        <f>IFERROR(VLOOKUP('Produktion Lot.Nr.'!B1019,Fertigwaren!$B$4:$I$515,2,0),0)</f>
        <v>0</v>
      </c>
      <c r="C1019" s="35"/>
      <c r="E1019" s="34"/>
    </row>
    <row r="1020" spans="1:5" x14ac:dyDescent="0.35">
      <c r="A1020" s="34">
        <f>IFERROR(VLOOKUP('Produktion Lot.Nr.'!B1020,Fertigwaren!$B$4:$I$515,2,0),0)</f>
        <v>0</v>
      </c>
      <c r="C1020" s="35"/>
      <c r="E1020" s="34"/>
    </row>
    <row r="1021" spans="1:5" x14ac:dyDescent="0.35">
      <c r="A1021" s="34">
        <f>IFERROR(VLOOKUP('Produktion Lot.Nr.'!B1021,Fertigwaren!$B$4:$I$515,2,0),0)</f>
        <v>0</v>
      </c>
      <c r="C1021" s="35"/>
      <c r="E1021" s="34"/>
    </row>
    <row r="1022" spans="1:5" x14ac:dyDescent="0.35">
      <c r="A1022" s="34">
        <f>IFERROR(VLOOKUP('Produktion Lot.Nr.'!B1022,Fertigwaren!$B$4:$I$515,2,0),0)</f>
        <v>0</v>
      </c>
      <c r="C1022" s="35"/>
      <c r="E1022" s="34"/>
    </row>
    <row r="1023" spans="1:5" x14ac:dyDescent="0.35">
      <c r="A1023" s="34">
        <f>IFERROR(VLOOKUP('Produktion Lot.Nr.'!B1023,Fertigwaren!$B$4:$I$515,2,0),0)</f>
        <v>0</v>
      </c>
      <c r="C1023" s="35"/>
      <c r="E1023" s="34"/>
    </row>
    <row r="1024" spans="1:5" x14ac:dyDescent="0.35">
      <c r="A1024" s="34">
        <f>IFERROR(VLOOKUP('Produktion Lot.Nr.'!B1024,Fertigwaren!$B$4:$I$515,2,0),0)</f>
        <v>0</v>
      </c>
      <c r="C1024" s="35"/>
      <c r="E1024" s="34"/>
    </row>
    <row r="1025" spans="1:5" x14ac:dyDescent="0.35">
      <c r="A1025" s="34">
        <f>IFERROR(VLOOKUP('Produktion Lot.Nr.'!B1025,Fertigwaren!$B$4:$I$515,2,0),0)</f>
        <v>0</v>
      </c>
      <c r="C1025" s="35"/>
      <c r="E1025" s="34"/>
    </row>
    <row r="1026" spans="1:5" x14ac:dyDescent="0.35">
      <c r="A1026" s="34">
        <f>IFERROR(VLOOKUP('Produktion Lot.Nr.'!B1026,Fertigwaren!$B$4:$I$515,2,0),0)</f>
        <v>0</v>
      </c>
      <c r="C1026" s="35"/>
      <c r="E1026" s="34"/>
    </row>
    <row r="1027" spans="1:5" x14ac:dyDescent="0.35">
      <c r="A1027" s="34">
        <f>IFERROR(VLOOKUP('Produktion Lot.Nr.'!B1027,Fertigwaren!$B$4:$I$515,2,0),0)</f>
        <v>0</v>
      </c>
      <c r="C1027" s="35"/>
      <c r="E1027" s="34"/>
    </row>
    <row r="1028" spans="1:5" x14ac:dyDescent="0.35">
      <c r="A1028" s="34">
        <f>IFERROR(VLOOKUP('Produktion Lot.Nr.'!B1028,Fertigwaren!$B$4:$I$515,2,0),0)</f>
        <v>0</v>
      </c>
      <c r="C1028" s="35"/>
      <c r="E1028" s="34"/>
    </row>
    <row r="1029" spans="1:5" x14ac:dyDescent="0.35">
      <c r="A1029" s="34">
        <f>IFERROR(VLOOKUP('Produktion Lot.Nr.'!B1029,Fertigwaren!$B$4:$I$515,2,0),0)</f>
        <v>0</v>
      </c>
      <c r="C1029" s="35"/>
      <c r="E1029" s="34"/>
    </row>
    <row r="1030" spans="1:5" x14ac:dyDescent="0.35">
      <c r="A1030" s="34">
        <f>IFERROR(VLOOKUP('Produktion Lot.Nr.'!B1030,Fertigwaren!$B$4:$I$515,2,0),0)</f>
        <v>0</v>
      </c>
      <c r="C1030" s="35"/>
      <c r="E1030" s="34"/>
    </row>
    <row r="1031" spans="1:5" x14ac:dyDescent="0.35">
      <c r="A1031" s="34">
        <f>IFERROR(VLOOKUP('Produktion Lot.Nr.'!B1031,Fertigwaren!$B$4:$I$515,2,0),0)</f>
        <v>0</v>
      </c>
      <c r="C1031" s="35"/>
      <c r="E1031" s="34"/>
    </row>
    <row r="1032" spans="1:5" x14ac:dyDescent="0.35">
      <c r="A1032" s="34">
        <f>IFERROR(VLOOKUP('Produktion Lot.Nr.'!B1032,Fertigwaren!$B$4:$I$515,2,0),0)</f>
        <v>0</v>
      </c>
      <c r="C1032" s="35"/>
      <c r="E1032" s="34"/>
    </row>
    <row r="1033" spans="1:5" x14ac:dyDescent="0.35">
      <c r="A1033" s="34">
        <f>IFERROR(VLOOKUP('Produktion Lot.Nr.'!B1033,Fertigwaren!$B$4:$I$515,2,0),0)</f>
        <v>0</v>
      </c>
      <c r="C1033" s="35"/>
      <c r="E1033" s="34"/>
    </row>
    <row r="1034" spans="1:5" x14ac:dyDescent="0.35">
      <c r="A1034" s="34">
        <f>IFERROR(VLOOKUP('Produktion Lot.Nr.'!B1034,Fertigwaren!$B$4:$I$515,2,0),0)</f>
        <v>0</v>
      </c>
      <c r="C1034" s="35"/>
      <c r="E1034" s="34"/>
    </row>
    <row r="1035" spans="1:5" x14ac:dyDescent="0.35">
      <c r="A1035" s="34">
        <f>IFERROR(VLOOKUP('Produktion Lot.Nr.'!B1035,Fertigwaren!$B$4:$I$515,2,0),0)</f>
        <v>0</v>
      </c>
      <c r="C1035" s="35"/>
      <c r="E1035" s="34"/>
    </row>
    <row r="1036" spans="1:5" x14ac:dyDescent="0.35">
      <c r="A1036" s="34">
        <f>IFERROR(VLOOKUP('Produktion Lot.Nr.'!B1036,Fertigwaren!$B$4:$I$515,2,0),0)</f>
        <v>0</v>
      </c>
      <c r="C1036" s="35"/>
      <c r="E1036" s="34"/>
    </row>
    <row r="1037" spans="1:5" x14ac:dyDescent="0.35">
      <c r="A1037" s="34">
        <f>IFERROR(VLOOKUP('Produktion Lot.Nr.'!B1037,Fertigwaren!$B$4:$I$515,2,0),0)</f>
        <v>0</v>
      </c>
      <c r="C1037" s="35"/>
      <c r="E1037" s="34"/>
    </row>
    <row r="1038" spans="1:5" x14ac:dyDescent="0.35">
      <c r="A1038" s="34">
        <f>IFERROR(VLOOKUP('Produktion Lot.Nr.'!B1038,Fertigwaren!$B$4:$I$515,2,0),0)</f>
        <v>0</v>
      </c>
      <c r="C1038" s="35"/>
      <c r="E1038" s="34"/>
    </row>
    <row r="1039" spans="1:5" x14ac:dyDescent="0.35">
      <c r="A1039" s="34">
        <f>IFERROR(VLOOKUP('Produktion Lot.Nr.'!B1039,Fertigwaren!$B$4:$I$515,2,0),0)</f>
        <v>0</v>
      </c>
      <c r="C1039" s="35"/>
      <c r="E1039" s="34"/>
    </row>
    <row r="1040" spans="1:5" x14ac:dyDescent="0.35">
      <c r="A1040" s="34">
        <f>IFERROR(VLOOKUP('Produktion Lot.Nr.'!B1040,Fertigwaren!$B$4:$I$515,2,0),0)</f>
        <v>0</v>
      </c>
      <c r="C1040" s="35"/>
      <c r="E1040" s="34"/>
    </row>
    <row r="1041" spans="1:5" x14ac:dyDescent="0.35">
      <c r="A1041" s="34">
        <f>IFERROR(VLOOKUP('Produktion Lot.Nr.'!B1041,Fertigwaren!$B$4:$I$515,2,0),0)</f>
        <v>0</v>
      </c>
      <c r="C1041" s="35"/>
      <c r="E1041" s="34"/>
    </row>
    <row r="1042" spans="1:5" x14ac:dyDescent="0.35">
      <c r="A1042" s="34">
        <f>IFERROR(VLOOKUP('Produktion Lot.Nr.'!B1042,Fertigwaren!$B$4:$I$515,2,0),0)</f>
        <v>0</v>
      </c>
      <c r="C1042" s="35"/>
      <c r="E1042" s="34"/>
    </row>
    <row r="1043" spans="1:5" x14ac:dyDescent="0.35">
      <c r="A1043" s="34">
        <f>IFERROR(VLOOKUP('Produktion Lot.Nr.'!B1043,Fertigwaren!$B$4:$I$515,2,0),0)</f>
        <v>0</v>
      </c>
      <c r="C1043" s="35"/>
      <c r="E1043" s="34"/>
    </row>
    <row r="1044" spans="1:5" x14ac:dyDescent="0.35">
      <c r="A1044" s="34">
        <f>IFERROR(VLOOKUP('Produktion Lot.Nr.'!B1044,Fertigwaren!$B$4:$I$515,2,0),0)</f>
        <v>0</v>
      </c>
      <c r="C1044" s="35"/>
      <c r="E1044" s="34"/>
    </row>
    <row r="1045" spans="1:5" x14ac:dyDescent="0.35">
      <c r="A1045" s="34">
        <f>IFERROR(VLOOKUP('Produktion Lot.Nr.'!B1045,Fertigwaren!$B$4:$I$515,2,0),0)</f>
        <v>0</v>
      </c>
      <c r="C1045" s="35"/>
      <c r="E1045" s="34"/>
    </row>
    <row r="1046" spans="1:5" x14ac:dyDescent="0.35">
      <c r="A1046" s="34">
        <f>IFERROR(VLOOKUP('Produktion Lot.Nr.'!B1046,Fertigwaren!$B$4:$I$515,2,0),0)</f>
        <v>0</v>
      </c>
      <c r="C1046" s="35"/>
      <c r="E1046" s="34"/>
    </row>
    <row r="1047" spans="1:5" x14ac:dyDescent="0.35">
      <c r="A1047" s="34">
        <f>IFERROR(VLOOKUP('Produktion Lot.Nr.'!B1047,Fertigwaren!$B$4:$I$515,2,0),0)</f>
        <v>0</v>
      </c>
      <c r="C1047" s="35"/>
      <c r="E1047" s="34"/>
    </row>
    <row r="1048" spans="1:5" x14ac:dyDescent="0.35">
      <c r="A1048" s="34">
        <f>IFERROR(VLOOKUP('Produktion Lot.Nr.'!B1048,Fertigwaren!$B$4:$I$515,2,0),0)</f>
        <v>0</v>
      </c>
      <c r="C1048" s="35"/>
      <c r="E1048" s="34"/>
    </row>
    <row r="1049" spans="1:5" x14ac:dyDescent="0.35">
      <c r="A1049" s="34">
        <f>IFERROR(VLOOKUP('Produktion Lot.Nr.'!B1049,Fertigwaren!$B$4:$I$515,2,0),0)</f>
        <v>0</v>
      </c>
      <c r="C1049" s="35"/>
      <c r="E1049" s="34"/>
    </row>
    <row r="1050" spans="1:5" x14ac:dyDescent="0.35">
      <c r="A1050" s="34">
        <f>IFERROR(VLOOKUP('Produktion Lot.Nr.'!B1050,Fertigwaren!$B$4:$I$515,2,0),0)</f>
        <v>0</v>
      </c>
      <c r="C1050" s="35"/>
      <c r="E1050" s="34"/>
    </row>
    <row r="1051" spans="1:5" x14ac:dyDescent="0.35">
      <c r="A1051" s="34">
        <f>IFERROR(VLOOKUP('Produktion Lot.Nr.'!B1051,Fertigwaren!$B$4:$I$515,2,0),0)</f>
        <v>0</v>
      </c>
      <c r="C1051" s="35"/>
      <c r="E1051" s="34"/>
    </row>
    <row r="1052" spans="1:5" x14ac:dyDescent="0.35">
      <c r="A1052" s="34">
        <f>IFERROR(VLOOKUP('Produktion Lot.Nr.'!B1052,Fertigwaren!$B$4:$I$515,2,0),0)</f>
        <v>0</v>
      </c>
      <c r="C1052" s="35"/>
      <c r="E1052" s="34"/>
    </row>
    <row r="1053" spans="1:5" x14ac:dyDescent="0.35">
      <c r="A1053" s="34">
        <f>IFERROR(VLOOKUP('Produktion Lot.Nr.'!B1053,Fertigwaren!$B$4:$I$515,2,0),0)</f>
        <v>0</v>
      </c>
      <c r="C1053" s="35"/>
      <c r="E1053" s="34"/>
    </row>
    <row r="1054" spans="1:5" x14ac:dyDescent="0.35">
      <c r="A1054" s="34">
        <f>IFERROR(VLOOKUP('Produktion Lot.Nr.'!B1054,Fertigwaren!$B$4:$I$515,2,0),0)</f>
        <v>0</v>
      </c>
      <c r="C1054" s="35"/>
      <c r="E1054" s="34"/>
    </row>
    <row r="1055" spans="1:5" x14ac:dyDescent="0.35">
      <c r="A1055" s="34">
        <f>IFERROR(VLOOKUP('Produktion Lot.Nr.'!B1055,Fertigwaren!$B$4:$I$515,2,0),0)</f>
        <v>0</v>
      </c>
      <c r="C1055" s="35"/>
      <c r="E1055" s="34"/>
    </row>
    <row r="1056" spans="1:5" x14ac:dyDescent="0.35">
      <c r="A1056" s="34">
        <f>IFERROR(VLOOKUP('Produktion Lot.Nr.'!B1056,Fertigwaren!$B$4:$I$515,2,0),0)</f>
        <v>0</v>
      </c>
      <c r="C1056" s="35"/>
      <c r="E1056" s="34"/>
    </row>
    <row r="1057" spans="1:5" x14ac:dyDescent="0.35">
      <c r="A1057" s="34">
        <f>IFERROR(VLOOKUP('Produktion Lot.Nr.'!B1057,Fertigwaren!$B$4:$I$515,2,0),0)</f>
        <v>0</v>
      </c>
      <c r="C1057" s="35"/>
      <c r="E1057" s="34"/>
    </row>
    <row r="1058" spans="1:5" x14ac:dyDescent="0.35">
      <c r="A1058" s="34">
        <f>IFERROR(VLOOKUP('Produktion Lot.Nr.'!B1058,Fertigwaren!$B$4:$I$515,2,0),0)</f>
        <v>0</v>
      </c>
      <c r="C1058" s="35"/>
      <c r="E1058" s="34"/>
    </row>
    <row r="1059" spans="1:5" x14ac:dyDescent="0.35">
      <c r="A1059" s="34">
        <f>IFERROR(VLOOKUP('Produktion Lot.Nr.'!B1059,Fertigwaren!$B$4:$I$515,2,0),0)</f>
        <v>0</v>
      </c>
      <c r="C1059" s="35"/>
      <c r="E1059" s="34"/>
    </row>
    <row r="1060" spans="1:5" x14ac:dyDescent="0.35">
      <c r="A1060" s="34">
        <f>IFERROR(VLOOKUP('Produktion Lot.Nr.'!B1060,Fertigwaren!$B$4:$I$515,2,0),0)</f>
        <v>0</v>
      </c>
      <c r="C1060" s="35"/>
      <c r="E1060" s="34"/>
    </row>
    <row r="1061" spans="1:5" x14ac:dyDescent="0.35">
      <c r="A1061" s="34">
        <f>IFERROR(VLOOKUP('Produktion Lot.Nr.'!B1061,Fertigwaren!$B$4:$I$515,2,0),0)</f>
        <v>0</v>
      </c>
      <c r="C1061" s="35"/>
      <c r="E1061" s="34"/>
    </row>
    <row r="1062" spans="1:5" x14ac:dyDescent="0.35">
      <c r="A1062" s="34">
        <f>IFERROR(VLOOKUP('Produktion Lot.Nr.'!B1062,Fertigwaren!$B$4:$I$515,2,0),0)</f>
        <v>0</v>
      </c>
      <c r="C1062" s="35"/>
      <c r="E1062" s="34"/>
    </row>
    <row r="1063" spans="1:5" x14ac:dyDescent="0.35">
      <c r="A1063" s="34">
        <f>IFERROR(VLOOKUP('Produktion Lot.Nr.'!B1063,Fertigwaren!$B$4:$I$515,2,0),0)</f>
        <v>0</v>
      </c>
      <c r="C1063" s="35"/>
      <c r="E1063" s="34"/>
    </row>
    <row r="1064" spans="1:5" x14ac:dyDescent="0.35">
      <c r="A1064" s="34">
        <f>IFERROR(VLOOKUP('Produktion Lot.Nr.'!B1064,Fertigwaren!$B$4:$I$515,2,0),0)</f>
        <v>0</v>
      </c>
      <c r="C1064" s="35"/>
      <c r="E1064" s="34"/>
    </row>
    <row r="1065" spans="1:5" x14ac:dyDescent="0.35">
      <c r="A1065" s="34">
        <f>IFERROR(VLOOKUP('Produktion Lot.Nr.'!B1065,Fertigwaren!$B$4:$I$515,2,0),0)</f>
        <v>0</v>
      </c>
      <c r="C1065" s="35"/>
      <c r="E1065" s="34"/>
    </row>
    <row r="1066" spans="1:5" x14ac:dyDescent="0.35">
      <c r="A1066" s="34">
        <f>IFERROR(VLOOKUP('Produktion Lot.Nr.'!B1066,Fertigwaren!$B$4:$I$515,2,0),0)</f>
        <v>0</v>
      </c>
      <c r="C1066" s="35"/>
      <c r="E1066" s="34"/>
    </row>
    <row r="1067" spans="1:5" x14ac:dyDescent="0.35">
      <c r="A1067" s="34">
        <f>IFERROR(VLOOKUP('Produktion Lot.Nr.'!B1067,Fertigwaren!$B$4:$I$515,2,0),0)</f>
        <v>0</v>
      </c>
      <c r="C1067" s="35"/>
      <c r="E1067" s="34"/>
    </row>
    <row r="1068" spans="1:5" x14ac:dyDescent="0.35">
      <c r="A1068" s="34">
        <f>IFERROR(VLOOKUP('Produktion Lot.Nr.'!B1068,Fertigwaren!$B$4:$I$515,2,0),0)</f>
        <v>0</v>
      </c>
      <c r="C1068" s="35"/>
      <c r="E1068" s="34"/>
    </row>
    <row r="1069" spans="1:5" x14ac:dyDescent="0.35">
      <c r="A1069" s="34">
        <f>IFERROR(VLOOKUP('Produktion Lot.Nr.'!B1069,Fertigwaren!$B$4:$I$515,2,0),0)</f>
        <v>0</v>
      </c>
      <c r="C1069" s="35"/>
      <c r="E1069" s="34"/>
    </row>
    <row r="1070" spans="1:5" x14ac:dyDescent="0.35">
      <c r="A1070" s="34">
        <f>IFERROR(VLOOKUP('Produktion Lot.Nr.'!B1070,Fertigwaren!$B$4:$I$515,2,0),0)</f>
        <v>0</v>
      </c>
      <c r="C1070" s="35"/>
      <c r="E1070" s="34"/>
    </row>
    <row r="1071" spans="1:5" x14ac:dyDescent="0.35">
      <c r="A1071" s="34">
        <f>IFERROR(VLOOKUP('Produktion Lot.Nr.'!B1071,Fertigwaren!$B$4:$I$515,2,0),0)</f>
        <v>0</v>
      </c>
      <c r="C1071" s="35"/>
      <c r="E1071" s="34"/>
    </row>
    <row r="1072" spans="1:5" x14ac:dyDescent="0.35">
      <c r="A1072" s="34">
        <f>IFERROR(VLOOKUP('Produktion Lot.Nr.'!B1072,Fertigwaren!$B$4:$I$515,2,0),0)</f>
        <v>0</v>
      </c>
      <c r="C1072" s="35"/>
      <c r="E1072" s="34"/>
    </row>
    <row r="1073" spans="1:5" x14ac:dyDescent="0.35">
      <c r="A1073" s="34">
        <f>IFERROR(VLOOKUP('Produktion Lot.Nr.'!B1073,Fertigwaren!$B$4:$I$515,2,0),0)</f>
        <v>0</v>
      </c>
      <c r="C1073" s="35"/>
      <c r="E1073" s="34"/>
    </row>
    <row r="1074" spans="1:5" x14ac:dyDescent="0.35">
      <c r="A1074" s="34">
        <f>IFERROR(VLOOKUP('Produktion Lot.Nr.'!B1074,Fertigwaren!$B$4:$I$515,2,0),0)</f>
        <v>0</v>
      </c>
      <c r="C1074" s="35"/>
      <c r="E1074" s="34"/>
    </row>
    <row r="1075" spans="1:5" x14ac:dyDescent="0.35">
      <c r="A1075" s="34">
        <f>IFERROR(VLOOKUP('Produktion Lot.Nr.'!B1075,Fertigwaren!$B$4:$I$515,2,0),0)</f>
        <v>0</v>
      </c>
      <c r="C1075" s="35"/>
      <c r="E1075" s="34"/>
    </row>
    <row r="1076" spans="1:5" x14ac:dyDescent="0.35">
      <c r="A1076" s="34">
        <f>IFERROR(VLOOKUP('Produktion Lot.Nr.'!B1076,Fertigwaren!$B$4:$I$515,2,0),0)</f>
        <v>0</v>
      </c>
      <c r="C1076" s="35"/>
      <c r="E1076" s="34"/>
    </row>
    <row r="1077" spans="1:5" x14ac:dyDescent="0.35">
      <c r="A1077" s="34">
        <f>IFERROR(VLOOKUP('Produktion Lot.Nr.'!B1077,Fertigwaren!$B$4:$I$515,2,0),0)</f>
        <v>0</v>
      </c>
      <c r="C1077" s="35"/>
      <c r="E1077" s="34"/>
    </row>
    <row r="1078" spans="1:5" x14ac:dyDescent="0.35">
      <c r="A1078" s="34">
        <f>IFERROR(VLOOKUP('Produktion Lot.Nr.'!B1078,Fertigwaren!$B$4:$I$515,2,0),0)</f>
        <v>0</v>
      </c>
      <c r="C1078" s="35"/>
      <c r="E1078" s="34"/>
    </row>
    <row r="1079" spans="1:5" x14ac:dyDescent="0.35">
      <c r="A1079" s="34">
        <f>IFERROR(VLOOKUP('Produktion Lot.Nr.'!B1079,Fertigwaren!$B$4:$I$515,2,0),0)</f>
        <v>0</v>
      </c>
      <c r="C1079" s="35"/>
      <c r="E1079" s="34"/>
    </row>
    <row r="1080" spans="1:5" x14ac:dyDescent="0.35">
      <c r="A1080" s="34">
        <f>IFERROR(VLOOKUP('Produktion Lot.Nr.'!B1080,Fertigwaren!$B$4:$I$515,2,0),0)</f>
        <v>0</v>
      </c>
      <c r="C1080" s="35"/>
      <c r="E1080" s="34"/>
    </row>
    <row r="1081" spans="1:5" x14ac:dyDescent="0.35">
      <c r="A1081" s="34">
        <f>IFERROR(VLOOKUP('Produktion Lot.Nr.'!B1081,Fertigwaren!$B$4:$I$515,2,0),0)</f>
        <v>0</v>
      </c>
      <c r="C1081" s="35"/>
      <c r="E1081" s="34"/>
    </row>
    <row r="1082" spans="1:5" x14ac:dyDescent="0.35">
      <c r="A1082" s="34">
        <f>IFERROR(VLOOKUP('Produktion Lot.Nr.'!B1082,Fertigwaren!$B$4:$I$515,2,0),0)</f>
        <v>0</v>
      </c>
      <c r="C1082" s="35"/>
      <c r="E1082" s="34"/>
    </row>
    <row r="1083" spans="1:5" x14ac:dyDescent="0.35">
      <c r="A1083" s="34">
        <f>IFERROR(VLOOKUP('Produktion Lot.Nr.'!B1083,Fertigwaren!$B$4:$I$515,2,0),0)</f>
        <v>0</v>
      </c>
      <c r="C1083" s="35"/>
      <c r="E1083" s="34"/>
    </row>
    <row r="1084" spans="1:5" x14ac:dyDescent="0.35">
      <c r="A1084" s="34">
        <f>IFERROR(VLOOKUP('Produktion Lot.Nr.'!B1084,Fertigwaren!$B$4:$I$515,2,0),0)</f>
        <v>0</v>
      </c>
      <c r="C1084" s="35"/>
      <c r="E1084" s="34"/>
    </row>
    <row r="1085" spans="1:5" x14ac:dyDescent="0.35">
      <c r="A1085" s="34">
        <f>IFERROR(VLOOKUP('Produktion Lot.Nr.'!B1085,Fertigwaren!$B$4:$I$515,2,0),0)</f>
        <v>0</v>
      </c>
      <c r="C1085" s="35"/>
      <c r="E1085" s="34"/>
    </row>
    <row r="1086" spans="1:5" x14ac:dyDescent="0.35">
      <c r="A1086" s="34">
        <f>IFERROR(VLOOKUP('Produktion Lot.Nr.'!B1086,Fertigwaren!$B$4:$I$515,2,0),0)</f>
        <v>0</v>
      </c>
      <c r="C1086" s="35"/>
      <c r="E1086" s="34"/>
    </row>
    <row r="1087" spans="1:5" x14ac:dyDescent="0.35">
      <c r="A1087" s="34">
        <f>IFERROR(VLOOKUP('Produktion Lot.Nr.'!B1087,Fertigwaren!$B$4:$I$515,2,0),0)</f>
        <v>0</v>
      </c>
      <c r="C1087" s="35"/>
      <c r="E1087" s="34"/>
    </row>
    <row r="1088" spans="1:5" x14ac:dyDescent="0.35">
      <c r="A1088" s="34">
        <f>IFERROR(VLOOKUP('Produktion Lot.Nr.'!B1088,Fertigwaren!$B$4:$I$515,2,0),0)</f>
        <v>0</v>
      </c>
      <c r="C1088" s="35"/>
      <c r="E1088" s="34"/>
    </row>
    <row r="1089" spans="1:5" x14ac:dyDescent="0.35">
      <c r="A1089" s="34">
        <f>IFERROR(VLOOKUP('Produktion Lot.Nr.'!B1089,Fertigwaren!$B$4:$I$515,2,0),0)</f>
        <v>0</v>
      </c>
      <c r="C1089" s="35"/>
      <c r="E1089" s="34"/>
    </row>
    <row r="1090" spans="1:5" x14ac:dyDescent="0.35">
      <c r="A1090" s="34">
        <f>IFERROR(VLOOKUP('Produktion Lot.Nr.'!B1090,Fertigwaren!$B$4:$I$515,2,0),0)</f>
        <v>0</v>
      </c>
      <c r="C1090" s="35"/>
      <c r="E1090" s="34"/>
    </row>
    <row r="1091" spans="1:5" x14ac:dyDescent="0.35">
      <c r="A1091" s="34">
        <f>IFERROR(VLOOKUP('Produktion Lot.Nr.'!B1091,Fertigwaren!$B$4:$I$515,2,0),0)</f>
        <v>0</v>
      </c>
      <c r="C1091" s="35"/>
      <c r="E1091" s="34"/>
    </row>
    <row r="1092" spans="1:5" x14ac:dyDescent="0.35">
      <c r="A1092" s="34">
        <f>IFERROR(VLOOKUP('Produktion Lot.Nr.'!B1092,Fertigwaren!$B$4:$I$515,2,0),0)</f>
        <v>0</v>
      </c>
      <c r="C1092" s="35"/>
      <c r="E1092" s="34"/>
    </row>
    <row r="1093" spans="1:5" x14ac:dyDescent="0.35">
      <c r="A1093" s="34">
        <f>IFERROR(VLOOKUP('Produktion Lot.Nr.'!B1093,Fertigwaren!$B$4:$I$515,2,0),0)</f>
        <v>0</v>
      </c>
      <c r="C1093" s="35"/>
      <c r="E1093" s="34"/>
    </row>
    <row r="1094" spans="1:5" x14ac:dyDescent="0.35">
      <c r="A1094" s="34">
        <f>IFERROR(VLOOKUP('Produktion Lot.Nr.'!B1094,Fertigwaren!$B$4:$I$515,2,0),0)</f>
        <v>0</v>
      </c>
      <c r="C1094" s="35"/>
      <c r="E1094" s="34"/>
    </row>
    <row r="1095" spans="1:5" x14ac:dyDescent="0.35">
      <c r="A1095" s="34">
        <f>IFERROR(VLOOKUP('Produktion Lot.Nr.'!B1095,Fertigwaren!$B$4:$I$515,2,0),0)</f>
        <v>0</v>
      </c>
      <c r="C1095" s="35"/>
      <c r="E1095" s="34"/>
    </row>
    <row r="1096" spans="1:5" x14ac:dyDescent="0.35">
      <c r="A1096" s="34">
        <f>IFERROR(VLOOKUP('Produktion Lot.Nr.'!B1096,Fertigwaren!$B$4:$I$515,2,0),0)</f>
        <v>0</v>
      </c>
      <c r="C1096" s="35"/>
      <c r="E1096" s="34"/>
    </row>
    <row r="1097" spans="1:5" x14ac:dyDescent="0.35">
      <c r="A1097" s="34">
        <f>IFERROR(VLOOKUP('Produktion Lot.Nr.'!B1097,Fertigwaren!$B$4:$I$515,2,0),0)</f>
        <v>0</v>
      </c>
      <c r="C1097" s="35"/>
      <c r="E1097" s="34"/>
    </row>
    <row r="1098" spans="1:5" x14ac:dyDescent="0.35">
      <c r="A1098" s="34">
        <f>IFERROR(VLOOKUP('Produktion Lot.Nr.'!B1098,Fertigwaren!$B$4:$I$515,2,0),0)</f>
        <v>0</v>
      </c>
      <c r="C1098" s="35"/>
      <c r="E1098" s="34"/>
    </row>
    <row r="1099" spans="1:5" x14ac:dyDescent="0.35">
      <c r="A1099" s="34">
        <f>IFERROR(VLOOKUP('Produktion Lot.Nr.'!B1099,Fertigwaren!$B$4:$I$515,2,0),0)</f>
        <v>0</v>
      </c>
      <c r="C1099" s="35"/>
      <c r="E1099" s="34"/>
    </row>
    <row r="1100" spans="1:5" x14ac:dyDescent="0.35">
      <c r="A1100" s="34">
        <f>IFERROR(VLOOKUP('Produktion Lot.Nr.'!B1100,Fertigwaren!$B$4:$I$515,2,0),0)</f>
        <v>0</v>
      </c>
      <c r="C1100" s="35"/>
      <c r="E1100" s="34"/>
    </row>
    <row r="1101" spans="1:5" x14ac:dyDescent="0.35">
      <c r="A1101" s="34">
        <f>IFERROR(VLOOKUP('Produktion Lot.Nr.'!B1101,Fertigwaren!$B$4:$I$515,2,0),0)</f>
        <v>0</v>
      </c>
      <c r="C1101" s="35"/>
      <c r="E1101" s="34"/>
    </row>
    <row r="1102" spans="1:5" x14ac:dyDescent="0.35">
      <c r="A1102" s="34">
        <f>IFERROR(VLOOKUP('Produktion Lot.Nr.'!B1102,Fertigwaren!$B$4:$I$515,2,0),0)</f>
        <v>0</v>
      </c>
      <c r="C1102" s="35"/>
      <c r="E1102" s="34"/>
    </row>
    <row r="1103" spans="1:5" x14ac:dyDescent="0.35">
      <c r="A1103" s="34">
        <f>IFERROR(VLOOKUP('Produktion Lot.Nr.'!B1103,Fertigwaren!$B$4:$I$515,2,0),0)</f>
        <v>0</v>
      </c>
      <c r="C1103" s="35"/>
      <c r="E1103" s="34"/>
    </row>
    <row r="1104" spans="1:5" x14ac:dyDescent="0.35">
      <c r="A1104" s="34">
        <f>IFERROR(VLOOKUP('Produktion Lot.Nr.'!B1104,Fertigwaren!$B$4:$I$515,2,0),0)</f>
        <v>0</v>
      </c>
      <c r="C1104" s="35"/>
      <c r="E1104" s="34"/>
    </row>
    <row r="1105" spans="1:5" x14ac:dyDescent="0.35">
      <c r="A1105" s="34">
        <f>IFERROR(VLOOKUP('Produktion Lot.Nr.'!B1105,Fertigwaren!$B$4:$I$515,2,0),0)</f>
        <v>0</v>
      </c>
      <c r="C1105" s="35"/>
      <c r="E1105" s="34"/>
    </row>
    <row r="1106" spans="1:5" x14ac:dyDescent="0.35">
      <c r="A1106" s="34">
        <f>IFERROR(VLOOKUP('Produktion Lot.Nr.'!B1106,Fertigwaren!$B$4:$I$515,2,0),0)</f>
        <v>0</v>
      </c>
      <c r="C1106" s="35"/>
      <c r="E1106" s="34"/>
    </row>
    <row r="1107" spans="1:5" x14ac:dyDescent="0.35">
      <c r="A1107" s="34">
        <f>IFERROR(VLOOKUP('Produktion Lot.Nr.'!B1107,Fertigwaren!$B$4:$I$515,2,0),0)</f>
        <v>0</v>
      </c>
      <c r="C1107" s="35"/>
      <c r="E1107" s="34"/>
    </row>
    <row r="1108" spans="1:5" x14ac:dyDescent="0.35">
      <c r="A1108" s="34">
        <f>IFERROR(VLOOKUP('Produktion Lot.Nr.'!B1108,Fertigwaren!$B$4:$I$515,2,0),0)</f>
        <v>0</v>
      </c>
      <c r="C1108" s="35"/>
      <c r="E1108" s="34"/>
    </row>
    <row r="1109" spans="1:5" x14ac:dyDescent="0.35">
      <c r="A1109" s="34">
        <f>IFERROR(VLOOKUP('Produktion Lot.Nr.'!B1109,Fertigwaren!$B$4:$I$515,2,0),0)</f>
        <v>0</v>
      </c>
      <c r="C1109" s="35"/>
      <c r="E1109" s="34"/>
    </row>
    <row r="1110" spans="1:5" x14ac:dyDescent="0.35">
      <c r="A1110" s="34">
        <f>IFERROR(VLOOKUP('Produktion Lot.Nr.'!B1110,Fertigwaren!$B$4:$I$515,2,0),0)</f>
        <v>0</v>
      </c>
      <c r="C1110" s="35"/>
      <c r="E1110" s="34"/>
    </row>
    <row r="1111" spans="1:5" x14ac:dyDescent="0.35">
      <c r="A1111" s="34">
        <f>IFERROR(VLOOKUP('Produktion Lot.Nr.'!B1111,Fertigwaren!$B$4:$I$515,2,0),0)</f>
        <v>0</v>
      </c>
      <c r="C1111" s="35"/>
      <c r="E1111" s="34"/>
    </row>
    <row r="1112" spans="1:5" x14ac:dyDescent="0.35">
      <c r="A1112" s="34">
        <f>IFERROR(VLOOKUP('Produktion Lot.Nr.'!B1112,Fertigwaren!$B$4:$I$515,2,0),0)</f>
        <v>0</v>
      </c>
      <c r="C1112" s="35"/>
      <c r="E1112" s="34"/>
    </row>
    <row r="1113" spans="1:5" x14ac:dyDescent="0.35">
      <c r="A1113" s="34">
        <f>IFERROR(VLOOKUP('Produktion Lot.Nr.'!B1113,Fertigwaren!$B$4:$I$515,2,0),0)</f>
        <v>0</v>
      </c>
      <c r="C1113" s="35"/>
      <c r="E1113" s="34"/>
    </row>
    <row r="1114" spans="1:5" x14ac:dyDescent="0.35">
      <c r="A1114" s="34">
        <f>IFERROR(VLOOKUP('Produktion Lot.Nr.'!B1114,Fertigwaren!$B$4:$I$515,2,0),0)</f>
        <v>0</v>
      </c>
      <c r="C1114" s="35"/>
      <c r="E1114" s="34"/>
    </row>
    <row r="1115" spans="1:5" x14ac:dyDescent="0.35">
      <c r="A1115" s="34">
        <f>IFERROR(VLOOKUP('Produktion Lot.Nr.'!B1115,Fertigwaren!$B$4:$I$515,2,0),0)</f>
        <v>0</v>
      </c>
      <c r="C1115" s="35"/>
      <c r="E1115" s="34"/>
    </row>
    <row r="1116" spans="1:5" x14ac:dyDescent="0.35">
      <c r="A1116" s="34">
        <f>IFERROR(VLOOKUP('Produktion Lot.Nr.'!B1116,Fertigwaren!$B$4:$I$515,2,0),0)</f>
        <v>0</v>
      </c>
      <c r="C1116" s="35"/>
      <c r="E1116" s="34"/>
    </row>
    <row r="1117" spans="1:5" x14ac:dyDescent="0.35">
      <c r="A1117" s="34">
        <f>IFERROR(VLOOKUP('Produktion Lot.Nr.'!B1117,Fertigwaren!$B$4:$I$515,2,0),0)</f>
        <v>0</v>
      </c>
      <c r="C1117" s="35"/>
      <c r="E1117" s="34"/>
    </row>
    <row r="1118" spans="1:5" x14ac:dyDescent="0.35">
      <c r="A1118" s="34">
        <f>IFERROR(VLOOKUP('Produktion Lot.Nr.'!B1118,Fertigwaren!$B$4:$I$515,2,0),0)</f>
        <v>0</v>
      </c>
      <c r="C1118" s="35"/>
      <c r="E1118" s="34"/>
    </row>
    <row r="1119" spans="1:5" x14ac:dyDescent="0.35">
      <c r="A1119" s="34">
        <f>IFERROR(VLOOKUP('Produktion Lot.Nr.'!B1119,Fertigwaren!$B$4:$I$515,2,0),0)</f>
        <v>0</v>
      </c>
      <c r="C1119" s="35"/>
      <c r="E1119" s="34"/>
    </row>
    <row r="1120" spans="1:5" x14ac:dyDescent="0.35">
      <c r="A1120" s="34">
        <f>IFERROR(VLOOKUP('Produktion Lot.Nr.'!B1120,Fertigwaren!$B$4:$I$515,2,0),0)</f>
        <v>0</v>
      </c>
      <c r="C1120" s="35"/>
      <c r="E1120" s="34"/>
    </row>
    <row r="1121" spans="1:5" x14ac:dyDescent="0.35">
      <c r="A1121" s="34">
        <f>IFERROR(VLOOKUP('Produktion Lot.Nr.'!B1121,Fertigwaren!$B$4:$I$515,2,0),0)</f>
        <v>0</v>
      </c>
      <c r="C1121" s="35"/>
      <c r="E1121" s="34"/>
    </row>
    <row r="1122" spans="1:5" x14ac:dyDescent="0.35">
      <c r="A1122" s="34">
        <f>IFERROR(VLOOKUP('Produktion Lot.Nr.'!B1122,Fertigwaren!$B$4:$I$515,2,0),0)</f>
        <v>0</v>
      </c>
      <c r="C1122" s="35"/>
      <c r="E1122" s="34"/>
    </row>
    <row r="1123" spans="1:5" x14ac:dyDescent="0.35">
      <c r="A1123" s="34">
        <f>IFERROR(VLOOKUP('Produktion Lot.Nr.'!B1123,Fertigwaren!$B$4:$I$515,2,0),0)</f>
        <v>0</v>
      </c>
      <c r="C1123" s="35"/>
      <c r="E1123" s="34"/>
    </row>
    <row r="1124" spans="1:5" x14ac:dyDescent="0.35">
      <c r="A1124" s="34">
        <f>IFERROR(VLOOKUP('Produktion Lot.Nr.'!B1124,Fertigwaren!$B$4:$I$515,2,0),0)</f>
        <v>0</v>
      </c>
      <c r="C1124" s="35"/>
      <c r="E1124" s="34"/>
    </row>
    <row r="1125" spans="1:5" x14ac:dyDescent="0.35">
      <c r="A1125" s="34">
        <f>IFERROR(VLOOKUP('Produktion Lot.Nr.'!B1125,Fertigwaren!$B$4:$I$515,2,0),0)</f>
        <v>0</v>
      </c>
      <c r="C1125" s="35"/>
      <c r="E1125" s="34"/>
    </row>
    <row r="1126" spans="1:5" x14ac:dyDescent="0.35">
      <c r="A1126" s="34">
        <f>IFERROR(VLOOKUP('Produktion Lot.Nr.'!B1126,Fertigwaren!$B$4:$I$515,2,0),0)</f>
        <v>0</v>
      </c>
      <c r="C1126" s="35"/>
      <c r="E1126" s="34"/>
    </row>
    <row r="1127" spans="1:5" x14ac:dyDescent="0.35">
      <c r="A1127" s="34">
        <f>IFERROR(VLOOKUP('Produktion Lot.Nr.'!B1127,Fertigwaren!$B$4:$I$515,2,0),0)</f>
        <v>0</v>
      </c>
      <c r="C1127" s="35"/>
      <c r="E1127" s="34"/>
    </row>
    <row r="1128" spans="1:5" x14ac:dyDescent="0.35">
      <c r="A1128" s="34">
        <f>IFERROR(VLOOKUP('Produktion Lot.Nr.'!B1128,Fertigwaren!$B$4:$I$515,2,0),0)</f>
        <v>0</v>
      </c>
      <c r="C1128" s="35"/>
      <c r="E1128" s="34"/>
    </row>
    <row r="1129" spans="1:5" x14ac:dyDescent="0.35">
      <c r="A1129" s="34">
        <f>IFERROR(VLOOKUP('Produktion Lot.Nr.'!B1129,Fertigwaren!$B$4:$I$515,2,0),0)</f>
        <v>0</v>
      </c>
      <c r="C1129" s="35"/>
      <c r="E1129" s="34"/>
    </row>
    <row r="1130" spans="1:5" x14ac:dyDescent="0.35">
      <c r="A1130" s="34">
        <f>IFERROR(VLOOKUP('Produktion Lot.Nr.'!B1130,Fertigwaren!$B$4:$I$515,2,0),0)</f>
        <v>0</v>
      </c>
      <c r="C1130" s="35"/>
      <c r="E1130" s="34"/>
    </row>
    <row r="1131" spans="1:5" x14ac:dyDescent="0.35">
      <c r="A1131" s="34">
        <f>IFERROR(VLOOKUP('Produktion Lot.Nr.'!B1131,Fertigwaren!$B$4:$I$515,2,0),0)</f>
        <v>0</v>
      </c>
      <c r="C1131" s="35"/>
      <c r="E1131" s="34"/>
    </row>
    <row r="1132" spans="1:5" x14ac:dyDescent="0.35">
      <c r="A1132" s="34">
        <f>IFERROR(VLOOKUP('Produktion Lot.Nr.'!B1132,Fertigwaren!$B$4:$I$515,2,0),0)</f>
        <v>0</v>
      </c>
      <c r="C1132" s="35"/>
      <c r="E1132" s="34"/>
    </row>
    <row r="1133" spans="1:5" x14ac:dyDescent="0.35">
      <c r="A1133" s="34">
        <f>IFERROR(VLOOKUP('Produktion Lot.Nr.'!B1133,Fertigwaren!$B$4:$I$515,2,0),0)</f>
        <v>0</v>
      </c>
      <c r="C1133" s="35"/>
      <c r="E1133" s="34"/>
    </row>
    <row r="1134" spans="1:5" x14ac:dyDescent="0.35">
      <c r="A1134" s="34">
        <f>IFERROR(VLOOKUP('Produktion Lot.Nr.'!B1134,Fertigwaren!$B$4:$I$515,2,0),0)</f>
        <v>0</v>
      </c>
      <c r="C1134" s="35"/>
      <c r="E1134" s="34"/>
    </row>
    <row r="1135" spans="1:5" x14ac:dyDescent="0.35">
      <c r="A1135" s="34">
        <f>IFERROR(VLOOKUP('Produktion Lot.Nr.'!B1135,Fertigwaren!$B$4:$I$515,2,0),0)</f>
        <v>0</v>
      </c>
      <c r="C1135" s="35"/>
      <c r="E1135" s="34"/>
    </row>
    <row r="1136" spans="1:5" x14ac:dyDescent="0.35">
      <c r="A1136" s="34">
        <f>IFERROR(VLOOKUP('Produktion Lot.Nr.'!B1136,Fertigwaren!$B$4:$I$515,2,0),0)</f>
        <v>0</v>
      </c>
      <c r="C1136" s="35"/>
      <c r="E1136" s="34"/>
    </row>
    <row r="1137" spans="1:5" x14ac:dyDescent="0.35">
      <c r="A1137" s="34">
        <f>IFERROR(VLOOKUP('Produktion Lot.Nr.'!B1137,Fertigwaren!$B$4:$I$515,2,0),0)</f>
        <v>0</v>
      </c>
      <c r="C1137" s="35"/>
      <c r="E1137" s="34"/>
    </row>
    <row r="1138" spans="1:5" x14ac:dyDescent="0.35">
      <c r="A1138" s="34">
        <f>IFERROR(VLOOKUP('Produktion Lot.Nr.'!B1138,Fertigwaren!$B$4:$I$515,2,0),0)</f>
        <v>0</v>
      </c>
      <c r="C1138" s="35"/>
      <c r="E1138" s="34"/>
    </row>
    <row r="1139" spans="1:5" x14ac:dyDescent="0.35">
      <c r="A1139" s="34">
        <f>IFERROR(VLOOKUP('Produktion Lot.Nr.'!B1139,Fertigwaren!$B$4:$I$515,2,0),0)</f>
        <v>0</v>
      </c>
      <c r="C1139" s="35"/>
      <c r="E1139" s="34"/>
    </row>
    <row r="1140" spans="1:5" x14ac:dyDescent="0.35">
      <c r="A1140" s="34">
        <f>IFERROR(VLOOKUP('Produktion Lot.Nr.'!B1140,Fertigwaren!$B$4:$I$515,2,0),0)</f>
        <v>0</v>
      </c>
      <c r="C1140" s="35"/>
      <c r="E1140" s="34"/>
    </row>
    <row r="1141" spans="1:5" x14ac:dyDescent="0.35">
      <c r="A1141" s="34">
        <f>IFERROR(VLOOKUP('Produktion Lot.Nr.'!B1141,Fertigwaren!$B$4:$I$515,2,0),0)</f>
        <v>0</v>
      </c>
      <c r="C1141" s="35"/>
      <c r="E1141" s="34"/>
    </row>
    <row r="1142" spans="1:5" x14ac:dyDescent="0.35">
      <c r="A1142" s="34">
        <f>IFERROR(VLOOKUP('Produktion Lot.Nr.'!B1142,Fertigwaren!$B$4:$I$515,2,0),0)</f>
        <v>0</v>
      </c>
      <c r="C1142" s="35"/>
      <c r="E1142" s="34"/>
    </row>
    <row r="1143" spans="1:5" x14ac:dyDescent="0.35">
      <c r="A1143" s="34">
        <f>IFERROR(VLOOKUP('Produktion Lot.Nr.'!B1143,Fertigwaren!$B$4:$I$515,2,0),0)</f>
        <v>0</v>
      </c>
      <c r="C1143" s="35"/>
      <c r="E1143" s="34"/>
    </row>
    <row r="1144" spans="1:5" x14ac:dyDescent="0.35">
      <c r="A1144" s="34">
        <f>IFERROR(VLOOKUP('Produktion Lot.Nr.'!B1144,Fertigwaren!$B$4:$I$515,2,0),0)</f>
        <v>0</v>
      </c>
      <c r="C1144" s="35"/>
      <c r="E1144" s="34"/>
    </row>
    <row r="1145" spans="1:5" x14ac:dyDescent="0.35">
      <c r="A1145" s="34">
        <f>IFERROR(VLOOKUP('Produktion Lot.Nr.'!B1145,Fertigwaren!$B$4:$I$515,2,0),0)</f>
        <v>0</v>
      </c>
      <c r="C1145" s="35"/>
      <c r="E1145" s="34"/>
    </row>
    <row r="1146" spans="1:5" x14ac:dyDescent="0.35">
      <c r="A1146" s="34">
        <f>IFERROR(VLOOKUP('Produktion Lot.Nr.'!B1146,Fertigwaren!$B$4:$I$515,2,0),0)</f>
        <v>0</v>
      </c>
      <c r="C1146" s="35"/>
      <c r="E1146" s="34"/>
    </row>
    <row r="1147" spans="1:5" x14ac:dyDescent="0.35">
      <c r="A1147" s="34">
        <f>IFERROR(VLOOKUP('Produktion Lot.Nr.'!B1147,Fertigwaren!$B$4:$I$515,2,0),0)</f>
        <v>0</v>
      </c>
      <c r="C1147" s="35"/>
      <c r="E1147" s="34"/>
    </row>
    <row r="1148" spans="1:5" x14ac:dyDescent="0.35">
      <c r="A1148" s="34">
        <f>IFERROR(VLOOKUP('Produktion Lot.Nr.'!B1148,Fertigwaren!$B$4:$I$515,2,0),0)</f>
        <v>0</v>
      </c>
      <c r="C1148" s="35"/>
      <c r="E1148" s="34"/>
    </row>
    <row r="1149" spans="1:5" x14ac:dyDescent="0.35">
      <c r="A1149" s="34">
        <f>IFERROR(VLOOKUP('Produktion Lot.Nr.'!B1149,Fertigwaren!$B$4:$I$515,2,0),0)</f>
        <v>0</v>
      </c>
      <c r="C1149" s="35"/>
      <c r="E1149" s="34"/>
    </row>
    <row r="1150" spans="1:5" x14ac:dyDescent="0.35">
      <c r="A1150" s="34">
        <f>IFERROR(VLOOKUP('Produktion Lot.Nr.'!B1150,Fertigwaren!$B$4:$I$515,2,0),0)</f>
        <v>0</v>
      </c>
      <c r="C1150" s="35"/>
      <c r="E1150" s="34"/>
    </row>
    <row r="1151" spans="1:5" x14ac:dyDescent="0.35">
      <c r="A1151" s="34">
        <f>IFERROR(VLOOKUP('Produktion Lot.Nr.'!B1151,Fertigwaren!$B$4:$I$515,2,0),0)</f>
        <v>0</v>
      </c>
      <c r="C1151" s="35"/>
      <c r="E1151" s="34"/>
    </row>
    <row r="1152" spans="1:5" x14ac:dyDescent="0.35">
      <c r="A1152" s="34">
        <f>IFERROR(VLOOKUP('Produktion Lot.Nr.'!B1152,Fertigwaren!$B$4:$I$515,2,0),0)</f>
        <v>0</v>
      </c>
      <c r="C1152" s="35"/>
      <c r="E1152" s="34"/>
    </row>
    <row r="1153" spans="1:5" x14ac:dyDescent="0.35">
      <c r="A1153" s="34">
        <f>IFERROR(VLOOKUP('Produktion Lot.Nr.'!B1153,Fertigwaren!$B$4:$I$515,2,0),0)</f>
        <v>0</v>
      </c>
      <c r="C1153" s="35"/>
      <c r="E1153" s="34"/>
    </row>
    <row r="1154" spans="1:5" x14ac:dyDescent="0.35">
      <c r="A1154" s="34">
        <f>IFERROR(VLOOKUP('Produktion Lot.Nr.'!B1154,Fertigwaren!$B$4:$I$515,2,0),0)</f>
        <v>0</v>
      </c>
      <c r="C1154" s="35"/>
      <c r="E1154" s="34"/>
    </row>
    <row r="1155" spans="1:5" x14ac:dyDescent="0.35">
      <c r="A1155" s="34">
        <f>IFERROR(VLOOKUP('Produktion Lot.Nr.'!B1155,Fertigwaren!$B$4:$I$515,2,0),0)</f>
        <v>0</v>
      </c>
      <c r="C1155" s="35"/>
      <c r="E1155" s="34"/>
    </row>
    <row r="1156" spans="1:5" x14ac:dyDescent="0.35">
      <c r="A1156" s="34">
        <f>IFERROR(VLOOKUP('Produktion Lot.Nr.'!B1156,Fertigwaren!$B$4:$I$515,2,0),0)</f>
        <v>0</v>
      </c>
      <c r="C1156" s="35"/>
      <c r="E1156" s="34"/>
    </row>
    <row r="1157" spans="1:5" x14ac:dyDescent="0.35">
      <c r="A1157" s="34">
        <f>IFERROR(VLOOKUP('Produktion Lot.Nr.'!B1157,Fertigwaren!$B$4:$I$515,2,0),0)</f>
        <v>0</v>
      </c>
      <c r="C1157" s="35"/>
      <c r="E1157" s="34"/>
    </row>
    <row r="1158" spans="1:5" x14ac:dyDescent="0.35">
      <c r="A1158" s="34">
        <f>IFERROR(VLOOKUP('Produktion Lot.Nr.'!B1158,Fertigwaren!$B$4:$I$515,2,0),0)</f>
        <v>0</v>
      </c>
      <c r="C1158" s="35"/>
      <c r="E1158" s="34"/>
    </row>
    <row r="1159" spans="1:5" x14ac:dyDescent="0.35">
      <c r="A1159" s="34">
        <f>IFERROR(VLOOKUP('Produktion Lot.Nr.'!B1159,Fertigwaren!$B$4:$I$515,2,0),0)</f>
        <v>0</v>
      </c>
      <c r="C1159" s="35"/>
      <c r="E1159" s="34"/>
    </row>
    <row r="1160" spans="1:5" x14ac:dyDescent="0.35">
      <c r="A1160" s="34">
        <f>IFERROR(VLOOKUP('Produktion Lot.Nr.'!B1160,Fertigwaren!$B$4:$I$515,2,0),0)</f>
        <v>0</v>
      </c>
      <c r="C1160" s="35"/>
      <c r="E1160" s="34"/>
    </row>
    <row r="1161" spans="1:5" x14ac:dyDescent="0.35">
      <c r="A1161" s="34">
        <f>IFERROR(VLOOKUP('Produktion Lot.Nr.'!B1161,Fertigwaren!$B$4:$I$515,2,0),0)</f>
        <v>0</v>
      </c>
      <c r="C1161" s="35"/>
      <c r="E1161" s="34"/>
    </row>
    <row r="1162" spans="1:5" x14ac:dyDescent="0.35">
      <c r="A1162" s="34">
        <f>IFERROR(VLOOKUP('Produktion Lot.Nr.'!B1162,Fertigwaren!$B$4:$I$515,2,0),0)</f>
        <v>0</v>
      </c>
      <c r="C1162" s="35"/>
      <c r="E1162" s="34"/>
    </row>
    <row r="1163" spans="1:5" x14ac:dyDescent="0.35">
      <c r="A1163" s="34">
        <f>IFERROR(VLOOKUP('Produktion Lot.Nr.'!B1163,Fertigwaren!$B$4:$I$515,2,0),0)</f>
        <v>0</v>
      </c>
      <c r="C1163" s="35"/>
      <c r="E1163" s="34"/>
    </row>
    <row r="1164" spans="1:5" x14ac:dyDescent="0.35">
      <c r="A1164" s="34">
        <f>IFERROR(VLOOKUP('Produktion Lot.Nr.'!B1164,Fertigwaren!$B$4:$I$515,2,0),0)</f>
        <v>0</v>
      </c>
      <c r="C1164" s="35"/>
      <c r="E1164" s="34"/>
    </row>
    <row r="1165" spans="1:5" x14ac:dyDescent="0.35">
      <c r="A1165" s="34">
        <f>IFERROR(VLOOKUP('Produktion Lot.Nr.'!B1165,Fertigwaren!$B$4:$I$515,2,0),0)</f>
        <v>0</v>
      </c>
      <c r="C1165" s="35"/>
      <c r="E1165" s="34"/>
    </row>
    <row r="1166" spans="1:5" x14ac:dyDescent="0.35">
      <c r="A1166" s="34">
        <f>IFERROR(VLOOKUP('Produktion Lot.Nr.'!B1166,Fertigwaren!$B$4:$I$515,2,0),0)</f>
        <v>0</v>
      </c>
      <c r="C1166" s="35"/>
      <c r="E1166" s="34"/>
    </row>
    <row r="1167" spans="1:5" x14ac:dyDescent="0.35">
      <c r="A1167" s="34">
        <f>IFERROR(VLOOKUP('Produktion Lot.Nr.'!B1167,Fertigwaren!$B$4:$I$515,2,0),0)</f>
        <v>0</v>
      </c>
      <c r="C1167" s="35"/>
      <c r="E1167" s="34"/>
    </row>
    <row r="1168" spans="1:5" x14ac:dyDescent="0.35">
      <c r="A1168" s="34">
        <f>IFERROR(VLOOKUP('Produktion Lot.Nr.'!B1168,Fertigwaren!$B$4:$I$515,2,0),0)</f>
        <v>0</v>
      </c>
      <c r="C1168" s="35"/>
      <c r="E1168" s="34"/>
    </row>
    <row r="1169" spans="1:5" x14ac:dyDescent="0.35">
      <c r="A1169" s="34">
        <f>IFERROR(VLOOKUP('Produktion Lot.Nr.'!B1169,Fertigwaren!$B$4:$I$515,2,0),0)</f>
        <v>0</v>
      </c>
      <c r="C1169" s="35"/>
      <c r="E1169" s="34"/>
    </row>
    <row r="1170" spans="1:5" x14ac:dyDescent="0.35">
      <c r="A1170" s="34">
        <f>IFERROR(VLOOKUP('Produktion Lot.Nr.'!B1170,Fertigwaren!$B$4:$I$515,2,0),0)</f>
        <v>0</v>
      </c>
      <c r="C1170" s="35"/>
      <c r="E1170" s="34"/>
    </row>
    <row r="1171" spans="1:5" x14ac:dyDescent="0.35">
      <c r="A1171" s="34">
        <f>IFERROR(VLOOKUP('Produktion Lot.Nr.'!B1171,Fertigwaren!$B$4:$I$515,2,0),0)</f>
        <v>0</v>
      </c>
      <c r="C1171" s="35"/>
      <c r="E1171" s="34"/>
    </row>
    <row r="1172" spans="1:5" x14ac:dyDescent="0.35">
      <c r="A1172" s="34">
        <f>IFERROR(VLOOKUP('Produktion Lot.Nr.'!B1172,Fertigwaren!$B$4:$I$515,2,0),0)</f>
        <v>0</v>
      </c>
      <c r="C1172" s="35"/>
      <c r="E1172" s="34"/>
    </row>
    <row r="1173" spans="1:5" x14ac:dyDescent="0.35">
      <c r="A1173" s="34">
        <f>IFERROR(VLOOKUP('Produktion Lot.Nr.'!B1173,Fertigwaren!$B$4:$I$515,2,0),0)</f>
        <v>0</v>
      </c>
      <c r="C1173" s="35"/>
      <c r="E1173" s="34"/>
    </row>
    <row r="1174" spans="1:5" x14ac:dyDescent="0.35">
      <c r="A1174" s="34">
        <f>IFERROR(VLOOKUP('Produktion Lot.Nr.'!B1174,Fertigwaren!$B$4:$I$515,2,0),0)</f>
        <v>0</v>
      </c>
      <c r="C1174" s="35"/>
      <c r="E1174" s="34"/>
    </row>
    <row r="1175" spans="1:5" x14ac:dyDescent="0.35">
      <c r="A1175" s="34">
        <f>IFERROR(VLOOKUP('Produktion Lot.Nr.'!B1175,Fertigwaren!$B$4:$I$515,2,0),0)</f>
        <v>0</v>
      </c>
      <c r="C1175" s="35"/>
      <c r="E1175" s="34"/>
    </row>
    <row r="1176" spans="1:5" x14ac:dyDescent="0.35">
      <c r="A1176" s="34">
        <f>IFERROR(VLOOKUP('Produktion Lot.Nr.'!B1176,Fertigwaren!$B$4:$I$515,2,0),0)</f>
        <v>0</v>
      </c>
      <c r="C1176" s="35"/>
      <c r="E1176" s="34"/>
    </row>
    <row r="1177" spans="1:5" x14ac:dyDescent="0.35">
      <c r="A1177" s="34">
        <f>IFERROR(VLOOKUP('Produktion Lot.Nr.'!B1177,Fertigwaren!$B$4:$I$515,2,0),0)</f>
        <v>0</v>
      </c>
      <c r="C1177" s="35"/>
      <c r="E1177" s="34"/>
    </row>
    <row r="1178" spans="1:5" x14ac:dyDescent="0.35">
      <c r="A1178" s="34">
        <f>IFERROR(VLOOKUP('Produktion Lot.Nr.'!B1178,Fertigwaren!$B$4:$I$515,2,0),0)</f>
        <v>0</v>
      </c>
      <c r="C1178" s="35"/>
      <c r="E1178" s="34"/>
    </row>
    <row r="1179" spans="1:5" x14ac:dyDescent="0.35">
      <c r="A1179" s="34">
        <f>IFERROR(VLOOKUP('Produktion Lot.Nr.'!B1179,Fertigwaren!$B$4:$I$515,2,0),0)</f>
        <v>0</v>
      </c>
      <c r="C1179" s="35"/>
      <c r="E1179" s="34"/>
    </row>
    <row r="1180" spans="1:5" x14ac:dyDescent="0.35">
      <c r="A1180" s="34">
        <f>IFERROR(VLOOKUP('Produktion Lot.Nr.'!B1180,Fertigwaren!$B$4:$I$515,2,0),0)</f>
        <v>0</v>
      </c>
      <c r="C1180" s="35"/>
      <c r="E1180" s="34"/>
    </row>
    <row r="1181" spans="1:5" x14ac:dyDescent="0.35">
      <c r="A1181" s="34">
        <f>IFERROR(VLOOKUP('Produktion Lot.Nr.'!B1181,Fertigwaren!$B$4:$I$515,2,0),0)</f>
        <v>0</v>
      </c>
      <c r="C1181" s="35"/>
      <c r="E1181" s="34"/>
    </row>
    <row r="1182" spans="1:5" x14ac:dyDescent="0.35">
      <c r="A1182" s="34">
        <f>IFERROR(VLOOKUP('Produktion Lot.Nr.'!B1182,Fertigwaren!$B$4:$I$515,2,0),0)</f>
        <v>0</v>
      </c>
      <c r="C1182" s="35"/>
      <c r="E1182" s="34"/>
    </row>
    <row r="1183" spans="1:5" x14ac:dyDescent="0.35">
      <c r="A1183" s="34">
        <f>IFERROR(VLOOKUP('Produktion Lot.Nr.'!B1183,Fertigwaren!$B$4:$I$515,2,0),0)</f>
        <v>0</v>
      </c>
      <c r="C1183" s="35"/>
      <c r="E1183" s="34"/>
    </row>
    <row r="1184" spans="1:5" x14ac:dyDescent="0.35">
      <c r="A1184" s="34">
        <f>IFERROR(VLOOKUP('Produktion Lot.Nr.'!B1184,Fertigwaren!$B$4:$I$515,2,0),0)</f>
        <v>0</v>
      </c>
      <c r="C1184" s="35"/>
      <c r="E1184" s="34"/>
    </row>
    <row r="1185" spans="1:5" x14ac:dyDescent="0.35">
      <c r="A1185" s="34">
        <f>IFERROR(VLOOKUP('Produktion Lot.Nr.'!B1185,Fertigwaren!$B$4:$I$515,2,0),0)</f>
        <v>0</v>
      </c>
      <c r="C1185" s="35"/>
      <c r="E1185" s="34"/>
    </row>
    <row r="1186" spans="1:5" x14ac:dyDescent="0.35">
      <c r="A1186" s="34">
        <f>IFERROR(VLOOKUP('Produktion Lot.Nr.'!B1186,Fertigwaren!$B$4:$I$515,2,0),0)</f>
        <v>0</v>
      </c>
      <c r="C1186" s="35"/>
      <c r="E1186" s="34"/>
    </row>
    <row r="1187" spans="1:5" x14ac:dyDescent="0.35">
      <c r="A1187" s="34">
        <f>IFERROR(VLOOKUP('Produktion Lot.Nr.'!B1187,Fertigwaren!$B$4:$I$515,2,0),0)</f>
        <v>0</v>
      </c>
      <c r="C1187" s="35"/>
      <c r="E1187" s="34"/>
    </row>
    <row r="1188" spans="1:5" x14ac:dyDescent="0.35">
      <c r="A1188" s="34">
        <f>IFERROR(VLOOKUP('Produktion Lot.Nr.'!B1188,Fertigwaren!$B$4:$I$515,2,0),0)</f>
        <v>0</v>
      </c>
      <c r="C1188" s="35"/>
      <c r="E1188" s="34"/>
    </row>
    <row r="1189" spans="1:5" x14ac:dyDescent="0.35">
      <c r="A1189" s="34">
        <f>IFERROR(VLOOKUP('Produktion Lot.Nr.'!B1189,Fertigwaren!$B$4:$I$515,2,0),0)</f>
        <v>0</v>
      </c>
      <c r="C1189" s="35"/>
      <c r="E1189" s="34"/>
    </row>
    <row r="1190" spans="1:5" x14ac:dyDescent="0.35">
      <c r="A1190" s="34">
        <f>IFERROR(VLOOKUP('Produktion Lot.Nr.'!B1190,Fertigwaren!$B$4:$I$515,2,0),0)</f>
        <v>0</v>
      </c>
      <c r="C1190" s="35"/>
      <c r="E1190" s="34"/>
    </row>
    <row r="1191" spans="1:5" x14ac:dyDescent="0.35">
      <c r="A1191" s="34">
        <f>IFERROR(VLOOKUP('Produktion Lot.Nr.'!B1191,Fertigwaren!$B$4:$I$515,2,0),0)</f>
        <v>0</v>
      </c>
      <c r="C1191" s="35"/>
      <c r="E1191" s="34"/>
    </row>
    <row r="1192" spans="1:5" x14ac:dyDescent="0.35">
      <c r="A1192" s="34">
        <f>IFERROR(VLOOKUP('Produktion Lot.Nr.'!B1192,Fertigwaren!$B$4:$I$515,2,0),0)</f>
        <v>0</v>
      </c>
      <c r="C1192" s="35"/>
      <c r="E1192" s="34"/>
    </row>
    <row r="1193" spans="1:5" x14ac:dyDescent="0.35">
      <c r="A1193" s="34">
        <f>IFERROR(VLOOKUP('Produktion Lot.Nr.'!B1193,Fertigwaren!$B$4:$I$515,2,0),0)</f>
        <v>0</v>
      </c>
      <c r="C1193" s="35"/>
      <c r="E1193" s="34"/>
    </row>
    <row r="1194" spans="1:5" x14ac:dyDescent="0.35">
      <c r="A1194" s="34">
        <f>IFERROR(VLOOKUP('Produktion Lot.Nr.'!B1194,Fertigwaren!$B$4:$I$515,2,0),0)</f>
        <v>0</v>
      </c>
      <c r="C1194" s="35"/>
      <c r="E1194" s="34"/>
    </row>
    <row r="1195" spans="1:5" x14ac:dyDescent="0.35">
      <c r="A1195" s="34">
        <f>IFERROR(VLOOKUP('Produktion Lot.Nr.'!B1195,Fertigwaren!$B$4:$I$515,2,0),0)</f>
        <v>0</v>
      </c>
      <c r="C1195" s="35"/>
      <c r="E1195" s="34"/>
    </row>
    <row r="1196" spans="1:5" x14ac:dyDescent="0.35">
      <c r="A1196" s="34">
        <f>IFERROR(VLOOKUP('Produktion Lot.Nr.'!B1196,Fertigwaren!$B$4:$I$515,2,0),0)</f>
        <v>0</v>
      </c>
      <c r="C1196" s="35"/>
      <c r="E1196" s="34"/>
    </row>
    <row r="1197" spans="1:5" x14ac:dyDescent="0.35">
      <c r="A1197" s="34">
        <f>IFERROR(VLOOKUP('Produktion Lot.Nr.'!B1197,Fertigwaren!$B$4:$I$515,2,0),0)</f>
        <v>0</v>
      </c>
      <c r="C1197" s="35"/>
      <c r="E1197" s="34"/>
    </row>
    <row r="1198" spans="1:5" x14ac:dyDescent="0.35">
      <c r="A1198" s="34">
        <f>IFERROR(VLOOKUP('Produktion Lot.Nr.'!B1198,Fertigwaren!$B$4:$I$515,2,0),0)</f>
        <v>0</v>
      </c>
      <c r="C1198" s="35"/>
      <c r="E1198" s="34"/>
    </row>
    <row r="1199" spans="1:5" x14ac:dyDescent="0.35">
      <c r="A1199" s="34">
        <f>IFERROR(VLOOKUP('Produktion Lot.Nr.'!B1199,Fertigwaren!$B$4:$I$515,2,0),0)</f>
        <v>0</v>
      </c>
      <c r="C1199" s="35"/>
      <c r="E1199" s="34"/>
    </row>
    <row r="1200" spans="1:5" x14ac:dyDescent="0.35">
      <c r="A1200" s="34">
        <f>IFERROR(VLOOKUP('Produktion Lot.Nr.'!B1200,Fertigwaren!$B$4:$I$515,2,0),0)</f>
        <v>0</v>
      </c>
      <c r="C1200" s="35"/>
      <c r="E1200" s="34"/>
    </row>
    <row r="1201" spans="1:5" x14ac:dyDescent="0.35">
      <c r="A1201" s="34">
        <f>IFERROR(VLOOKUP('Produktion Lot.Nr.'!B1201,Fertigwaren!$B$4:$I$515,2,0),0)</f>
        <v>0</v>
      </c>
      <c r="C1201" s="35"/>
      <c r="E1201" s="34"/>
    </row>
    <row r="1202" spans="1:5" x14ac:dyDescent="0.35">
      <c r="A1202" s="34">
        <f>IFERROR(VLOOKUP('Produktion Lot.Nr.'!B1202,Fertigwaren!$B$4:$I$515,2,0),0)</f>
        <v>0</v>
      </c>
      <c r="C1202" s="35"/>
      <c r="E1202" s="34"/>
    </row>
    <row r="1203" spans="1:5" x14ac:dyDescent="0.35">
      <c r="A1203" s="34">
        <f>IFERROR(VLOOKUP('Produktion Lot.Nr.'!B1203,Fertigwaren!$B$4:$I$515,2,0),0)</f>
        <v>0</v>
      </c>
      <c r="C1203" s="35"/>
      <c r="E1203" s="34"/>
    </row>
    <row r="1204" spans="1:5" x14ac:dyDescent="0.35">
      <c r="A1204" s="34">
        <f>IFERROR(VLOOKUP('Produktion Lot.Nr.'!B1204,Fertigwaren!$B$4:$I$515,2,0),0)</f>
        <v>0</v>
      </c>
      <c r="C1204" s="35"/>
      <c r="E1204" s="34"/>
    </row>
    <row r="1205" spans="1:5" x14ac:dyDescent="0.35">
      <c r="A1205" s="34">
        <f>IFERROR(VLOOKUP('Produktion Lot.Nr.'!B1205,Fertigwaren!$B$4:$I$515,2,0),0)</f>
        <v>0</v>
      </c>
      <c r="C1205" s="35"/>
      <c r="E1205" s="34"/>
    </row>
    <row r="1206" spans="1:5" x14ac:dyDescent="0.35">
      <c r="A1206" s="34">
        <f>IFERROR(VLOOKUP('Produktion Lot.Nr.'!B1206,Fertigwaren!$B$4:$I$515,2,0),0)</f>
        <v>0</v>
      </c>
      <c r="C1206" s="35"/>
      <c r="E1206" s="34"/>
    </row>
    <row r="1207" spans="1:5" x14ac:dyDescent="0.35">
      <c r="A1207" s="34">
        <f>IFERROR(VLOOKUP('Produktion Lot.Nr.'!B1207,Fertigwaren!$B$4:$I$515,2,0),0)</f>
        <v>0</v>
      </c>
      <c r="C1207" s="35"/>
      <c r="E1207" s="34"/>
    </row>
    <row r="1208" spans="1:5" x14ac:dyDescent="0.35">
      <c r="A1208" s="34">
        <f>IFERROR(VLOOKUP('Produktion Lot.Nr.'!B1208,Fertigwaren!$B$4:$I$515,2,0),0)</f>
        <v>0</v>
      </c>
      <c r="C1208" s="35"/>
      <c r="E1208" s="34"/>
    </row>
    <row r="1209" spans="1:5" x14ac:dyDescent="0.35">
      <c r="A1209" s="34">
        <f>IFERROR(VLOOKUP('Produktion Lot.Nr.'!B1209,Fertigwaren!$B$4:$I$515,2,0),0)</f>
        <v>0</v>
      </c>
      <c r="C1209" s="35"/>
      <c r="E1209" s="34"/>
    </row>
    <row r="1210" spans="1:5" x14ac:dyDescent="0.35">
      <c r="A1210" s="34">
        <f>IFERROR(VLOOKUP('Produktion Lot.Nr.'!B1210,Fertigwaren!$B$4:$I$515,2,0),0)</f>
        <v>0</v>
      </c>
      <c r="C1210" s="35"/>
      <c r="E1210" s="34"/>
    </row>
    <row r="1211" spans="1:5" x14ac:dyDescent="0.35">
      <c r="A1211" s="34">
        <f>IFERROR(VLOOKUP('Produktion Lot.Nr.'!B1211,Fertigwaren!$B$4:$I$515,2,0),0)</f>
        <v>0</v>
      </c>
      <c r="C1211" s="35"/>
      <c r="E1211" s="34"/>
    </row>
    <row r="1212" spans="1:5" x14ac:dyDescent="0.35">
      <c r="A1212" s="34">
        <f>IFERROR(VLOOKUP('Produktion Lot.Nr.'!B1212,Fertigwaren!$B$4:$I$515,2,0),0)</f>
        <v>0</v>
      </c>
      <c r="C1212" s="35"/>
      <c r="E1212" s="34"/>
    </row>
    <row r="1213" spans="1:5" x14ac:dyDescent="0.35">
      <c r="A1213" s="34">
        <f>IFERROR(VLOOKUP('Produktion Lot.Nr.'!B1213,Fertigwaren!$B$4:$I$515,2,0),0)</f>
        <v>0</v>
      </c>
      <c r="C1213" s="35"/>
      <c r="E1213" s="34"/>
    </row>
    <row r="1214" spans="1:5" x14ac:dyDescent="0.35">
      <c r="A1214" s="34">
        <f>IFERROR(VLOOKUP('Produktion Lot.Nr.'!B1214,Fertigwaren!$B$4:$I$515,2,0),0)</f>
        <v>0</v>
      </c>
      <c r="C1214" s="35"/>
      <c r="E1214" s="34"/>
    </row>
    <row r="1215" spans="1:5" x14ac:dyDescent="0.35">
      <c r="A1215" s="34">
        <f>IFERROR(VLOOKUP('Produktion Lot.Nr.'!B1215,Fertigwaren!$B$4:$I$515,2,0),0)</f>
        <v>0</v>
      </c>
      <c r="C1215" s="35"/>
      <c r="E1215" s="34"/>
    </row>
    <row r="1216" spans="1:5" x14ac:dyDescent="0.35">
      <c r="A1216" s="34">
        <f>IFERROR(VLOOKUP('Produktion Lot.Nr.'!B1216,Fertigwaren!$B$4:$I$515,2,0),0)</f>
        <v>0</v>
      </c>
      <c r="C1216" s="35"/>
      <c r="E1216" s="34"/>
    </row>
    <row r="1217" spans="1:5" x14ac:dyDescent="0.35">
      <c r="A1217" s="34">
        <f>IFERROR(VLOOKUP('Produktion Lot.Nr.'!B1217,Fertigwaren!$B$4:$I$515,2,0),0)</f>
        <v>0</v>
      </c>
      <c r="C1217" s="35"/>
      <c r="E1217" s="34"/>
    </row>
    <row r="1218" spans="1:5" x14ac:dyDescent="0.35">
      <c r="A1218" s="34">
        <f>IFERROR(VLOOKUP('Produktion Lot.Nr.'!B1218,Fertigwaren!$B$4:$I$515,2,0),0)</f>
        <v>0</v>
      </c>
      <c r="C1218" s="35"/>
      <c r="E1218" s="34"/>
    </row>
    <row r="1219" spans="1:5" x14ac:dyDescent="0.35">
      <c r="A1219" s="34">
        <f>IFERROR(VLOOKUP('Produktion Lot.Nr.'!B1219,Fertigwaren!$B$4:$I$515,2,0),0)</f>
        <v>0</v>
      </c>
      <c r="C1219" s="35"/>
      <c r="E1219" s="34"/>
    </row>
    <row r="1220" spans="1:5" x14ac:dyDescent="0.35">
      <c r="A1220" s="34">
        <f>IFERROR(VLOOKUP('Produktion Lot.Nr.'!B1220,Fertigwaren!$B$4:$I$515,2,0),0)</f>
        <v>0</v>
      </c>
      <c r="C1220" s="35"/>
      <c r="E1220" s="34"/>
    </row>
    <row r="1221" spans="1:5" x14ac:dyDescent="0.35">
      <c r="A1221" s="34">
        <f>IFERROR(VLOOKUP('Produktion Lot.Nr.'!B1221,Fertigwaren!$B$4:$I$515,2,0),0)</f>
        <v>0</v>
      </c>
      <c r="C1221" s="35"/>
      <c r="E1221" s="34"/>
    </row>
    <row r="1222" spans="1:5" x14ac:dyDescent="0.35">
      <c r="A1222" s="34">
        <f>IFERROR(VLOOKUP('Produktion Lot.Nr.'!B1222,Fertigwaren!$B$4:$I$515,2,0),0)</f>
        <v>0</v>
      </c>
      <c r="C1222" s="35"/>
      <c r="E1222" s="34"/>
    </row>
    <row r="1223" spans="1:5" x14ac:dyDescent="0.35">
      <c r="A1223" s="34">
        <f>IFERROR(VLOOKUP('Produktion Lot.Nr.'!B1223,Fertigwaren!$B$4:$I$515,2,0),0)</f>
        <v>0</v>
      </c>
      <c r="C1223" s="35"/>
      <c r="E1223" s="34"/>
    </row>
    <row r="1224" spans="1:5" x14ac:dyDescent="0.35">
      <c r="A1224" s="34">
        <f>IFERROR(VLOOKUP('Produktion Lot.Nr.'!B1224,Fertigwaren!$B$4:$I$515,2,0),0)</f>
        <v>0</v>
      </c>
      <c r="C1224" s="35"/>
      <c r="E1224" s="34"/>
    </row>
    <row r="1225" spans="1:5" x14ac:dyDescent="0.35">
      <c r="A1225" s="34">
        <f>IFERROR(VLOOKUP('Produktion Lot.Nr.'!B1225,Fertigwaren!$B$4:$I$515,2,0),0)</f>
        <v>0</v>
      </c>
      <c r="C1225" s="35"/>
      <c r="E1225" s="34"/>
    </row>
    <row r="1226" spans="1:5" x14ac:dyDescent="0.35">
      <c r="A1226" s="34">
        <f>IFERROR(VLOOKUP('Produktion Lot.Nr.'!B1226,Fertigwaren!$B$4:$I$515,2,0),0)</f>
        <v>0</v>
      </c>
      <c r="C1226" s="35"/>
      <c r="E1226" s="34"/>
    </row>
    <row r="1227" spans="1:5" x14ac:dyDescent="0.35">
      <c r="A1227" s="34">
        <f>IFERROR(VLOOKUP('Produktion Lot.Nr.'!B1227,Fertigwaren!$B$4:$I$515,2,0),0)</f>
        <v>0</v>
      </c>
      <c r="C1227" s="35"/>
      <c r="E1227" s="34"/>
    </row>
    <row r="1228" spans="1:5" x14ac:dyDescent="0.35">
      <c r="A1228" s="34">
        <f>IFERROR(VLOOKUP('Produktion Lot.Nr.'!B1228,Fertigwaren!$B$4:$I$515,2,0),0)</f>
        <v>0</v>
      </c>
      <c r="C1228" s="35"/>
      <c r="E1228" s="34"/>
    </row>
    <row r="1229" spans="1:5" x14ac:dyDescent="0.35">
      <c r="A1229" s="34">
        <f>IFERROR(VLOOKUP('Produktion Lot.Nr.'!B1229,Fertigwaren!$B$4:$I$515,2,0),0)</f>
        <v>0</v>
      </c>
      <c r="C1229" s="35"/>
      <c r="E1229" s="34"/>
    </row>
    <row r="1230" spans="1:5" x14ac:dyDescent="0.35">
      <c r="A1230" s="34">
        <f>IFERROR(VLOOKUP('Produktion Lot.Nr.'!B1230,Fertigwaren!$B$4:$I$515,2,0),0)</f>
        <v>0</v>
      </c>
      <c r="C1230" s="35"/>
      <c r="E1230" s="34"/>
    </row>
    <row r="1231" spans="1:5" x14ac:dyDescent="0.35">
      <c r="A1231" s="34">
        <f>IFERROR(VLOOKUP('Produktion Lot.Nr.'!B1231,Fertigwaren!$B$4:$I$515,2,0),0)</f>
        <v>0</v>
      </c>
      <c r="C1231" s="35"/>
      <c r="E1231" s="34"/>
    </row>
    <row r="1232" spans="1:5" x14ac:dyDescent="0.35">
      <c r="A1232" s="34">
        <f>IFERROR(VLOOKUP('Produktion Lot.Nr.'!B1232,Fertigwaren!$B$4:$I$515,2,0),0)</f>
        <v>0</v>
      </c>
      <c r="C1232" s="35"/>
      <c r="E1232" s="34"/>
    </row>
    <row r="1233" spans="1:5" x14ac:dyDescent="0.35">
      <c r="A1233" s="34">
        <f>IFERROR(VLOOKUP('Produktion Lot.Nr.'!B1233,Fertigwaren!$B$4:$I$515,2,0),0)</f>
        <v>0</v>
      </c>
      <c r="C1233" s="35"/>
      <c r="E1233" s="34"/>
    </row>
    <row r="1234" spans="1:5" x14ac:dyDescent="0.35">
      <c r="A1234" s="34">
        <f>IFERROR(VLOOKUP('Produktion Lot.Nr.'!B1234,Fertigwaren!$B$4:$I$515,2,0),0)</f>
        <v>0</v>
      </c>
      <c r="C1234" s="35"/>
      <c r="E1234" s="34"/>
    </row>
    <row r="1235" spans="1:5" x14ac:dyDescent="0.35">
      <c r="A1235" s="34">
        <f>IFERROR(VLOOKUP('Produktion Lot.Nr.'!B1235,Fertigwaren!$B$4:$I$515,2,0),0)</f>
        <v>0</v>
      </c>
      <c r="C1235" s="35"/>
      <c r="E1235" s="34"/>
    </row>
    <row r="1236" spans="1:5" x14ac:dyDescent="0.35">
      <c r="A1236" s="34">
        <f>IFERROR(VLOOKUP('Produktion Lot.Nr.'!B1236,Fertigwaren!$B$4:$I$515,2,0),0)</f>
        <v>0</v>
      </c>
      <c r="C1236" s="35"/>
      <c r="E1236" s="34"/>
    </row>
    <row r="1237" spans="1:5" x14ac:dyDescent="0.35">
      <c r="A1237" s="34">
        <f>IFERROR(VLOOKUP('Produktion Lot.Nr.'!B1237,Fertigwaren!$B$4:$I$515,2,0),0)</f>
        <v>0</v>
      </c>
      <c r="C1237" s="35"/>
      <c r="E1237" s="34"/>
    </row>
    <row r="1238" spans="1:5" x14ac:dyDescent="0.35">
      <c r="A1238" s="34">
        <f>IFERROR(VLOOKUP('Produktion Lot.Nr.'!B1238,Fertigwaren!$B$4:$I$515,2,0),0)</f>
        <v>0</v>
      </c>
      <c r="C1238" s="35"/>
      <c r="E1238" s="34"/>
    </row>
    <row r="1239" spans="1:5" x14ac:dyDescent="0.35">
      <c r="A1239" s="34">
        <f>IFERROR(VLOOKUP('Produktion Lot.Nr.'!B1239,Fertigwaren!$B$4:$I$515,2,0),0)</f>
        <v>0</v>
      </c>
      <c r="C1239" s="35"/>
      <c r="E1239" s="34"/>
    </row>
    <row r="1240" spans="1:5" x14ac:dyDescent="0.35">
      <c r="A1240" s="34">
        <f>IFERROR(VLOOKUP('Produktion Lot.Nr.'!B1240,Fertigwaren!$B$4:$I$515,2,0),0)</f>
        <v>0</v>
      </c>
      <c r="C1240" s="35"/>
      <c r="E1240" s="34"/>
    </row>
    <row r="1241" spans="1:5" x14ac:dyDescent="0.35">
      <c r="A1241" s="34">
        <f>IFERROR(VLOOKUP('Produktion Lot.Nr.'!B1241,Fertigwaren!$B$4:$I$515,2,0),0)</f>
        <v>0</v>
      </c>
      <c r="C1241" s="35"/>
      <c r="E1241" s="34"/>
    </row>
    <row r="1242" spans="1:5" x14ac:dyDescent="0.35">
      <c r="A1242" s="34">
        <f>IFERROR(VLOOKUP('Produktion Lot.Nr.'!B1242,Fertigwaren!$B$4:$I$515,2,0),0)</f>
        <v>0</v>
      </c>
      <c r="C1242" s="35"/>
      <c r="E1242" s="34"/>
    </row>
    <row r="1243" spans="1:5" x14ac:dyDescent="0.35">
      <c r="A1243" s="34">
        <f>IFERROR(VLOOKUP('Produktion Lot.Nr.'!B1243,Fertigwaren!$B$4:$I$515,2,0),0)</f>
        <v>0</v>
      </c>
      <c r="C1243" s="35"/>
      <c r="E1243" s="34"/>
    </row>
    <row r="1244" spans="1:5" x14ac:dyDescent="0.35">
      <c r="A1244" s="34">
        <f>IFERROR(VLOOKUP('Produktion Lot.Nr.'!B1244,Fertigwaren!$B$4:$I$515,2,0),0)</f>
        <v>0</v>
      </c>
      <c r="C1244" s="35"/>
      <c r="E1244" s="34"/>
    </row>
    <row r="1245" spans="1:5" x14ac:dyDescent="0.35">
      <c r="A1245" s="34">
        <f>IFERROR(VLOOKUP('Produktion Lot.Nr.'!B1245,Fertigwaren!$B$4:$I$515,2,0),0)</f>
        <v>0</v>
      </c>
      <c r="C1245" s="35"/>
      <c r="E1245" s="34"/>
    </row>
    <row r="1246" spans="1:5" x14ac:dyDescent="0.35">
      <c r="A1246" s="34">
        <f>IFERROR(VLOOKUP('Produktion Lot.Nr.'!B1246,Fertigwaren!$B$4:$I$515,2,0),0)</f>
        <v>0</v>
      </c>
      <c r="C1246" s="35"/>
      <c r="E1246" s="34"/>
    </row>
    <row r="1247" spans="1:5" x14ac:dyDescent="0.35">
      <c r="A1247" s="34">
        <f>IFERROR(VLOOKUP('Produktion Lot.Nr.'!B1247,Fertigwaren!$B$4:$I$515,2,0),0)</f>
        <v>0</v>
      </c>
      <c r="C1247" s="35"/>
      <c r="E1247" s="34"/>
    </row>
    <row r="1248" spans="1:5" x14ac:dyDescent="0.35">
      <c r="A1248" s="34">
        <f>IFERROR(VLOOKUP('Produktion Lot.Nr.'!B1248,Fertigwaren!$B$4:$I$515,2,0),0)</f>
        <v>0</v>
      </c>
      <c r="C1248" s="35"/>
      <c r="E1248" s="34"/>
    </row>
    <row r="1249" spans="1:5" x14ac:dyDescent="0.35">
      <c r="A1249" s="34">
        <f>IFERROR(VLOOKUP('Produktion Lot.Nr.'!B1249,Fertigwaren!$B$4:$I$515,2,0),0)</f>
        <v>0</v>
      </c>
      <c r="C1249" s="35"/>
      <c r="E1249" s="34"/>
    </row>
    <row r="1250" spans="1:5" x14ac:dyDescent="0.35">
      <c r="A1250" s="34">
        <f>IFERROR(VLOOKUP('Produktion Lot.Nr.'!B1250,Fertigwaren!$B$4:$I$515,2,0),0)</f>
        <v>0</v>
      </c>
      <c r="C1250" s="35"/>
      <c r="E1250" s="34"/>
    </row>
    <row r="1251" spans="1:5" x14ac:dyDescent="0.35">
      <c r="A1251" s="34">
        <f>IFERROR(VLOOKUP('Produktion Lot.Nr.'!B1251,Fertigwaren!$B$4:$I$515,2,0),0)</f>
        <v>0</v>
      </c>
      <c r="C1251" s="35"/>
      <c r="E1251" s="34"/>
    </row>
    <row r="1252" spans="1:5" x14ac:dyDescent="0.35">
      <c r="A1252" s="34">
        <f>IFERROR(VLOOKUP('Produktion Lot.Nr.'!B1252,Fertigwaren!$B$4:$I$515,2,0),0)</f>
        <v>0</v>
      </c>
      <c r="C1252" s="35"/>
      <c r="E1252" s="34"/>
    </row>
    <row r="1253" spans="1:5" x14ac:dyDescent="0.35">
      <c r="A1253" s="34">
        <f>IFERROR(VLOOKUP('Produktion Lot.Nr.'!B1253,Fertigwaren!$B$4:$I$515,2,0),0)</f>
        <v>0</v>
      </c>
      <c r="C1253" s="35"/>
      <c r="E1253" s="34"/>
    </row>
    <row r="1254" spans="1:5" x14ac:dyDescent="0.35">
      <c r="A1254" s="34">
        <f>IFERROR(VLOOKUP('Produktion Lot.Nr.'!B1254,Fertigwaren!$B$4:$I$515,2,0),0)</f>
        <v>0</v>
      </c>
      <c r="C1254" s="35"/>
      <c r="E1254" s="34"/>
    </row>
    <row r="1255" spans="1:5" x14ac:dyDescent="0.35">
      <c r="A1255" s="34">
        <f>IFERROR(VLOOKUP('Produktion Lot.Nr.'!B1255,Fertigwaren!$B$4:$I$515,2,0),0)</f>
        <v>0</v>
      </c>
      <c r="C1255" s="35"/>
      <c r="E1255" s="34"/>
    </row>
    <row r="1256" spans="1:5" x14ac:dyDescent="0.35">
      <c r="A1256" s="34">
        <f>IFERROR(VLOOKUP('Produktion Lot.Nr.'!B1256,Fertigwaren!$B$4:$I$515,2,0),0)</f>
        <v>0</v>
      </c>
      <c r="C1256" s="35"/>
      <c r="E1256" s="34"/>
    </row>
    <row r="1257" spans="1:5" x14ac:dyDescent="0.35">
      <c r="A1257" s="34">
        <f>IFERROR(VLOOKUP('Produktion Lot.Nr.'!B1257,Fertigwaren!$B$4:$I$515,2,0),0)</f>
        <v>0</v>
      </c>
      <c r="C1257" s="35"/>
      <c r="E1257" s="34"/>
    </row>
    <row r="1258" spans="1:5" x14ac:dyDescent="0.35">
      <c r="A1258" s="34">
        <f>IFERROR(VLOOKUP('Produktion Lot.Nr.'!B1258,Fertigwaren!$B$4:$I$515,2,0),0)</f>
        <v>0</v>
      </c>
      <c r="C1258" s="35"/>
      <c r="E1258" s="34"/>
    </row>
    <row r="1259" spans="1:5" x14ac:dyDescent="0.35">
      <c r="A1259" s="34">
        <f>IFERROR(VLOOKUP('Produktion Lot.Nr.'!B1259,Fertigwaren!$B$4:$I$515,2,0),0)</f>
        <v>0</v>
      </c>
      <c r="C1259" s="35"/>
      <c r="E1259" s="34"/>
    </row>
    <row r="1260" spans="1:5" x14ac:dyDescent="0.35">
      <c r="A1260" s="34">
        <f>IFERROR(VLOOKUP('Produktion Lot.Nr.'!B1260,Fertigwaren!$B$4:$I$515,2,0),0)</f>
        <v>0</v>
      </c>
      <c r="C1260" s="35"/>
      <c r="E1260" s="34"/>
    </row>
    <row r="1261" spans="1:5" x14ac:dyDescent="0.35">
      <c r="A1261" s="34">
        <f>IFERROR(VLOOKUP('Produktion Lot.Nr.'!B1261,Fertigwaren!$B$4:$I$515,2,0),0)</f>
        <v>0</v>
      </c>
      <c r="C1261" s="35"/>
      <c r="E1261" s="34"/>
    </row>
    <row r="1262" spans="1:5" x14ac:dyDescent="0.35">
      <c r="A1262" s="34">
        <f>IFERROR(VLOOKUP('Produktion Lot.Nr.'!B1262,Fertigwaren!$B$4:$I$515,2,0),0)</f>
        <v>0</v>
      </c>
      <c r="C1262" s="35"/>
      <c r="E1262" s="34"/>
    </row>
    <row r="1263" spans="1:5" x14ac:dyDescent="0.35">
      <c r="A1263" s="34">
        <f>IFERROR(VLOOKUP('Produktion Lot.Nr.'!B1263,Fertigwaren!$B$4:$I$515,2,0),0)</f>
        <v>0</v>
      </c>
      <c r="C1263" s="35"/>
      <c r="E1263" s="34"/>
    </row>
    <row r="1264" spans="1:5" x14ac:dyDescent="0.35">
      <c r="A1264" s="34">
        <f>IFERROR(VLOOKUP('Produktion Lot.Nr.'!B1264,Fertigwaren!$B$4:$I$515,2,0),0)</f>
        <v>0</v>
      </c>
      <c r="C1264" s="35"/>
      <c r="E1264" s="34"/>
    </row>
    <row r="1265" spans="1:5" x14ac:dyDescent="0.35">
      <c r="A1265" s="34">
        <f>IFERROR(VLOOKUP('Produktion Lot.Nr.'!B1265,Fertigwaren!$B$4:$I$515,2,0),0)</f>
        <v>0</v>
      </c>
      <c r="C1265" s="35"/>
      <c r="E1265" s="34"/>
    </row>
    <row r="1266" spans="1:5" x14ac:dyDescent="0.35">
      <c r="A1266" s="34">
        <f>IFERROR(VLOOKUP('Produktion Lot.Nr.'!B1266,Fertigwaren!$B$4:$I$515,2,0),0)</f>
        <v>0</v>
      </c>
      <c r="C1266" s="35"/>
      <c r="E1266" s="34"/>
    </row>
    <row r="1267" spans="1:5" x14ac:dyDescent="0.35">
      <c r="A1267" s="34">
        <f>IFERROR(VLOOKUP('Produktion Lot.Nr.'!B1267,Fertigwaren!$B$4:$I$515,2,0),0)</f>
        <v>0</v>
      </c>
      <c r="C1267" s="35"/>
      <c r="E1267" s="34"/>
    </row>
    <row r="1268" spans="1:5" x14ac:dyDescent="0.35">
      <c r="A1268" s="34">
        <f>IFERROR(VLOOKUP('Produktion Lot.Nr.'!B1268,Fertigwaren!$B$4:$I$515,2,0),0)</f>
        <v>0</v>
      </c>
      <c r="C1268" s="35"/>
      <c r="E1268" s="34"/>
    </row>
    <row r="1269" spans="1:5" x14ac:dyDescent="0.35">
      <c r="A1269" s="34">
        <f>IFERROR(VLOOKUP('Produktion Lot.Nr.'!B1269,Fertigwaren!$B$4:$I$515,2,0),0)</f>
        <v>0</v>
      </c>
      <c r="C1269" s="35"/>
      <c r="E1269" s="34"/>
    </row>
    <row r="1270" spans="1:5" x14ac:dyDescent="0.35">
      <c r="A1270" s="34">
        <f>IFERROR(VLOOKUP('Produktion Lot.Nr.'!B1270,Fertigwaren!$B$4:$I$515,2,0),0)</f>
        <v>0</v>
      </c>
      <c r="C1270" s="35"/>
      <c r="E1270" s="34"/>
    </row>
    <row r="1271" spans="1:5" x14ac:dyDescent="0.35">
      <c r="A1271" s="34">
        <f>IFERROR(VLOOKUP('Produktion Lot.Nr.'!B1271,Fertigwaren!$B$4:$I$515,2,0),0)</f>
        <v>0</v>
      </c>
      <c r="C1271" s="35"/>
      <c r="E1271" s="34"/>
    </row>
    <row r="1272" spans="1:5" x14ac:dyDescent="0.35">
      <c r="A1272" s="34">
        <f>IFERROR(VLOOKUP('Produktion Lot.Nr.'!B1272,Fertigwaren!$B$4:$I$515,2,0),0)</f>
        <v>0</v>
      </c>
      <c r="C1272" s="35"/>
      <c r="E1272" s="34"/>
    </row>
    <row r="1273" spans="1:5" x14ac:dyDescent="0.35">
      <c r="A1273" s="34">
        <f>IFERROR(VLOOKUP('Produktion Lot.Nr.'!B1273,Fertigwaren!$B$4:$I$515,2,0),0)</f>
        <v>0</v>
      </c>
      <c r="C1273" s="35"/>
      <c r="E1273" s="34"/>
    </row>
    <row r="1274" spans="1:5" x14ac:dyDescent="0.35">
      <c r="A1274" s="34">
        <f>IFERROR(VLOOKUP('Produktion Lot.Nr.'!B1274,Fertigwaren!$B$4:$I$515,2,0),0)</f>
        <v>0</v>
      </c>
      <c r="C1274" s="35"/>
      <c r="E1274" s="34"/>
    </row>
    <row r="1275" spans="1:5" x14ac:dyDescent="0.35">
      <c r="A1275" s="34">
        <f>IFERROR(VLOOKUP('Produktion Lot.Nr.'!B1275,Fertigwaren!$B$4:$I$515,2,0),0)</f>
        <v>0</v>
      </c>
      <c r="C1275" s="35"/>
      <c r="E1275" s="34"/>
    </row>
    <row r="1276" spans="1:5" x14ac:dyDescent="0.35">
      <c r="A1276" s="34">
        <f>IFERROR(VLOOKUP('Produktion Lot.Nr.'!B1276,Fertigwaren!$B$4:$I$515,2,0),0)</f>
        <v>0</v>
      </c>
      <c r="C1276" s="35"/>
      <c r="E1276" s="34"/>
    </row>
    <row r="1277" spans="1:5" x14ac:dyDescent="0.35">
      <c r="A1277" s="34">
        <f>IFERROR(VLOOKUP('Produktion Lot.Nr.'!B1277,Fertigwaren!$B$4:$I$515,2,0),0)</f>
        <v>0</v>
      </c>
      <c r="C1277" s="35"/>
      <c r="E1277" s="34"/>
    </row>
    <row r="1278" spans="1:5" x14ac:dyDescent="0.35">
      <c r="A1278" s="34">
        <f>IFERROR(VLOOKUP('Produktion Lot.Nr.'!B1278,Fertigwaren!$B$4:$I$515,2,0),0)</f>
        <v>0</v>
      </c>
      <c r="C1278" s="35"/>
      <c r="E1278" s="34"/>
    </row>
    <row r="1279" spans="1:5" x14ac:dyDescent="0.35">
      <c r="A1279" s="34">
        <f>IFERROR(VLOOKUP('Produktion Lot.Nr.'!B1279,Fertigwaren!$B$4:$I$515,2,0),0)</f>
        <v>0</v>
      </c>
      <c r="C1279" s="35"/>
      <c r="E1279" s="34"/>
    </row>
    <row r="1280" spans="1:5" x14ac:dyDescent="0.35">
      <c r="A1280" s="34">
        <f>IFERROR(VLOOKUP('Produktion Lot.Nr.'!B1280,Fertigwaren!$B$4:$I$515,2,0),0)</f>
        <v>0</v>
      </c>
      <c r="C1280" s="35"/>
      <c r="E1280" s="34"/>
    </row>
    <row r="1281" spans="1:5" x14ac:dyDescent="0.35">
      <c r="A1281" s="34">
        <f>IFERROR(VLOOKUP('Produktion Lot.Nr.'!B1281,Fertigwaren!$B$4:$I$515,2,0),0)</f>
        <v>0</v>
      </c>
      <c r="C1281" s="35"/>
      <c r="E1281" s="34"/>
    </row>
    <row r="1282" spans="1:5" x14ac:dyDescent="0.35">
      <c r="A1282" s="34">
        <f>IFERROR(VLOOKUP('Produktion Lot.Nr.'!B1282,Fertigwaren!$B$4:$I$515,2,0),0)</f>
        <v>0</v>
      </c>
      <c r="C1282" s="35"/>
      <c r="E1282" s="34"/>
    </row>
    <row r="1283" spans="1:5" x14ac:dyDescent="0.35">
      <c r="A1283" s="34">
        <f>IFERROR(VLOOKUP('Produktion Lot.Nr.'!B1283,Fertigwaren!$B$4:$I$515,2,0),0)</f>
        <v>0</v>
      </c>
      <c r="C1283" s="35"/>
      <c r="E1283" s="34"/>
    </row>
    <row r="1284" spans="1:5" x14ac:dyDescent="0.35">
      <c r="A1284" s="34">
        <f>IFERROR(VLOOKUP('Produktion Lot.Nr.'!B1284,Fertigwaren!$B$4:$I$515,2,0),0)</f>
        <v>0</v>
      </c>
      <c r="C1284" s="35"/>
      <c r="E1284" s="34"/>
    </row>
    <row r="1285" spans="1:5" x14ac:dyDescent="0.35">
      <c r="A1285" s="34">
        <f>IFERROR(VLOOKUP('Produktion Lot.Nr.'!B1285,Fertigwaren!$B$4:$I$515,2,0),0)</f>
        <v>0</v>
      </c>
      <c r="C1285" s="35"/>
      <c r="E1285" s="34"/>
    </row>
    <row r="1286" spans="1:5" x14ac:dyDescent="0.35">
      <c r="A1286" s="34">
        <f>IFERROR(VLOOKUP('Produktion Lot.Nr.'!B1286,Fertigwaren!$B$4:$I$515,2,0),0)</f>
        <v>0</v>
      </c>
      <c r="C1286" s="35"/>
      <c r="E1286" s="34"/>
    </row>
    <row r="1287" spans="1:5" x14ac:dyDescent="0.35">
      <c r="A1287" s="34">
        <f>IFERROR(VLOOKUP('Produktion Lot.Nr.'!B1287,Fertigwaren!$B$4:$I$515,2,0),0)</f>
        <v>0</v>
      </c>
      <c r="C1287" s="35"/>
      <c r="E1287" s="34"/>
    </row>
    <row r="1288" spans="1:5" x14ac:dyDescent="0.35">
      <c r="A1288" s="34">
        <f>IFERROR(VLOOKUP('Produktion Lot.Nr.'!B1288,Fertigwaren!$B$4:$I$515,2,0),0)</f>
        <v>0</v>
      </c>
      <c r="C1288" s="35"/>
      <c r="E1288" s="34"/>
    </row>
    <row r="1289" spans="1:5" x14ac:dyDescent="0.35">
      <c r="A1289" s="34">
        <f>IFERROR(VLOOKUP('Produktion Lot.Nr.'!B1289,Fertigwaren!$B$4:$I$515,2,0),0)</f>
        <v>0</v>
      </c>
      <c r="C1289" s="35"/>
      <c r="E1289" s="34"/>
    </row>
    <row r="1290" spans="1:5" x14ac:dyDescent="0.35">
      <c r="A1290" s="34">
        <f>IFERROR(VLOOKUP('Produktion Lot.Nr.'!B1290,Fertigwaren!$B$4:$I$515,2,0),0)</f>
        <v>0</v>
      </c>
      <c r="C1290" s="35"/>
      <c r="E1290" s="34"/>
    </row>
    <row r="1291" spans="1:5" x14ac:dyDescent="0.35">
      <c r="A1291" s="34">
        <f>IFERROR(VLOOKUP('Produktion Lot.Nr.'!B1291,Fertigwaren!$B$4:$I$515,2,0),0)</f>
        <v>0</v>
      </c>
      <c r="C1291" s="35"/>
      <c r="E1291" s="34"/>
    </row>
    <row r="1292" spans="1:5" x14ac:dyDescent="0.35">
      <c r="A1292" s="34">
        <f>IFERROR(VLOOKUP('Produktion Lot.Nr.'!B1292,Fertigwaren!$B$4:$I$515,2,0),0)</f>
        <v>0</v>
      </c>
      <c r="C1292" s="35"/>
      <c r="E1292" s="34"/>
    </row>
    <row r="1293" spans="1:5" x14ac:dyDescent="0.35">
      <c r="A1293" s="34">
        <f>IFERROR(VLOOKUP('Produktion Lot.Nr.'!B1293,Fertigwaren!$B$4:$I$515,2,0),0)</f>
        <v>0</v>
      </c>
      <c r="C1293" s="35"/>
      <c r="E1293" s="34"/>
    </row>
    <row r="1294" spans="1:5" x14ac:dyDescent="0.35">
      <c r="A1294" s="34">
        <f>IFERROR(VLOOKUP('Produktion Lot.Nr.'!B1294,Fertigwaren!$B$4:$I$515,2,0),0)</f>
        <v>0</v>
      </c>
      <c r="C1294" s="35"/>
      <c r="E1294" s="34"/>
    </row>
    <row r="1295" spans="1:5" x14ac:dyDescent="0.35">
      <c r="A1295" s="34">
        <f>IFERROR(VLOOKUP('Produktion Lot.Nr.'!B1295,Fertigwaren!$B$4:$I$515,2,0),0)</f>
        <v>0</v>
      </c>
      <c r="C1295" s="35"/>
      <c r="E1295" s="34"/>
    </row>
    <row r="1296" spans="1:5" x14ac:dyDescent="0.35">
      <c r="A1296" s="34">
        <f>IFERROR(VLOOKUP('Produktion Lot.Nr.'!B1296,Fertigwaren!$B$4:$I$515,2,0),0)</f>
        <v>0</v>
      </c>
      <c r="C1296" s="35"/>
      <c r="E1296" s="34"/>
    </row>
    <row r="1297" spans="1:5" x14ac:dyDescent="0.35">
      <c r="A1297" s="34">
        <f>IFERROR(VLOOKUP('Produktion Lot.Nr.'!B1297,Fertigwaren!$B$4:$I$515,2,0),0)</f>
        <v>0</v>
      </c>
      <c r="C1297" s="35"/>
      <c r="E1297" s="34"/>
    </row>
    <row r="1298" spans="1:5" x14ac:dyDescent="0.35">
      <c r="A1298" s="34">
        <f>IFERROR(VLOOKUP('Produktion Lot.Nr.'!B1298,Fertigwaren!$B$4:$I$515,2,0),0)</f>
        <v>0</v>
      </c>
      <c r="C1298" s="35"/>
      <c r="E1298" s="34"/>
    </row>
    <row r="1299" spans="1:5" x14ac:dyDescent="0.35">
      <c r="A1299" s="34">
        <f>IFERROR(VLOOKUP('Produktion Lot.Nr.'!B1299,Fertigwaren!$B$4:$I$515,2,0),0)</f>
        <v>0</v>
      </c>
      <c r="C1299" s="35"/>
      <c r="E1299" s="34"/>
    </row>
    <row r="1300" spans="1:5" x14ac:dyDescent="0.35">
      <c r="A1300" s="34">
        <f>IFERROR(VLOOKUP('Produktion Lot.Nr.'!B1300,Fertigwaren!$B$4:$I$515,2,0),0)</f>
        <v>0</v>
      </c>
      <c r="C1300" s="35"/>
      <c r="E1300" s="34"/>
    </row>
    <row r="1301" spans="1:5" x14ac:dyDescent="0.35">
      <c r="A1301" s="34">
        <f>IFERROR(VLOOKUP('Produktion Lot.Nr.'!B1301,Fertigwaren!$B$4:$I$515,2,0),0)</f>
        <v>0</v>
      </c>
      <c r="C1301" s="35"/>
      <c r="E1301" s="34"/>
    </row>
    <row r="1302" spans="1:5" x14ac:dyDescent="0.35">
      <c r="A1302" s="34">
        <f>IFERROR(VLOOKUP('Produktion Lot.Nr.'!B1302,Fertigwaren!$B$4:$I$515,2,0),0)</f>
        <v>0</v>
      </c>
      <c r="C1302" s="35"/>
      <c r="E1302" s="34"/>
    </row>
    <row r="1303" spans="1:5" x14ac:dyDescent="0.35">
      <c r="A1303" s="34">
        <f>IFERROR(VLOOKUP('Produktion Lot.Nr.'!B1303,Fertigwaren!$B$4:$I$515,2,0),0)</f>
        <v>0</v>
      </c>
      <c r="C1303" s="35"/>
      <c r="E1303" s="34"/>
    </row>
    <row r="1304" spans="1:5" x14ac:dyDescent="0.35">
      <c r="A1304" s="34">
        <f>IFERROR(VLOOKUP('Produktion Lot.Nr.'!B1304,Fertigwaren!$B$4:$I$515,2,0),0)</f>
        <v>0</v>
      </c>
      <c r="C1304" s="35"/>
      <c r="E1304" s="34"/>
    </row>
    <row r="1305" spans="1:5" x14ac:dyDescent="0.35">
      <c r="A1305" s="34">
        <f>IFERROR(VLOOKUP('Produktion Lot.Nr.'!B1305,Fertigwaren!$B$4:$I$515,2,0),0)</f>
        <v>0</v>
      </c>
      <c r="C1305" s="35"/>
      <c r="E1305" s="34"/>
    </row>
    <row r="1306" spans="1:5" x14ac:dyDescent="0.35">
      <c r="A1306" s="34">
        <f>IFERROR(VLOOKUP('Produktion Lot.Nr.'!B1306,Fertigwaren!$B$4:$I$515,2,0),0)</f>
        <v>0</v>
      </c>
      <c r="C1306" s="35"/>
      <c r="E1306" s="34"/>
    </row>
    <row r="1307" spans="1:5" x14ac:dyDescent="0.35">
      <c r="A1307" s="34">
        <f>IFERROR(VLOOKUP('Produktion Lot.Nr.'!B1307,Fertigwaren!$B$4:$I$515,2,0),0)</f>
        <v>0</v>
      </c>
      <c r="C1307" s="35"/>
      <c r="E1307" s="34"/>
    </row>
    <row r="1308" spans="1:5" x14ac:dyDescent="0.35">
      <c r="A1308" s="34">
        <f>IFERROR(VLOOKUP('Produktion Lot.Nr.'!B1308,Fertigwaren!$B$4:$I$515,2,0),0)</f>
        <v>0</v>
      </c>
      <c r="C1308" s="35"/>
      <c r="E1308" s="34"/>
    </row>
    <row r="1309" spans="1:5" x14ac:dyDescent="0.35">
      <c r="A1309" s="34">
        <f>IFERROR(VLOOKUP('Produktion Lot.Nr.'!B1309,Fertigwaren!$B$4:$I$515,2,0),0)</f>
        <v>0</v>
      </c>
      <c r="C1309" s="35"/>
      <c r="E1309" s="34"/>
    </row>
    <row r="1310" spans="1:5" x14ac:dyDescent="0.35">
      <c r="A1310" s="34">
        <f>IFERROR(VLOOKUP('Produktion Lot.Nr.'!B1310,Fertigwaren!$B$4:$I$515,2,0),0)</f>
        <v>0</v>
      </c>
      <c r="C1310" s="35"/>
      <c r="E1310" s="34"/>
    </row>
    <row r="1311" spans="1:5" x14ac:dyDescent="0.35">
      <c r="A1311" s="34">
        <f>IFERROR(VLOOKUP('Produktion Lot.Nr.'!B1311,Fertigwaren!$B$4:$I$515,2,0),0)</f>
        <v>0</v>
      </c>
      <c r="C1311" s="35"/>
      <c r="E1311" s="34"/>
    </row>
    <row r="1312" spans="1:5" x14ac:dyDescent="0.35">
      <c r="A1312" s="34">
        <f>IFERROR(VLOOKUP('Produktion Lot.Nr.'!B1312,Fertigwaren!$B$4:$I$515,2,0),0)</f>
        <v>0</v>
      </c>
      <c r="C1312" s="35"/>
      <c r="E1312" s="34"/>
    </row>
    <row r="1313" spans="1:5" x14ac:dyDescent="0.35">
      <c r="A1313" s="34">
        <f>IFERROR(VLOOKUP('Produktion Lot.Nr.'!B1313,Fertigwaren!$B$4:$I$515,2,0),0)</f>
        <v>0</v>
      </c>
      <c r="C1313" s="35"/>
      <c r="E1313" s="34"/>
    </row>
    <row r="1314" spans="1:5" x14ac:dyDescent="0.35">
      <c r="A1314" s="34">
        <f>IFERROR(VLOOKUP('Produktion Lot.Nr.'!B1314,Fertigwaren!$B$4:$I$515,2,0),0)</f>
        <v>0</v>
      </c>
      <c r="C1314" s="35"/>
      <c r="E1314" s="34"/>
    </row>
    <row r="1315" spans="1:5" x14ac:dyDescent="0.35">
      <c r="A1315" s="34">
        <f>IFERROR(VLOOKUP('Produktion Lot.Nr.'!B1315,Fertigwaren!$B$4:$I$515,2,0),0)</f>
        <v>0</v>
      </c>
      <c r="C1315" s="35"/>
      <c r="E1315" s="34"/>
    </row>
    <row r="1316" spans="1:5" x14ac:dyDescent="0.35">
      <c r="A1316" s="34">
        <f>IFERROR(VLOOKUP('Produktion Lot.Nr.'!B1316,Fertigwaren!$B$4:$I$515,2,0),0)</f>
        <v>0</v>
      </c>
      <c r="C1316" s="35"/>
      <c r="E1316" s="34"/>
    </row>
    <row r="1317" spans="1:5" x14ac:dyDescent="0.35">
      <c r="A1317" s="34">
        <f>IFERROR(VLOOKUP('Produktion Lot.Nr.'!B1317,Fertigwaren!$B$4:$I$515,2,0),0)</f>
        <v>0</v>
      </c>
      <c r="C1317" s="35"/>
      <c r="E1317" s="34"/>
    </row>
    <row r="1318" spans="1:5" x14ac:dyDescent="0.35">
      <c r="A1318" s="34">
        <f>IFERROR(VLOOKUP('Produktion Lot.Nr.'!B1318,Fertigwaren!$B$4:$I$515,2,0),0)</f>
        <v>0</v>
      </c>
      <c r="C1318" s="35"/>
      <c r="E1318" s="34"/>
    </row>
    <row r="1319" spans="1:5" x14ac:dyDescent="0.35">
      <c r="A1319" s="34">
        <f>IFERROR(VLOOKUP('Produktion Lot.Nr.'!B1319,Fertigwaren!$B$4:$I$515,2,0),0)</f>
        <v>0</v>
      </c>
      <c r="C1319" s="35"/>
      <c r="E1319" s="34"/>
    </row>
    <row r="1320" spans="1:5" x14ac:dyDescent="0.35">
      <c r="A1320" s="34">
        <f>IFERROR(VLOOKUP('Produktion Lot.Nr.'!B1320,Fertigwaren!$B$4:$I$515,2,0),0)</f>
        <v>0</v>
      </c>
      <c r="C1320" s="35"/>
      <c r="E1320" s="34"/>
    </row>
    <row r="1321" spans="1:5" x14ac:dyDescent="0.35">
      <c r="A1321" s="34">
        <f>IFERROR(VLOOKUP('Produktion Lot.Nr.'!B1321,Fertigwaren!$B$4:$I$515,2,0),0)</f>
        <v>0</v>
      </c>
      <c r="C1321" s="35"/>
      <c r="E1321" s="34"/>
    </row>
    <row r="1322" spans="1:5" x14ac:dyDescent="0.35">
      <c r="A1322" s="34">
        <f>IFERROR(VLOOKUP('Produktion Lot.Nr.'!B1322,Fertigwaren!$B$4:$I$515,2,0),0)</f>
        <v>0</v>
      </c>
      <c r="C1322" s="35"/>
      <c r="E1322" s="34"/>
    </row>
    <row r="1323" spans="1:5" x14ac:dyDescent="0.35">
      <c r="A1323" s="34">
        <f>IFERROR(VLOOKUP('Produktion Lot.Nr.'!B1323,Fertigwaren!$B$4:$I$515,2,0),0)</f>
        <v>0</v>
      </c>
      <c r="C1323" s="35"/>
      <c r="E1323" s="34"/>
    </row>
    <row r="1324" spans="1:5" x14ac:dyDescent="0.35">
      <c r="A1324" s="34">
        <f>IFERROR(VLOOKUP('Produktion Lot.Nr.'!B1324,Fertigwaren!$B$4:$I$515,2,0),0)</f>
        <v>0</v>
      </c>
      <c r="C1324" s="35"/>
      <c r="E1324" s="34"/>
    </row>
    <row r="1325" spans="1:5" x14ac:dyDescent="0.35">
      <c r="A1325" s="34">
        <f>IFERROR(VLOOKUP('Produktion Lot.Nr.'!B1325,Fertigwaren!$B$4:$I$515,2,0),0)</f>
        <v>0</v>
      </c>
      <c r="C1325" s="35"/>
      <c r="E1325" s="34"/>
    </row>
    <row r="1326" spans="1:5" x14ac:dyDescent="0.35">
      <c r="A1326" s="34">
        <f>IFERROR(VLOOKUP('Produktion Lot.Nr.'!B1326,Fertigwaren!$B$4:$I$515,2,0),0)</f>
        <v>0</v>
      </c>
      <c r="C1326" s="35"/>
      <c r="E1326" s="34"/>
    </row>
    <row r="1327" spans="1:5" x14ac:dyDescent="0.35">
      <c r="A1327" s="34">
        <f>IFERROR(VLOOKUP('Produktion Lot.Nr.'!B1327,Fertigwaren!$B$4:$I$515,2,0),0)</f>
        <v>0</v>
      </c>
      <c r="C1327" s="35"/>
      <c r="E1327" s="34"/>
    </row>
    <row r="1328" spans="1:5" x14ac:dyDescent="0.35">
      <c r="A1328" s="34">
        <f>IFERROR(VLOOKUP('Produktion Lot.Nr.'!B1328,Fertigwaren!$B$4:$I$515,2,0),0)</f>
        <v>0</v>
      </c>
      <c r="C1328" s="35"/>
      <c r="E1328" s="34"/>
    </row>
    <row r="1329" spans="1:5" x14ac:dyDescent="0.35">
      <c r="A1329" s="34">
        <f>IFERROR(VLOOKUP('Produktion Lot.Nr.'!B1329,Fertigwaren!$B$4:$I$515,2,0),0)</f>
        <v>0</v>
      </c>
      <c r="C1329" s="35"/>
      <c r="E1329" s="34"/>
    </row>
    <row r="1330" spans="1:5" x14ac:dyDescent="0.35">
      <c r="A1330" s="34">
        <f>IFERROR(VLOOKUP('Produktion Lot.Nr.'!B1330,Fertigwaren!$B$4:$I$515,2,0),0)</f>
        <v>0</v>
      </c>
      <c r="C1330" s="35"/>
      <c r="E1330" s="34"/>
    </row>
    <row r="1331" spans="1:5" x14ac:dyDescent="0.35">
      <c r="A1331" s="34">
        <f>IFERROR(VLOOKUP('Produktion Lot.Nr.'!B1331,Fertigwaren!$B$4:$I$515,2,0),0)</f>
        <v>0</v>
      </c>
      <c r="C1331" s="35"/>
      <c r="E1331" s="34"/>
    </row>
    <row r="1332" spans="1:5" x14ac:dyDescent="0.35">
      <c r="A1332" s="34">
        <f>IFERROR(VLOOKUP('Produktion Lot.Nr.'!B1332,Fertigwaren!$B$4:$I$515,2,0),0)</f>
        <v>0</v>
      </c>
      <c r="C1332" s="35"/>
      <c r="E1332" s="34"/>
    </row>
    <row r="1333" spans="1:5" x14ac:dyDescent="0.35">
      <c r="A1333" s="34">
        <f>IFERROR(VLOOKUP('Produktion Lot.Nr.'!B1333,Fertigwaren!$B$4:$I$515,2,0),0)</f>
        <v>0</v>
      </c>
      <c r="C1333" s="35"/>
      <c r="E1333" s="34"/>
    </row>
    <row r="1334" spans="1:5" x14ac:dyDescent="0.35">
      <c r="A1334" s="34">
        <f>IFERROR(VLOOKUP('Produktion Lot.Nr.'!B1334,Fertigwaren!$B$4:$I$515,2,0),0)</f>
        <v>0</v>
      </c>
      <c r="C1334" s="35"/>
      <c r="E1334" s="34"/>
    </row>
    <row r="1335" spans="1:5" x14ac:dyDescent="0.35">
      <c r="A1335" s="34">
        <f>IFERROR(VLOOKUP('Produktion Lot.Nr.'!B1335,Fertigwaren!$B$4:$I$515,2,0),0)</f>
        <v>0</v>
      </c>
      <c r="C1335" s="35"/>
      <c r="E1335" s="34"/>
    </row>
    <row r="1336" spans="1:5" x14ac:dyDescent="0.35">
      <c r="A1336" s="34">
        <f>IFERROR(VLOOKUP('Produktion Lot.Nr.'!B1336,Fertigwaren!$B$4:$I$515,2,0),0)</f>
        <v>0</v>
      </c>
      <c r="C1336" s="35"/>
      <c r="E1336" s="34"/>
    </row>
    <row r="1337" spans="1:5" x14ac:dyDescent="0.35">
      <c r="A1337" s="34">
        <f>IFERROR(VLOOKUP('Produktion Lot.Nr.'!B1337,Fertigwaren!$B$4:$I$515,2,0),0)</f>
        <v>0</v>
      </c>
      <c r="C1337" s="35"/>
      <c r="E1337" s="34"/>
    </row>
    <row r="1338" spans="1:5" x14ac:dyDescent="0.35">
      <c r="A1338" s="34">
        <f>IFERROR(VLOOKUP('Produktion Lot.Nr.'!B1338,Fertigwaren!$B$4:$I$515,2,0),0)</f>
        <v>0</v>
      </c>
      <c r="C1338" s="35"/>
      <c r="E1338" s="34"/>
    </row>
    <row r="1339" spans="1:5" x14ac:dyDescent="0.35">
      <c r="A1339" s="34">
        <f>IFERROR(VLOOKUP('Produktion Lot.Nr.'!B1339,Fertigwaren!$B$4:$I$515,2,0),0)</f>
        <v>0</v>
      </c>
      <c r="C1339" s="35"/>
      <c r="E1339" s="34"/>
    </row>
    <row r="1340" spans="1:5" x14ac:dyDescent="0.35">
      <c r="A1340" s="34">
        <f>IFERROR(VLOOKUP('Produktion Lot.Nr.'!B1340,Fertigwaren!$B$4:$I$515,2,0),0)</f>
        <v>0</v>
      </c>
      <c r="C1340" s="35"/>
      <c r="E1340" s="34"/>
    </row>
    <row r="1341" spans="1:5" x14ac:dyDescent="0.35">
      <c r="A1341" s="34">
        <f>IFERROR(VLOOKUP('Produktion Lot.Nr.'!B1341,Fertigwaren!$B$4:$I$515,2,0),0)</f>
        <v>0</v>
      </c>
      <c r="C1341" s="35"/>
      <c r="E1341" s="34"/>
    </row>
    <row r="1342" spans="1:5" x14ac:dyDescent="0.35">
      <c r="A1342" s="34">
        <f>IFERROR(VLOOKUP('Produktion Lot.Nr.'!B1342,Fertigwaren!$B$4:$I$515,2,0),0)</f>
        <v>0</v>
      </c>
      <c r="C1342" s="35"/>
      <c r="E1342" s="34"/>
    </row>
    <row r="1343" spans="1:5" x14ac:dyDescent="0.35">
      <c r="A1343" s="34">
        <f>IFERROR(VLOOKUP('Produktion Lot.Nr.'!B1343,Fertigwaren!$B$4:$I$515,2,0),0)</f>
        <v>0</v>
      </c>
      <c r="C1343" s="35"/>
      <c r="E1343" s="34"/>
    </row>
    <row r="1344" spans="1:5" x14ac:dyDescent="0.35">
      <c r="A1344" s="34">
        <f>IFERROR(VLOOKUP('Produktion Lot.Nr.'!B1344,Fertigwaren!$B$4:$I$515,2,0),0)</f>
        <v>0</v>
      </c>
      <c r="C1344" s="35"/>
      <c r="E1344" s="34"/>
    </row>
    <row r="1345" spans="1:5" x14ac:dyDescent="0.35">
      <c r="A1345" s="34">
        <f>IFERROR(VLOOKUP('Produktion Lot.Nr.'!B1345,Fertigwaren!$B$4:$I$515,2,0),0)</f>
        <v>0</v>
      </c>
      <c r="C1345" s="35"/>
      <c r="E1345" s="34"/>
    </row>
    <row r="1346" spans="1:5" x14ac:dyDescent="0.35">
      <c r="A1346" s="34">
        <f>IFERROR(VLOOKUP('Produktion Lot.Nr.'!B1346,Fertigwaren!$B$4:$I$515,2,0),0)</f>
        <v>0</v>
      </c>
      <c r="C1346" s="35"/>
      <c r="E1346" s="34"/>
    </row>
    <row r="1347" spans="1:5" x14ac:dyDescent="0.35">
      <c r="A1347" s="34">
        <f>IFERROR(VLOOKUP('Produktion Lot.Nr.'!B1347,Fertigwaren!$B$4:$I$515,2,0),0)</f>
        <v>0</v>
      </c>
      <c r="C1347" s="35"/>
      <c r="E1347" s="34"/>
    </row>
    <row r="1348" spans="1:5" x14ac:dyDescent="0.35">
      <c r="A1348" s="34">
        <f>IFERROR(VLOOKUP('Produktion Lot.Nr.'!B1348,Fertigwaren!$B$4:$I$515,2,0),0)</f>
        <v>0</v>
      </c>
      <c r="C1348" s="35"/>
      <c r="E1348" s="34"/>
    </row>
    <row r="1349" spans="1:5" x14ac:dyDescent="0.35">
      <c r="A1349" s="34">
        <f>IFERROR(VLOOKUP('Produktion Lot.Nr.'!B1349,Fertigwaren!$B$4:$I$515,2,0),0)</f>
        <v>0</v>
      </c>
      <c r="C1349" s="35"/>
      <c r="E1349" s="34"/>
    </row>
    <row r="1350" spans="1:5" x14ac:dyDescent="0.35">
      <c r="A1350" s="34">
        <f>IFERROR(VLOOKUP('Produktion Lot.Nr.'!B1350,Fertigwaren!$B$4:$I$515,2,0),0)</f>
        <v>0</v>
      </c>
      <c r="C1350" s="35"/>
      <c r="E1350" s="34"/>
    </row>
    <row r="1351" spans="1:5" x14ac:dyDescent="0.35">
      <c r="A1351" s="34">
        <f>IFERROR(VLOOKUP('Produktion Lot.Nr.'!B1351,Fertigwaren!$B$4:$I$515,2,0),0)</f>
        <v>0</v>
      </c>
      <c r="C1351" s="35"/>
      <c r="E1351" s="34"/>
    </row>
    <row r="1352" spans="1:5" x14ac:dyDescent="0.35">
      <c r="A1352" s="34">
        <f>IFERROR(VLOOKUP('Produktion Lot.Nr.'!B1352,Fertigwaren!$B$4:$I$515,2,0),0)</f>
        <v>0</v>
      </c>
      <c r="C1352" s="35"/>
      <c r="E1352" s="34"/>
    </row>
    <row r="1353" spans="1:5" x14ac:dyDescent="0.35">
      <c r="A1353" s="34">
        <f>IFERROR(VLOOKUP('Produktion Lot.Nr.'!B1353,Fertigwaren!$B$4:$I$515,2,0),0)</f>
        <v>0</v>
      </c>
      <c r="C1353" s="35"/>
      <c r="E1353" s="34"/>
    </row>
    <row r="1354" spans="1:5" x14ac:dyDescent="0.35">
      <c r="A1354" s="34">
        <f>IFERROR(VLOOKUP('Produktion Lot.Nr.'!B1354,Fertigwaren!$B$4:$I$515,2,0),0)</f>
        <v>0</v>
      </c>
      <c r="C1354" s="35"/>
      <c r="E1354" s="34"/>
    </row>
    <row r="1355" spans="1:5" x14ac:dyDescent="0.35">
      <c r="A1355" s="34">
        <f>IFERROR(VLOOKUP('Produktion Lot.Nr.'!B1355,Fertigwaren!$B$4:$I$515,2,0),0)</f>
        <v>0</v>
      </c>
      <c r="C1355" s="35"/>
      <c r="E1355" s="34"/>
    </row>
    <row r="1356" spans="1:5" x14ac:dyDescent="0.35">
      <c r="A1356" s="34">
        <f>IFERROR(VLOOKUP('Produktion Lot.Nr.'!B1356,Fertigwaren!$B$4:$I$515,2,0),0)</f>
        <v>0</v>
      </c>
      <c r="C1356" s="35"/>
      <c r="E1356" s="34"/>
    </row>
    <row r="1357" spans="1:5" x14ac:dyDescent="0.35">
      <c r="A1357" s="34">
        <f>IFERROR(VLOOKUP('Produktion Lot.Nr.'!B1357,Fertigwaren!$B$4:$I$515,2,0),0)</f>
        <v>0</v>
      </c>
      <c r="C1357" s="35"/>
      <c r="E1357" s="34"/>
    </row>
    <row r="1358" spans="1:5" x14ac:dyDescent="0.35">
      <c r="A1358" s="34">
        <f>IFERROR(VLOOKUP('Produktion Lot.Nr.'!B1358,Fertigwaren!$B$4:$I$515,2,0),0)</f>
        <v>0</v>
      </c>
      <c r="C1358" s="35"/>
      <c r="E1358" s="34"/>
    </row>
    <row r="1359" spans="1:5" x14ac:dyDescent="0.35">
      <c r="A1359" s="34">
        <f>IFERROR(VLOOKUP('Produktion Lot.Nr.'!B1359,Fertigwaren!$B$4:$I$515,2,0),0)</f>
        <v>0</v>
      </c>
      <c r="C1359" s="35"/>
      <c r="E1359" s="34"/>
    </row>
    <row r="1360" spans="1:5" x14ac:dyDescent="0.35">
      <c r="A1360" s="34">
        <f>IFERROR(VLOOKUP('Produktion Lot.Nr.'!B1360,Fertigwaren!$B$4:$I$515,2,0),0)</f>
        <v>0</v>
      </c>
      <c r="C1360" s="35"/>
      <c r="E1360" s="34"/>
    </row>
    <row r="1361" spans="1:5" x14ac:dyDescent="0.35">
      <c r="A1361" s="34">
        <f>IFERROR(VLOOKUP('Produktion Lot.Nr.'!B1361,Fertigwaren!$B$4:$I$515,2,0),0)</f>
        <v>0</v>
      </c>
      <c r="C1361" s="35"/>
      <c r="E1361" s="34"/>
    </row>
    <row r="1362" spans="1:5" x14ac:dyDescent="0.35">
      <c r="A1362" s="34">
        <f>IFERROR(VLOOKUP('Produktion Lot.Nr.'!B1362,Fertigwaren!$B$4:$I$515,2,0),0)</f>
        <v>0</v>
      </c>
      <c r="C1362" s="35"/>
      <c r="E1362" s="34"/>
    </row>
    <row r="1363" spans="1:5" x14ac:dyDescent="0.35">
      <c r="A1363" s="34">
        <f>IFERROR(VLOOKUP('Produktion Lot.Nr.'!B1363,Fertigwaren!$B$4:$I$515,2,0),0)</f>
        <v>0</v>
      </c>
      <c r="C1363" s="35"/>
      <c r="E1363" s="34"/>
    </row>
    <row r="1364" spans="1:5" x14ac:dyDescent="0.35">
      <c r="A1364" s="34">
        <f>IFERROR(VLOOKUP('Produktion Lot.Nr.'!B1364,Fertigwaren!$B$4:$I$515,2,0),0)</f>
        <v>0</v>
      </c>
      <c r="C1364" s="35"/>
      <c r="E1364" s="34"/>
    </row>
    <row r="1365" spans="1:5" x14ac:dyDescent="0.35">
      <c r="A1365" s="34">
        <f>IFERROR(VLOOKUP('Produktion Lot.Nr.'!B1365,Fertigwaren!$B$4:$I$515,2,0),0)</f>
        <v>0</v>
      </c>
      <c r="C1365" s="35"/>
      <c r="E1365" s="34"/>
    </row>
    <row r="1366" spans="1:5" x14ac:dyDescent="0.35">
      <c r="A1366" s="34">
        <f>IFERROR(VLOOKUP('Produktion Lot.Nr.'!B1366,Fertigwaren!$B$4:$I$515,2,0),0)</f>
        <v>0</v>
      </c>
      <c r="C1366" s="35"/>
      <c r="E1366" s="34"/>
    </row>
    <row r="1367" spans="1:5" x14ac:dyDescent="0.35">
      <c r="A1367" s="34">
        <f>IFERROR(VLOOKUP('Produktion Lot.Nr.'!B1367,Fertigwaren!$B$4:$I$515,2,0),0)</f>
        <v>0</v>
      </c>
      <c r="C1367" s="35"/>
      <c r="E1367" s="34"/>
    </row>
    <row r="1368" spans="1:5" x14ac:dyDescent="0.35">
      <c r="A1368" s="34">
        <f>IFERROR(VLOOKUP('Produktion Lot.Nr.'!B1368,Fertigwaren!$B$4:$I$515,2,0),0)</f>
        <v>0</v>
      </c>
      <c r="C1368" s="35"/>
      <c r="E1368" s="34"/>
    </row>
    <row r="1369" spans="1:5" x14ac:dyDescent="0.35">
      <c r="A1369" s="34">
        <f>IFERROR(VLOOKUP('Produktion Lot.Nr.'!B1369,Fertigwaren!$B$4:$I$515,2,0),0)</f>
        <v>0</v>
      </c>
      <c r="C1369" s="35"/>
      <c r="E1369" s="34"/>
    </row>
    <row r="1370" spans="1:5" x14ac:dyDescent="0.35">
      <c r="A1370" s="34">
        <f>IFERROR(VLOOKUP('Produktion Lot.Nr.'!B1370,Fertigwaren!$B$4:$I$515,2,0),0)</f>
        <v>0</v>
      </c>
      <c r="C1370" s="35"/>
      <c r="E1370" s="34"/>
    </row>
    <row r="1371" spans="1:5" x14ac:dyDescent="0.35">
      <c r="A1371" s="34">
        <f>IFERROR(VLOOKUP('Produktion Lot.Nr.'!B1371,Fertigwaren!$B$4:$I$515,2,0),0)</f>
        <v>0</v>
      </c>
      <c r="C1371" s="35"/>
      <c r="E1371" s="34"/>
    </row>
    <row r="1372" spans="1:5" x14ac:dyDescent="0.35">
      <c r="A1372" s="34">
        <f>IFERROR(VLOOKUP('Produktion Lot.Nr.'!B1372,Fertigwaren!$B$4:$I$515,2,0),0)</f>
        <v>0</v>
      </c>
      <c r="C1372" s="35"/>
      <c r="E1372" s="34"/>
    </row>
    <row r="1373" spans="1:5" x14ac:dyDescent="0.35">
      <c r="A1373" s="34">
        <f>IFERROR(VLOOKUP('Produktion Lot.Nr.'!B1373,Fertigwaren!$B$4:$I$515,2,0),0)</f>
        <v>0</v>
      </c>
      <c r="C1373" s="35"/>
      <c r="E1373" s="34"/>
    </row>
    <row r="1374" spans="1:5" x14ac:dyDescent="0.35">
      <c r="A1374" s="34">
        <f>IFERROR(VLOOKUP('Produktion Lot.Nr.'!B1374,Fertigwaren!$B$4:$I$515,2,0),0)</f>
        <v>0</v>
      </c>
      <c r="C1374" s="35"/>
      <c r="E1374" s="34"/>
    </row>
    <row r="1375" spans="1:5" x14ac:dyDescent="0.35">
      <c r="A1375" s="34">
        <f>IFERROR(VLOOKUP('Produktion Lot.Nr.'!B1375,Fertigwaren!$B$4:$I$515,2,0),0)</f>
        <v>0</v>
      </c>
      <c r="C1375" s="35"/>
      <c r="E1375" s="34"/>
    </row>
    <row r="1376" spans="1:5" x14ac:dyDescent="0.35">
      <c r="A1376" s="34">
        <f>IFERROR(VLOOKUP('Produktion Lot.Nr.'!B1376,Fertigwaren!$B$4:$I$515,2,0),0)</f>
        <v>0</v>
      </c>
      <c r="C1376" s="35"/>
      <c r="E1376" s="34"/>
    </row>
    <row r="1377" spans="1:5" x14ac:dyDescent="0.35">
      <c r="A1377" s="34">
        <f>IFERROR(VLOOKUP('Produktion Lot.Nr.'!B1377,Fertigwaren!$B$4:$I$515,2,0),0)</f>
        <v>0</v>
      </c>
      <c r="C1377" s="35"/>
      <c r="E1377" s="34"/>
    </row>
    <row r="1378" spans="1:5" x14ac:dyDescent="0.35">
      <c r="A1378" s="34">
        <f>IFERROR(VLOOKUP('Produktion Lot.Nr.'!B1378,Fertigwaren!$B$4:$I$515,2,0),0)</f>
        <v>0</v>
      </c>
      <c r="C1378" s="35"/>
      <c r="E1378" s="34"/>
    </row>
    <row r="1379" spans="1:5" x14ac:dyDescent="0.35">
      <c r="A1379" s="34">
        <f>IFERROR(VLOOKUP('Produktion Lot.Nr.'!B1379,Fertigwaren!$B$4:$I$515,2,0),0)</f>
        <v>0</v>
      </c>
      <c r="C1379" s="35"/>
      <c r="E1379" s="34"/>
    </row>
    <row r="1380" spans="1:5" x14ac:dyDescent="0.35">
      <c r="A1380" s="34">
        <f>IFERROR(VLOOKUP('Produktion Lot.Nr.'!B1380,Fertigwaren!$B$4:$I$515,2,0),0)</f>
        <v>0</v>
      </c>
      <c r="C1380" s="35"/>
      <c r="E1380" s="34"/>
    </row>
    <row r="1381" spans="1:5" x14ac:dyDescent="0.35">
      <c r="A1381" s="34">
        <f>IFERROR(VLOOKUP('Produktion Lot.Nr.'!B1381,Fertigwaren!$B$4:$I$515,2,0),0)</f>
        <v>0</v>
      </c>
      <c r="C1381" s="35"/>
      <c r="E1381" s="34"/>
    </row>
    <row r="1382" spans="1:5" x14ac:dyDescent="0.35">
      <c r="A1382" s="34">
        <f>IFERROR(VLOOKUP('Produktion Lot.Nr.'!B1382,Fertigwaren!$B$4:$I$515,2,0),0)</f>
        <v>0</v>
      </c>
      <c r="C1382" s="35"/>
      <c r="E1382" s="34"/>
    </row>
    <row r="1383" spans="1:5" x14ac:dyDescent="0.35">
      <c r="A1383" s="34">
        <f>IFERROR(VLOOKUP('Produktion Lot.Nr.'!B1383,Fertigwaren!$B$4:$I$515,2,0),0)</f>
        <v>0</v>
      </c>
      <c r="C1383" s="35"/>
      <c r="E1383" s="34"/>
    </row>
    <row r="1384" spans="1:5" x14ac:dyDescent="0.35">
      <c r="A1384" s="34">
        <f>IFERROR(VLOOKUP('Produktion Lot.Nr.'!B1384,Fertigwaren!$B$4:$I$515,2,0),0)</f>
        <v>0</v>
      </c>
      <c r="C1384" s="35"/>
      <c r="E1384" s="34"/>
    </row>
    <row r="1385" spans="1:5" x14ac:dyDescent="0.35">
      <c r="A1385" s="34">
        <f>IFERROR(VLOOKUP('Produktion Lot.Nr.'!B1385,Fertigwaren!$B$4:$I$515,2,0),0)</f>
        <v>0</v>
      </c>
      <c r="C1385" s="35"/>
      <c r="E1385" s="34"/>
    </row>
    <row r="1386" spans="1:5" x14ac:dyDescent="0.35">
      <c r="A1386" s="34">
        <f>IFERROR(VLOOKUP('Produktion Lot.Nr.'!B1386,Fertigwaren!$B$4:$I$515,2,0),0)</f>
        <v>0</v>
      </c>
      <c r="C1386" s="35"/>
      <c r="E1386" s="34"/>
    </row>
    <row r="1387" spans="1:5" x14ac:dyDescent="0.35">
      <c r="A1387" s="34">
        <f>IFERROR(VLOOKUP('Produktion Lot.Nr.'!B1387,Fertigwaren!$B$4:$I$515,2,0),0)</f>
        <v>0</v>
      </c>
      <c r="C1387" s="35"/>
      <c r="E1387" s="34"/>
    </row>
    <row r="1388" spans="1:5" x14ac:dyDescent="0.35">
      <c r="A1388" s="34">
        <f>IFERROR(VLOOKUP('Produktion Lot.Nr.'!B1388,Fertigwaren!$B$4:$I$515,2,0),0)</f>
        <v>0</v>
      </c>
      <c r="C1388" s="35"/>
      <c r="E1388" s="34"/>
    </row>
    <row r="1389" spans="1:5" x14ac:dyDescent="0.35">
      <c r="A1389" s="34">
        <f>IFERROR(VLOOKUP('Produktion Lot.Nr.'!B1389,Fertigwaren!$B$4:$I$515,2,0),0)</f>
        <v>0</v>
      </c>
      <c r="C1389" s="35"/>
      <c r="E1389" s="34"/>
    </row>
    <row r="1390" spans="1:5" x14ac:dyDescent="0.35">
      <c r="A1390" s="34">
        <f>IFERROR(VLOOKUP('Produktion Lot.Nr.'!B1390,Fertigwaren!$B$4:$I$515,2,0),0)</f>
        <v>0</v>
      </c>
      <c r="C1390" s="35"/>
      <c r="E1390" s="34"/>
    </row>
    <row r="1391" spans="1:5" x14ac:dyDescent="0.35">
      <c r="A1391" s="34">
        <f>IFERROR(VLOOKUP('Produktion Lot.Nr.'!B1391,Fertigwaren!$B$4:$I$515,2,0),0)</f>
        <v>0</v>
      </c>
      <c r="C1391" s="35"/>
      <c r="E1391" s="34"/>
    </row>
    <row r="1392" spans="1:5" x14ac:dyDescent="0.35">
      <c r="A1392" s="34">
        <f>IFERROR(VLOOKUP('Produktion Lot.Nr.'!B1392,Fertigwaren!$B$4:$I$515,2,0),0)</f>
        <v>0</v>
      </c>
      <c r="C1392" s="35"/>
      <c r="E1392" s="34"/>
    </row>
    <row r="1393" spans="1:5" x14ac:dyDescent="0.35">
      <c r="A1393" s="34">
        <f>IFERROR(VLOOKUP('Produktion Lot.Nr.'!B1393,Fertigwaren!$B$4:$I$515,2,0),0)</f>
        <v>0</v>
      </c>
      <c r="C1393" s="35"/>
      <c r="E1393" s="34"/>
    </row>
    <row r="1394" spans="1:5" x14ac:dyDescent="0.35">
      <c r="A1394" s="34">
        <f>IFERROR(VLOOKUP('Produktion Lot.Nr.'!B1394,Fertigwaren!$B$4:$I$515,2,0),0)</f>
        <v>0</v>
      </c>
      <c r="C1394" s="35"/>
      <c r="E1394" s="34"/>
    </row>
    <row r="1395" spans="1:5" x14ac:dyDescent="0.35">
      <c r="A1395" s="34">
        <f>IFERROR(VLOOKUP('Produktion Lot.Nr.'!B1395,Fertigwaren!$B$4:$I$515,2,0),0)</f>
        <v>0</v>
      </c>
      <c r="C1395" s="35"/>
      <c r="E1395" s="34"/>
    </row>
    <row r="1396" spans="1:5" x14ac:dyDescent="0.35">
      <c r="A1396" s="34">
        <f>IFERROR(VLOOKUP('Produktion Lot.Nr.'!B1396,Fertigwaren!$B$4:$I$515,2,0),0)</f>
        <v>0</v>
      </c>
      <c r="C1396" s="35"/>
      <c r="E1396" s="34"/>
    </row>
    <row r="1397" spans="1:5" x14ac:dyDescent="0.35">
      <c r="A1397" s="34">
        <f>IFERROR(VLOOKUP('Produktion Lot.Nr.'!B1397,Fertigwaren!$B$4:$I$515,2,0),0)</f>
        <v>0</v>
      </c>
      <c r="C1397" s="35"/>
      <c r="E1397" s="34"/>
    </row>
    <row r="1398" spans="1:5" x14ac:dyDescent="0.35">
      <c r="A1398" s="34">
        <f>IFERROR(VLOOKUP('Produktion Lot.Nr.'!B1398,Fertigwaren!$B$4:$I$515,2,0),0)</f>
        <v>0</v>
      </c>
      <c r="C1398" s="35"/>
      <c r="E1398" s="34"/>
    </row>
    <row r="1399" spans="1:5" x14ac:dyDescent="0.35">
      <c r="A1399" s="34">
        <f>IFERROR(VLOOKUP('Produktion Lot.Nr.'!B1399,Fertigwaren!$B$4:$I$515,2,0),0)</f>
        <v>0</v>
      </c>
      <c r="C1399" s="35"/>
      <c r="E1399" s="34"/>
    </row>
    <row r="1400" spans="1:5" x14ac:dyDescent="0.35">
      <c r="A1400" s="34">
        <f>IFERROR(VLOOKUP('Produktion Lot.Nr.'!B1400,Fertigwaren!$B$4:$I$515,2,0),0)</f>
        <v>0</v>
      </c>
      <c r="C1400" s="35"/>
      <c r="E1400" s="34"/>
    </row>
    <row r="1401" spans="1:5" x14ac:dyDescent="0.35">
      <c r="A1401" s="34">
        <f>IFERROR(VLOOKUP('Produktion Lot.Nr.'!B1401,Fertigwaren!$B$4:$I$515,2,0),0)</f>
        <v>0</v>
      </c>
      <c r="C1401" s="35"/>
      <c r="E1401" s="34"/>
    </row>
    <row r="1402" spans="1:5" x14ac:dyDescent="0.35">
      <c r="A1402" s="34">
        <f>IFERROR(VLOOKUP('Produktion Lot.Nr.'!B1402,Fertigwaren!$B$4:$I$515,2,0),0)</f>
        <v>0</v>
      </c>
      <c r="C1402" s="35"/>
      <c r="E1402" s="34"/>
    </row>
    <row r="1403" spans="1:5" x14ac:dyDescent="0.35">
      <c r="A1403" s="34">
        <f>IFERROR(VLOOKUP('Produktion Lot.Nr.'!B1403,Fertigwaren!$B$4:$I$515,2,0),0)</f>
        <v>0</v>
      </c>
      <c r="C1403" s="35"/>
      <c r="E1403" s="34"/>
    </row>
    <row r="1404" spans="1:5" x14ac:dyDescent="0.35">
      <c r="A1404" s="34">
        <f>IFERROR(VLOOKUP('Produktion Lot.Nr.'!B1404,Fertigwaren!$B$4:$I$515,2,0),0)</f>
        <v>0</v>
      </c>
      <c r="C1404" s="35"/>
      <c r="E1404" s="34"/>
    </row>
    <row r="1405" spans="1:5" x14ac:dyDescent="0.35">
      <c r="A1405" s="34">
        <f>IFERROR(VLOOKUP('Produktion Lot.Nr.'!B1405,Fertigwaren!$B$4:$I$515,2,0),0)</f>
        <v>0</v>
      </c>
      <c r="C1405" s="35"/>
      <c r="E1405" s="34"/>
    </row>
    <row r="1406" spans="1:5" x14ac:dyDescent="0.35">
      <c r="A1406" s="34">
        <f>IFERROR(VLOOKUP('Produktion Lot.Nr.'!B1406,Fertigwaren!$B$4:$I$515,2,0),0)</f>
        <v>0</v>
      </c>
      <c r="C1406" s="35"/>
      <c r="E1406" s="34"/>
    </row>
    <row r="1407" spans="1:5" x14ac:dyDescent="0.35">
      <c r="A1407" s="34">
        <f>IFERROR(VLOOKUP('Produktion Lot.Nr.'!B1407,Fertigwaren!$B$4:$I$515,2,0),0)</f>
        <v>0</v>
      </c>
      <c r="C1407" s="35"/>
      <c r="E1407" s="34"/>
    </row>
    <row r="1408" spans="1:5" x14ac:dyDescent="0.35">
      <c r="A1408" s="34">
        <f>IFERROR(VLOOKUP('Produktion Lot.Nr.'!B1408,Fertigwaren!$B$4:$I$515,2,0),0)</f>
        <v>0</v>
      </c>
      <c r="C1408" s="35"/>
      <c r="E1408" s="34"/>
    </row>
    <row r="1409" spans="1:5" x14ac:dyDescent="0.35">
      <c r="A1409" s="34">
        <f>IFERROR(VLOOKUP('Produktion Lot.Nr.'!B1409,Fertigwaren!$B$4:$I$515,2,0),0)</f>
        <v>0</v>
      </c>
      <c r="C1409" s="35"/>
      <c r="E1409" s="34"/>
    </row>
    <row r="1410" spans="1:5" x14ac:dyDescent="0.35">
      <c r="A1410" s="34">
        <f>IFERROR(VLOOKUP('Produktion Lot.Nr.'!B1410,Fertigwaren!$B$4:$I$515,2,0),0)</f>
        <v>0</v>
      </c>
      <c r="C1410" s="35"/>
      <c r="E1410" s="34"/>
    </row>
    <row r="1411" spans="1:5" x14ac:dyDescent="0.35">
      <c r="A1411" s="34">
        <f>IFERROR(VLOOKUP('Produktion Lot.Nr.'!B1411,Fertigwaren!$B$4:$I$515,2,0),0)</f>
        <v>0</v>
      </c>
      <c r="C1411" s="35"/>
      <c r="E1411" s="34"/>
    </row>
    <row r="1412" spans="1:5" x14ac:dyDescent="0.35">
      <c r="A1412" s="34">
        <f>IFERROR(VLOOKUP('Produktion Lot.Nr.'!B1412,Fertigwaren!$B$4:$I$515,2,0),0)</f>
        <v>0</v>
      </c>
      <c r="C1412" s="35"/>
      <c r="E1412" s="34"/>
    </row>
    <row r="1413" spans="1:5" x14ac:dyDescent="0.35">
      <c r="A1413" s="34">
        <f>IFERROR(VLOOKUP('Produktion Lot.Nr.'!B1413,Fertigwaren!$B$4:$I$515,2,0),0)</f>
        <v>0</v>
      </c>
      <c r="C1413" s="35"/>
      <c r="E1413" s="34"/>
    </row>
    <row r="1414" spans="1:5" x14ac:dyDescent="0.35">
      <c r="A1414" s="34">
        <f>IFERROR(VLOOKUP('Produktion Lot.Nr.'!B1414,Fertigwaren!$B$4:$I$515,2,0),0)</f>
        <v>0</v>
      </c>
      <c r="C1414" s="35"/>
      <c r="E1414" s="34"/>
    </row>
    <row r="1415" spans="1:5" x14ac:dyDescent="0.35">
      <c r="A1415" s="34">
        <f>IFERROR(VLOOKUP('Produktion Lot.Nr.'!B1415,Fertigwaren!$B$4:$I$515,2,0),0)</f>
        <v>0</v>
      </c>
      <c r="C1415" s="35"/>
      <c r="E1415" s="34"/>
    </row>
    <row r="1416" spans="1:5" x14ac:dyDescent="0.35">
      <c r="A1416" s="34">
        <f>IFERROR(VLOOKUP('Produktion Lot.Nr.'!B1416,Fertigwaren!$B$4:$I$515,2,0),0)</f>
        <v>0</v>
      </c>
      <c r="C1416" s="35"/>
      <c r="E1416" s="34"/>
    </row>
    <row r="1417" spans="1:5" x14ac:dyDescent="0.35">
      <c r="A1417" s="34">
        <f>IFERROR(VLOOKUP('Produktion Lot.Nr.'!B1417,Fertigwaren!$B$4:$I$515,2,0),0)</f>
        <v>0</v>
      </c>
      <c r="C1417" s="35"/>
      <c r="E1417" s="34"/>
    </row>
    <row r="1418" spans="1:5" x14ac:dyDescent="0.35">
      <c r="A1418" s="34">
        <f>IFERROR(VLOOKUP('Produktion Lot.Nr.'!B1418,Fertigwaren!$B$4:$I$515,2,0),0)</f>
        <v>0</v>
      </c>
      <c r="C1418" s="35"/>
      <c r="E1418" s="34"/>
    </row>
    <row r="1419" spans="1:5" x14ac:dyDescent="0.35">
      <c r="A1419" s="34">
        <f>IFERROR(VLOOKUP('Produktion Lot.Nr.'!B1419,Fertigwaren!$B$4:$I$515,2,0),0)</f>
        <v>0</v>
      </c>
      <c r="C1419" s="35"/>
      <c r="E1419" s="34"/>
    </row>
    <row r="1420" spans="1:5" x14ac:dyDescent="0.35">
      <c r="A1420" s="34">
        <f>IFERROR(VLOOKUP('Produktion Lot.Nr.'!B1420,Fertigwaren!$B$4:$I$515,2,0),0)</f>
        <v>0</v>
      </c>
      <c r="C1420" s="35"/>
      <c r="E1420" s="34"/>
    </row>
    <row r="1421" spans="1:5" x14ac:dyDescent="0.35">
      <c r="A1421" s="34">
        <f>IFERROR(VLOOKUP('Produktion Lot.Nr.'!B1421,Fertigwaren!$B$4:$I$515,2,0),0)</f>
        <v>0</v>
      </c>
      <c r="C1421" s="35"/>
      <c r="E1421" s="34"/>
    </row>
    <row r="1422" spans="1:5" x14ac:dyDescent="0.35">
      <c r="A1422" s="34">
        <f>IFERROR(VLOOKUP('Produktion Lot.Nr.'!B1422,Fertigwaren!$B$4:$I$515,2,0),0)</f>
        <v>0</v>
      </c>
      <c r="C1422" s="35"/>
      <c r="E1422" s="34"/>
    </row>
    <row r="1423" spans="1:5" x14ac:dyDescent="0.35">
      <c r="A1423" s="34">
        <f>IFERROR(VLOOKUP('Produktion Lot.Nr.'!B1423,Fertigwaren!$B$4:$I$515,2,0),0)</f>
        <v>0</v>
      </c>
      <c r="C1423" s="35"/>
      <c r="E1423" s="34"/>
    </row>
    <row r="1424" spans="1:5" x14ac:dyDescent="0.35">
      <c r="A1424" s="34">
        <f>IFERROR(VLOOKUP('Produktion Lot.Nr.'!B1424,Fertigwaren!$B$4:$I$515,2,0),0)</f>
        <v>0</v>
      </c>
      <c r="C1424" s="35"/>
      <c r="E1424" s="34"/>
    </row>
    <row r="1425" spans="1:5" x14ac:dyDescent="0.35">
      <c r="A1425" s="34">
        <f>IFERROR(VLOOKUP('Produktion Lot.Nr.'!B1425,Fertigwaren!$B$4:$I$515,2,0),0)</f>
        <v>0</v>
      </c>
      <c r="C1425" s="35"/>
      <c r="E1425" s="34"/>
    </row>
    <row r="1426" spans="1:5" x14ac:dyDescent="0.35">
      <c r="A1426" s="34">
        <f>IFERROR(VLOOKUP('Produktion Lot.Nr.'!B1426,Fertigwaren!$B$4:$I$515,2,0),0)</f>
        <v>0</v>
      </c>
      <c r="C1426" s="35"/>
      <c r="E1426" s="34"/>
    </row>
    <row r="1427" spans="1:5" x14ac:dyDescent="0.35">
      <c r="A1427" s="34">
        <f>IFERROR(VLOOKUP('Produktion Lot.Nr.'!B1427,Fertigwaren!$B$4:$I$515,2,0),0)</f>
        <v>0</v>
      </c>
      <c r="C1427" s="35"/>
      <c r="E1427" s="34"/>
    </row>
    <row r="1428" spans="1:5" x14ac:dyDescent="0.35">
      <c r="A1428" s="34">
        <f>IFERROR(VLOOKUP('Produktion Lot.Nr.'!B1428,Fertigwaren!$B$4:$I$515,2,0),0)</f>
        <v>0</v>
      </c>
      <c r="C1428" s="35"/>
      <c r="E1428" s="34"/>
    </row>
    <row r="1429" spans="1:5" x14ac:dyDescent="0.35">
      <c r="A1429" s="34">
        <f>IFERROR(VLOOKUP('Produktion Lot.Nr.'!B1429,Fertigwaren!$B$4:$I$515,2,0),0)</f>
        <v>0</v>
      </c>
      <c r="C1429" s="35"/>
      <c r="E1429" s="34"/>
    </row>
    <row r="1430" spans="1:5" x14ac:dyDescent="0.35">
      <c r="A1430" s="34">
        <f>IFERROR(VLOOKUP('Produktion Lot.Nr.'!B1430,Fertigwaren!$B$4:$I$515,2,0),0)</f>
        <v>0</v>
      </c>
      <c r="C1430" s="35"/>
      <c r="E1430" s="34"/>
    </row>
    <row r="1431" spans="1:5" x14ac:dyDescent="0.35">
      <c r="A1431" s="34">
        <f>IFERROR(VLOOKUP('Produktion Lot.Nr.'!B1431,Fertigwaren!$B$4:$I$515,2,0),0)</f>
        <v>0</v>
      </c>
      <c r="C1431" s="35"/>
      <c r="E1431" s="34"/>
    </row>
    <row r="1432" spans="1:5" x14ac:dyDescent="0.35">
      <c r="A1432" s="34">
        <f>IFERROR(VLOOKUP('Produktion Lot.Nr.'!B1432,Fertigwaren!$B$4:$I$515,2,0),0)</f>
        <v>0</v>
      </c>
      <c r="C1432" s="35"/>
      <c r="E1432" s="34"/>
    </row>
    <row r="1433" spans="1:5" x14ac:dyDescent="0.35">
      <c r="A1433" s="34">
        <f>IFERROR(VLOOKUP('Produktion Lot.Nr.'!B1433,Fertigwaren!$B$4:$I$515,2,0),0)</f>
        <v>0</v>
      </c>
      <c r="C1433" s="35"/>
      <c r="E1433" s="34"/>
    </row>
    <row r="1434" spans="1:5" x14ac:dyDescent="0.35">
      <c r="A1434" s="34">
        <f>IFERROR(VLOOKUP('Produktion Lot.Nr.'!B1434,Fertigwaren!$B$4:$I$515,2,0),0)</f>
        <v>0</v>
      </c>
      <c r="C1434" s="35"/>
      <c r="E1434" s="34"/>
    </row>
    <row r="1435" spans="1:5" x14ac:dyDescent="0.35">
      <c r="A1435" s="34">
        <f>IFERROR(VLOOKUP('Produktion Lot.Nr.'!B1435,Fertigwaren!$B$4:$I$515,2,0),0)</f>
        <v>0</v>
      </c>
      <c r="C1435" s="35"/>
      <c r="E1435" s="34"/>
    </row>
    <row r="1436" spans="1:5" x14ac:dyDescent="0.35">
      <c r="A1436" s="34">
        <f>IFERROR(VLOOKUP('Produktion Lot.Nr.'!B1436,Fertigwaren!$B$4:$I$515,2,0),0)</f>
        <v>0</v>
      </c>
      <c r="C1436" s="35"/>
      <c r="E1436" s="34"/>
    </row>
    <row r="1437" spans="1:5" x14ac:dyDescent="0.35">
      <c r="A1437" s="34">
        <f>IFERROR(VLOOKUP('Produktion Lot.Nr.'!B1437,Fertigwaren!$B$4:$I$515,2,0),0)</f>
        <v>0</v>
      </c>
      <c r="C1437" s="35"/>
      <c r="E1437" s="34"/>
    </row>
    <row r="1438" spans="1:5" x14ac:dyDescent="0.35">
      <c r="A1438" s="34">
        <f>IFERROR(VLOOKUP('Produktion Lot.Nr.'!B1438,Fertigwaren!$B$4:$I$515,2,0),0)</f>
        <v>0</v>
      </c>
      <c r="C1438" s="35"/>
      <c r="E1438" s="34"/>
    </row>
    <row r="1439" spans="1:5" x14ac:dyDescent="0.35">
      <c r="A1439" s="34">
        <f>IFERROR(VLOOKUP('Produktion Lot.Nr.'!B1439,Fertigwaren!$B$4:$I$515,2,0),0)</f>
        <v>0</v>
      </c>
      <c r="C1439" s="35"/>
      <c r="E1439" s="34"/>
    </row>
    <row r="1440" spans="1:5" x14ac:dyDescent="0.35">
      <c r="A1440" s="34">
        <f>IFERROR(VLOOKUP('Produktion Lot.Nr.'!B1440,Fertigwaren!$B$4:$I$515,2,0),0)</f>
        <v>0</v>
      </c>
      <c r="C1440" s="35"/>
      <c r="E1440" s="34"/>
    </row>
    <row r="1441" spans="1:5" x14ac:dyDescent="0.35">
      <c r="A1441" s="34">
        <f>IFERROR(VLOOKUP('Produktion Lot.Nr.'!B1441,Fertigwaren!$B$4:$I$515,2,0),0)</f>
        <v>0</v>
      </c>
      <c r="C1441" s="35"/>
      <c r="E1441" s="34"/>
    </row>
    <row r="1442" spans="1:5" x14ac:dyDescent="0.35">
      <c r="A1442" s="34">
        <f>IFERROR(VLOOKUP('Produktion Lot.Nr.'!B1442,Fertigwaren!$B$4:$I$515,2,0),0)</f>
        <v>0</v>
      </c>
      <c r="C1442" s="35"/>
      <c r="E1442" s="34"/>
    </row>
    <row r="1443" spans="1:5" x14ac:dyDescent="0.35">
      <c r="A1443" s="34">
        <f>IFERROR(VLOOKUP('Produktion Lot.Nr.'!B1443,Fertigwaren!$B$4:$I$515,2,0),0)</f>
        <v>0</v>
      </c>
      <c r="C1443" s="35"/>
      <c r="E1443" s="34"/>
    </row>
    <row r="1444" spans="1:5" x14ac:dyDescent="0.35">
      <c r="A1444" s="34">
        <f>IFERROR(VLOOKUP('Produktion Lot.Nr.'!B1444,Fertigwaren!$B$4:$I$515,2,0),0)</f>
        <v>0</v>
      </c>
      <c r="C1444" s="35"/>
      <c r="E1444" s="34"/>
    </row>
    <row r="1445" spans="1:5" x14ac:dyDescent="0.35">
      <c r="A1445" s="34">
        <f>IFERROR(VLOOKUP('Produktion Lot.Nr.'!B1445,Fertigwaren!$B$4:$I$515,2,0),0)</f>
        <v>0</v>
      </c>
      <c r="C1445" s="35"/>
      <c r="E1445" s="34"/>
    </row>
    <row r="1446" spans="1:5" x14ac:dyDescent="0.35">
      <c r="A1446" s="34">
        <f>IFERROR(VLOOKUP('Produktion Lot.Nr.'!B1446,Fertigwaren!$B$4:$I$515,2,0),0)</f>
        <v>0</v>
      </c>
      <c r="C1446" s="35"/>
      <c r="E1446" s="34"/>
    </row>
    <row r="1447" spans="1:5" x14ac:dyDescent="0.35">
      <c r="A1447" s="34">
        <f>IFERROR(VLOOKUP('Produktion Lot.Nr.'!B1447,Fertigwaren!$B$4:$I$515,2,0),0)</f>
        <v>0</v>
      </c>
      <c r="C1447" s="35"/>
      <c r="E1447" s="34"/>
    </row>
    <row r="1448" spans="1:5" x14ac:dyDescent="0.35">
      <c r="A1448" s="34">
        <f>IFERROR(VLOOKUP('Produktion Lot.Nr.'!B1448,Fertigwaren!$B$4:$I$515,2,0),0)</f>
        <v>0</v>
      </c>
      <c r="C1448" s="35"/>
      <c r="E1448" s="34"/>
    </row>
    <row r="1449" spans="1:5" x14ac:dyDescent="0.35">
      <c r="A1449" s="34">
        <f>IFERROR(VLOOKUP('Produktion Lot.Nr.'!B1449,Fertigwaren!$B$4:$I$515,2,0),0)</f>
        <v>0</v>
      </c>
      <c r="C1449" s="35"/>
      <c r="E1449" s="34"/>
    </row>
    <row r="1450" spans="1:5" x14ac:dyDescent="0.35">
      <c r="A1450" s="34">
        <f>IFERROR(VLOOKUP('Produktion Lot.Nr.'!B1450,Fertigwaren!$B$4:$I$515,2,0),0)</f>
        <v>0</v>
      </c>
      <c r="C1450" s="35"/>
      <c r="E1450" s="34"/>
    </row>
    <row r="1451" spans="1:5" x14ac:dyDescent="0.35">
      <c r="A1451" s="34">
        <f>IFERROR(VLOOKUP('Produktion Lot.Nr.'!B1451,Fertigwaren!$B$4:$I$515,2,0),0)</f>
        <v>0</v>
      </c>
      <c r="C1451" s="35"/>
      <c r="E1451" s="34"/>
    </row>
    <row r="1452" spans="1:5" x14ac:dyDescent="0.35">
      <c r="A1452" s="34">
        <f>IFERROR(VLOOKUP('Produktion Lot.Nr.'!B1452,Fertigwaren!$B$4:$I$515,2,0),0)</f>
        <v>0</v>
      </c>
      <c r="C1452" s="35"/>
      <c r="E1452" s="34"/>
    </row>
    <row r="1453" spans="1:5" x14ac:dyDescent="0.35">
      <c r="A1453" s="34">
        <f>IFERROR(VLOOKUP('Produktion Lot.Nr.'!B1453,Fertigwaren!$B$4:$I$515,2,0),0)</f>
        <v>0</v>
      </c>
      <c r="C1453" s="35"/>
      <c r="E1453" s="34"/>
    </row>
    <row r="1454" spans="1:5" x14ac:dyDescent="0.35">
      <c r="A1454" s="34">
        <f>IFERROR(VLOOKUP('Produktion Lot.Nr.'!B1454,Fertigwaren!$B$4:$I$515,2,0),0)</f>
        <v>0</v>
      </c>
      <c r="C1454" s="35"/>
      <c r="E1454" s="34"/>
    </row>
    <row r="1455" spans="1:5" x14ac:dyDescent="0.35">
      <c r="A1455" s="34">
        <f>IFERROR(VLOOKUP('Produktion Lot.Nr.'!B1455,Fertigwaren!$B$4:$I$515,2,0),0)</f>
        <v>0</v>
      </c>
      <c r="C1455" s="35"/>
      <c r="E1455" s="34"/>
    </row>
    <row r="1456" spans="1:5" x14ac:dyDescent="0.35">
      <c r="A1456" s="34">
        <f>IFERROR(VLOOKUP('Produktion Lot.Nr.'!B1456,Fertigwaren!$B$4:$I$515,2,0),0)</f>
        <v>0</v>
      </c>
      <c r="C1456" s="35"/>
      <c r="E1456" s="34"/>
    </row>
    <row r="1457" spans="1:5" x14ac:dyDescent="0.35">
      <c r="A1457" s="34">
        <f>IFERROR(VLOOKUP('Produktion Lot.Nr.'!B1457,Fertigwaren!$B$4:$I$515,2,0),0)</f>
        <v>0</v>
      </c>
      <c r="C1457" s="35"/>
      <c r="E1457" s="34"/>
    </row>
    <row r="1458" spans="1:5" x14ac:dyDescent="0.35">
      <c r="A1458" s="34">
        <f>IFERROR(VLOOKUP('Produktion Lot.Nr.'!B1458,Fertigwaren!$B$4:$I$515,2,0),0)</f>
        <v>0</v>
      </c>
      <c r="C1458" s="35"/>
      <c r="E1458" s="34"/>
    </row>
    <row r="1459" spans="1:5" x14ac:dyDescent="0.35">
      <c r="A1459" s="34">
        <f>IFERROR(VLOOKUP('Produktion Lot.Nr.'!B1459,Fertigwaren!$B$4:$I$515,2,0),0)</f>
        <v>0</v>
      </c>
      <c r="C1459" s="35"/>
      <c r="E1459" s="34"/>
    </row>
    <row r="1460" spans="1:5" x14ac:dyDescent="0.35">
      <c r="A1460" s="34">
        <f>IFERROR(VLOOKUP('Produktion Lot.Nr.'!B1460,Fertigwaren!$B$4:$I$515,2,0),0)</f>
        <v>0</v>
      </c>
      <c r="C1460" s="35"/>
      <c r="E1460" s="34"/>
    </row>
    <row r="1461" spans="1:5" x14ac:dyDescent="0.35">
      <c r="A1461" s="34">
        <f>IFERROR(VLOOKUP('Produktion Lot.Nr.'!B1461,Fertigwaren!$B$4:$I$515,2,0),0)</f>
        <v>0</v>
      </c>
      <c r="C1461" s="35"/>
      <c r="E1461" s="34"/>
    </row>
    <row r="1462" spans="1:5" x14ac:dyDescent="0.35">
      <c r="A1462" s="34">
        <f>IFERROR(VLOOKUP('Produktion Lot.Nr.'!B1462,Fertigwaren!$B$4:$I$515,2,0),0)</f>
        <v>0</v>
      </c>
      <c r="C1462" s="35"/>
      <c r="E1462" s="34"/>
    </row>
    <row r="1463" spans="1:5" x14ac:dyDescent="0.35">
      <c r="A1463" s="34">
        <f>IFERROR(VLOOKUP('Produktion Lot.Nr.'!B1463,Fertigwaren!$B$4:$I$515,2,0),0)</f>
        <v>0</v>
      </c>
      <c r="C1463" s="35"/>
      <c r="E1463" s="34"/>
    </row>
    <row r="1464" spans="1:5" x14ac:dyDescent="0.35">
      <c r="A1464" s="34">
        <f>IFERROR(VLOOKUP('Produktion Lot.Nr.'!B1464,Fertigwaren!$B$4:$I$515,2,0),0)</f>
        <v>0</v>
      </c>
      <c r="C1464" s="35"/>
      <c r="E1464" s="34"/>
    </row>
    <row r="1465" spans="1:5" x14ac:dyDescent="0.35">
      <c r="A1465" s="34">
        <f>IFERROR(VLOOKUP('Produktion Lot.Nr.'!B1465,Fertigwaren!$B$4:$I$515,2,0),0)</f>
        <v>0</v>
      </c>
      <c r="C1465" s="35"/>
      <c r="E1465" s="34"/>
    </row>
    <row r="1466" spans="1:5" x14ac:dyDescent="0.35">
      <c r="A1466" s="34">
        <f>IFERROR(VLOOKUP('Produktion Lot.Nr.'!B1466,Fertigwaren!$B$4:$I$515,2,0),0)</f>
        <v>0</v>
      </c>
      <c r="C1466" s="35"/>
      <c r="E1466" s="34"/>
    </row>
    <row r="1467" spans="1:5" x14ac:dyDescent="0.35">
      <c r="A1467" s="34">
        <f>IFERROR(VLOOKUP('Produktion Lot.Nr.'!B1467,Fertigwaren!$B$4:$I$515,2,0),0)</f>
        <v>0</v>
      </c>
      <c r="C1467" s="35"/>
      <c r="E1467" s="34"/>
    </row>
    <row r="1468" spans="1:5" x14ac:dyDescent="0.35">
      <c r="A1468" s="34">
        <f>IFERROR(VLOOKUP('Produktion Lot.Nr.'!B1468,Fertigwaren!$B$4:$I$515,2,0),0)</f>
        <v>0</v>
      </c>
      <c r="C1468" s="35"/>
      <c r="E1468" s="34"/>
    </row>
    <row r="1469" spans="1:5" x14ac:dyDescent="0.35">
      <c r="A1469" s="34">
        <f>IFERROR(VLOOKUP('Produktion Lot.Nr.'!B1469,Fertigwaren!$B$4:$I$515,2,0),0)</f>
        <v>0</v>
      </c>
      <c r="C1469" s="35"/>
      <c r="E1469" s="34"/>
    </row>
    <row r="1470" spans="1:5" x14ac:dyDescent="0.35">
      <c r="A1470" s="34">
        <f>IFERROR(VLOOKUP('Produktion Lot.Nr.'!B1470,Fertigwaren!$B$4:$I$515,2,0),0)</f>
        <v>0</v>
      </c>
      <c r="C1470" s="35"/>
      <c r="E1470" s="34"/>
    </row>
    <row r="1471" spans="1:5" x14ac:dyDescent="0.35">
      <c r="A1471" s="34">
        <f>IFERROR(VLOOKUP('Produktion Lot.Nr.'!B1471,Fertigwaren!$B$4:$I$515,2,0),0)</f>
        <v>0</v>
      </c>
      <c r="C1471" s="35"/>
      <c r="E1471" s="34"/>
    </row>
    <row r="1472" spans="1:5" x14ac:dyDescent="0.35">
      <c r="A1472" s="34">
        <f>IFERROR(VLOOKUP('Produktion Lot.Nr.'!B1472,Fertigwaren!$B$4:$I$515,2,0),0)</f>
        <v>0</v>
      </c>
      <c r="C1472" s="35"/>
      <c r="E1472" s="34"/>
    </row>
    <row r="1473" spans="1:5" x14ac:dyDescent="0.35">
      <c r="A1473" s="34">
        <f>IFERROR(VLOOKUP('Produktion Lot.Nr.'!B1473,Fertigwaren!$B$4:$I$515,2,0),0)</f>
        <v>0</v>
      </c>
      <c r="C1473" s="35"/>
      <c r="E1473" s="34"/>
    </row>
    <row r="1474" spans="1:5" x14ac:dyDescent="0.35">
      <c r="A1474" s="34">
        <f>IFERROR(VLOOKUP('Produktion Lot.Nr.'!B1474,Fertigwaren!$B$4:$I$515,2,0),0)</f>
        <v>0</v>
      </c>
      <c r="C1474" s="35"/>
      <c r="E1474" s="34"/>
    </row>
    <row r="1475" spans="1:5" x14ac:dyDescent="0.35">
      <c r="A1475" s="34">
        <f>IFERROR(VLOOKUP('Produktion Lot.Nr.'!B1475,Fertigwaren!$B$4:$I$515,2,0),0)</f>
        <v>0</v>
      </c>
      <c r="C1475" s="35"/>
      <c r="E1475" s="34"/>
    </row>
    <row r="1476" spans="1:5" x14ac:dyDescent="0.35">
      <c r="A1476" s="34">
        <f>IFERROR(VLOOKUP('Produktion Lot.Nr.'!B1476,Fertigwaren!$B$4:$I$515,2,0),0)</f>
        <v>0</v>
      </c>
      <c r="C1476" s="35"/>
      <c r="E1476" s="34"/>
    </row>
    <row r="1477" spans="1:5" x14ac:dyDescent="0.35">
      <c r="A1477" s="34">
        <f>IFERROR(VLOOKUP('Produktion Lot.Nr.'!B1477,Fertigwaren!$B$4:$I$515,2,0),0)</f>
        <v>0</v>
      </c>
      <c r="C1477" s="35"/>
      <c r="E1477" s="34"/>
    </row>
    <row r="1478" spans="1:5" x14ac:dyDescent="0.35">
      <c r="A1478" s="34">
        <f>IFERROR(VLOOKUP('Produktion Lot.Nr.'!B1478,Fertigwaren!$B$4:$I$515,2,0),0)</f>
        <v>0</v>
      </c>
      <c r="C1478" s="35"/>
      <c r="E1478" s="34"/>
    </row>
    <row r="1479" spans="1:5" x14ac:dyDescent="0.35">
      <c r="A1479" s="34">
        <f>IFERROR(VLOOKUP('Produktion Lot.Nr.'!B1479,Fertigwaren!$B$4:$I$515,2,0),0)</f>
        <v>0</v>
      </c>
      <c r="C1479" s="35"/>
      <c r="E1479" s="34"/>
    </row>
    <row r="1480" spans="1:5" x14ac:dyDescent="0.35">
      <c r="A1480" s="34">
        <f>IFERROR(VLOOKUP('Produktion Lot.Nr.'!B1480,Fertigwaren!$B$4:$I$515,2,0),0)</f>
        <v>0</v>
      </c>
      <c r="C1480" s="35"/>
      <c r="E1480" s="34"/>
    </row>
    <row r="1481" spans="1:5" x14ac:dyDescent="0.35">
      <c r="A1481" s="34">
        <f>IFERROR(VLOOKUP('Produktion Lot.Nr.'!B1481,Fertigwaren!$B$4:$I$515,2,0),0)</f>
        <v>0</v>
      </c>
      <c r="C1481" s="35"/>
      <c r="E1481" s="34"/>
    </row>
    <row r="1482" spans="1:5" x14ac:dyDescent="0.35">
      <c r="A1482" s="34">
        <f>IFERROR(VLOOKUP('Produktion Lot.Nr.'!B1482,Fertigwaren!$B$4:$I$515,2,0),0)</f>
        <v>0</v>
      </c>
      <c r="C1482" s="35"/>
      <c r="E1482" s="34"/>
    </row>
    <row r="1483" spans="1:5" x14ac:dyDescent="0.35">
      <c r="A1483" s="34">
        <f>IFERROR(VLOOKUP('Produktion Lot.Nr.'!B1483,Fertigwaren!$B$4:$I$515,2,0),0)</f>
        <v>0</v>
      </c>
      <c r="C1483" s="35"/>
      <c r="E1483" s="34"/>
    </row>
    <row r="1484" spans="1:5" x14ac:dyDescent="0.35">
      <c r="A1484" s="34">
        <f>IFERROR(VLOOKUP('Produktion Lot.Nr.'!B1484,Fertigwaren!$B$4:$I$515,2,0),0)</f>
        <v>0</v>
      </c>
      <c r="C1484" s="35"/>
      <c r="E1484" s="34"/>
    </row>
    <row r="1485" spans="1:5" x14ac:dyDescent="0.35">
      <c r="A1485" s="34">
        <f>IFERROR(VLOOKUP('Produktion Lot.Nr.'!B1485,Fertigwaren!$B$4:$I$515,2,0),0)</f>
        <v>0</v>
      </c>
      <c r="C1485" s="35"/>
      <c r="E1485" s="34"/>
    </row>
    <row r="1486" spans="1:5" x14ac:dyDescent="0.35">
      <c r="A1486" s="34">
        <f>IFERROR(VLOOKUP('Produktion Lot.Nr.'!B1486,Fertigwaren!$B$4:$I$515,2,0),0)</f>
        <v>0</v>
      </c>
      <c r="C1486" s="35"/>
      <c r="E1486" s="34"/>
    </row>
    <row r="1487" spans="1:5" x14ac:dyDescent="0.35">
      <c r="A1487" s="34">
        <f>IFERROR(VLOOKUP('Produktion Lot.Nr.'!B1487,Fertigwaren!$B$4:$I$515,2,0),0)</f>
        <v>0</v>
      </c>
      <c r="C1487" s="35"/>
      <c r="E1487" s="34"/>
    </row>
    <row r="1488" spans="1:5" x14ac:dyDescent="0.35">
      <c r="A1488" s="34">
        <f>IFERROR(VLOOKUP('Produktion Lot.Nr.'!B1488,Fertigwaren!$B$4:$I$515,2,0),0)</f>
        <v>0</v>
      </c>
      <c r="C1488" s="35"/>
      <c r="E1488" s="34"/>
    </row>
    <row r="1489" spans="1:5" x14ac:dyDescent="0.35">
      <c r="A1489" s="34">
        <f>IFERROR(VLOOKUP('Produktion Lot.Nr.'!B1489,Fertigwaren!$B$4:$I$515,2,0),0)</f>
        <v>0</v>
      </c>
      <c r="C1489" s="35"/>
      <c r="E1489" s="34"/>
    </row>
    <row r="1490" spans="1:5" x14ac:dyDescent="0.35">
      <c r="A1490" s="34">
        <f>IFERROR(VLOOKUP('Produktion Lot.Nr.'!B1490,Fertigwaren!$B$4:$I$515,2,0),0)</f>
        <v>0</v>
      </c>
      <c r="C1490" s="35"/>
      <c r="E1490" s="34"/>
    </row>
    <row r="1491" spans="1:5" x14ac:dyDescent="0.35">
      <c r="A1491" s="34">
        <f>IFERROR(VLOOKUP('Produktion Lot.Nr.'!B1491,Fertigwaren!$B$4:$I$515,2,0),0)</f>
        <v>0</v>
      </c>
      <c r="C1491" s="35"/>
      <c r="E1491" s="34"/>
    </row>
    <row r="1492" spans="1:5" x14ac:dyDescent="0.35">
      <c r="A1492" s="34">
        <f>IFERROR(VLOOKUP('Produktion Lot.Nr.'!B1492,Fertigwaren!$B$4:$I$515,2,0),0)</f>
        <v>0</v>
      </c>
      <c r="C1492" s="35"/>
      <c r="E1492" s="34"/>
    </row>
    <row r="1493" spans="1:5" x14ac:dyDescent="0.35">
      <c r="A1493" s="34">
        <f>IFERROR(VLOOKUP('Produktion Lot.Nr.'!B1493,Fertigwaren!$B$4:$I$515,2,0),0)</f>
        <v>0</v>
      </c>
      <c r="C1493" s="35"/>
      <c r="E1493" s="34"/>
    </row>
    <row r="1494" spans="1:5" x14ac:dyDescent="0.35">
      <c r="A1494" s="34">
        <f>IFERROR(VLOOKUP('Produktion Lot.Nr.'!B1494,Fertigwaren!$B$4:$I$515,2,0),0)</f>
        <v>0</v>
      </c>
      <c r="C1494" s="35"/>
      <c r="E1494" s="34"/>
    </row>
    <row r="1495" spans="1:5" x14ac:dyDescent="0.35">
      <c r="A1495" s="34">
        <f>IFERROR(VLOOKUP('Produktion Lot.Nr.'!B1495,Fertigwaren!$B$4:$I$515,2,0),0)</f>
        <v>0</v>
      </c>
      <c r="C1495" s="35"/>
      <c r="E1495" s="34"/>
    </row>
    <row r="1496" spans="1:5" x14ac:dyDescent="0.35">
      <c r="A1496" s="34">
        <f>IFERROR(VLOOKUP('Produktion Lot.Nr.'!B1496,Fertigwaren!$B$4:$I$515,2,0),0)</f>
        <v>0</v>
      </c>
      <c r="C1496" s="35"/>
      <c r="E1496" s="34"/>
    </row>
    <row r="1497" spans="1:5" x14ac:dyDescent="0.35">
      <c r="A1497" s="34">
        <f>IFERROR(VLOOKUP('Produktion Lot.Nr.'!B1497,Fertigwaren!$B$4:$I$515,2,0),0)</f>
        <v>0</v>
      </c>
      <c r="C1497" s="35"/>
      <c r="E1497" s="34"/>
    </row>
    <row r="1498" spans="1:5" x14ac:dyDescent="0.35">
      <c r="A1498" s="34">
        <f>IFERROR(VLOOKUP('Produktion Lot.Nr.'!B1498,Fertigwaren!$B$4:$I$515,2,0),0)</f>
        <v>0</v>
      </c>
      <c r="C1498" s="35"/>
      <c r="E1498" s="34"/>
    </row>
    <row r="1499" spans="1:5" x14ac:dyDescent="0.35">
      <c r="A1499" s="34">
        <f>IFERROR(VLOOKUP('Produktion Lot.Nr.'!B1499,Fertigwaren!$B$4:$I$515,2,0),0)</f>
        <v>0</v>
      </c>
      <c r="C1499" s="35"/>
      <c r="E1499" s="34"/>
    </row>
    <row r="1500" spans="1:5" x14ac:dyDescent="0.35">
      <c r="A1500" s="34">
        <f>IFERROR(VLOOKUP('Produktion Lot.Nr.'!B1500,Fertigwaren!$B$4:$I$515,2,0),0)</f>
        <v>0</v>
      </c>
      <c r="C1500" s="35"/>
      <c r="E1500" s="34"/>
    </row>
    <row r="1501" spans="1:5" x14ac:dyDescent="0.35">
      <c r="A1501" s="34">
        <f>IFERROR(VLOOKUP('Produktion Lot.Nr.'!B1501,Fertigwaren!$B$4:$I$515,2,0),0)</f>
        <v>0</v>
      </c>
      <c r="C1501" s="35"/>
      <c r="E1501" s="34"/>
    </row>
    <row r="1502" spans="1:5" x14ac:dyDescent="0.35">
      <c r="A1502" s="34">
        <f>IFERROR(VLOOKUP('Produktion Lot.Nr.'!B1502,Fertigwaren!$B$4:$I$515,2,0),0)</f>
        <v>0</v>
      </c>
      <c r="C1502" s="35"/>
      <c r="E1502" s="34"/>
    </row>
    <row r="1503" spans="1:5" x14ac:dyDescent="0.35">
      <c r="A1503" s="34">
        <f>IFERROR(VLOOKUP('Produktion Lot.Nr.'!B1503,Fertigwaren!$B$4:$I$515,2,0),0)</f>
        <v>0</v>
      </c>
      <c r="C1503" s="35"/>
      <c r="E1503" s="34"/>
    </row>
    <row r="1504" spans="1:5" x14ac:dyDescent="0.35">
      <c r="A1504" s="34">
        <f>IFERROR(VLOOKUP('Produktion Lot.Nr.'!B1504,Fertigwaren!$B$4:$I$515,2,0),0)</f>
        <v>0</v>
      </c>
      <c r="C1504" s="35"/>
      <c r="E1504" s="34"/>
    </row>
    <row r="1505" spans="1:5" x14ac:dyDescent="0.35">
      <c r="A1505" s="34">
        <f>IFERROR(VLOOKUP('Produktion Lot.Nr.'!B1505,Fertigwaren!$B$4:$I$515,2,0),0)</f>
        <v>0</v>
      </c>
      <c r="C1505" s="35"/>
      <c r="E1505" s="34"/>
    </row>
    <row r="1506" spans="1:5" x14ac:dyDescent="0.35">
      <c r="A1506" s="34">
        <f>IFERROR(VLOOKUP('Produktion Lot.Nr.'!B1506,Fertigwaren!$B$4:$I$515,2,0),0)</f>
        <v>0</v>
      </c>
      <c r="C1506" s="35"/>
      <c r="E1506" s="34"/>
    </row>
    <row r="1507" spans="1:5" x14ac:dyDescent="0.35">
      <c r="A1507" s="34">
        <f>IFERROR(VLOOKUP('Produktion Lot.Nr.'!B1507,Fertigwaren!$B$4:$I$515,2,0),0)</f>
        <v>0</v>
      </c>
      <c r="C1507" s="35"/>
      <c r="E1507" s="34"/>
    </row>
    <row r="1508" spans="1:5" x14ac:dyDescent="0.35">
      <c r="A1508" s="34">
        <f>IFERROR(VLOOKUP('Produktion Lot.Nr.'!B1508,Fertigwaren!$B$4:$I$515,2,0),0)</f>
        <v>0</v>
      </c>
      <c r="C1508" s="35"/>
      <c r="E1508" s="34"/>
    </row>
    <row r="1509" spans="1:5" x14ac:dyDescent="0.35">
      <c r="A1509" s="34">
        <f>IFERROR(VLOOKUP('Produktion Lot.Nr.'!B1509,Fertigwaren!$B$4:$I$515,2,0),0)</f>
        <v>0</v>
      </c>
      <c r="C1509" s="35"/>
      <c r="E1509" s="34"/>
    </row>
    <row r="1510" spans="1:5" x14ac:dyDescent="0.35">
      <c r="A1510" s="34">
        <f>IFERROR(VLOOKUP('Produktion Lot.Nr.'!B1510,Fertigwaren!$B$4:$I$515,2,0),0)</f>
        <v>0</v>
      </c>
      <c r="C1510" s="35"/>
      <c r="E1510" s="34"/>
    </row>
    <row r="1511" spans="1:5" x14ac:dyDescent="0.35">
      <c r="A1511" s="34">
        <f>IFERROR(VLOOKUP('Produktion Lot.Nr.'!B1511,Fertigwaren!$B$4:$I$515,2,0),0)</f>
        <v>0</v>
      </c>
      <c r="C1511" s="35"/>
      <c r="E1511" s="34"/>
    </row>
    <row r="1512" spans="1:5" x14ac:dyDescent="0.35">
      <c r="A1512" s="34">
        <f>IFERROR(VLOOKUP('Produktion Lot.Nr.'!B1512,Fertigwaren!$B$4:$I$515,2,0),0)</f>
        <v>0</v>
      </c>
      <c r="C1512" s="35"/>
      <c r="E1512" s="34"/>
    </row>
    <row r="1513" spans="1:5" x14ac:dyDescent="0.35">
      <c r="A1513" s="34">
        <f>IFERROR(VLOOKUP('Produktion Lot.Nr.'!B1513,Fertigwaren!$B$4:$I$515,2,0),0)</f>
        <v>0</v>
      </c>
      <c r="C1513" s="35"/>
      <c r="E1513" s="34"/>
    </row>
    <row r="1514" spans="1:5" x14ac:dyDescent="0.35">
      <c r="A1514" s="34">
        <f>IFERROR(VLOOKUP('Produktion Lot.Nr.'!B1514,Fertigwaren!$B$4:$I$515,2,0),0)</f>
        <v>0</v>
      </c>
      <c r="C1514" s="35"/>
      <c r="E1514" s="34"/>
    </row>
    <row r="1515" spans="1:5" x14ac:dyDescent="0.35">
      <c r="A1515" s="34">
        <f>IFERROR(VLOOKUP('Produktion Lot.Nr.'!B1515,Fertigwaren!$B$4:$I$515,2,0),0)</f>
        <v>0</v>
      </c>
      <c r="C1515" s="35"/>
      <c r="E1515" s="34"/>
    </row>
    <row r="1516" spans="1:5" x14ac:dyDescent="0.35">
      <c r="A1516" s="34">
        <f>IFERROR(VLOOKUP('Produktion Lot.Nr.'!B1516,Fertigwaren!$B$4:$I$515,2,0),0)</f>
        <v>0</v>
      </c>
      <c r="C1516" s="35"/>
      <c r="E1516" s="34"/>
    </row>
    <row r="1517" spans="1:5" x14ac:dyDescent="0.35">
      <c r="A1517" s="34">
        <f>IFERROR(VLOOKUP('Produktion Lot.Nr.'!B1517,Fertigwaren!$B$4:$I$515,2,0),0)</f>
        <v>0</v>
      </c>
      <c r="C1517" s="35"/>
      <c r="E1517" s="34"/>
    </row>
    <row r="1518" spans="1:5" x14ac:dyDescent="0.35">
      <c r="A1518" s="34">
        <f>IFERROR(VLOOKUP('Produktion Lot.Nr.'!B1518,Fertigwaren!$B$4:$I$515,2,0),0)</f>
        <v>0</v>
      </c>
      <c r="C1518" s="35"/>
      <c r="E1518" s="34"/>
    </row>
    <row r="1519" spans="1:5" x14ac:dyDescent="0.35">
      <c r="A1519" s="34">
        <f>IFERROR(VLOOKUP('Produktion Lot.Nr.'!B1519,Fertigwaren!$B$4:$I$515,2,0),0)</f>
        <v>0</v>
      </c>
      <c r="C1519" s="35"/>
      <c r="E1519" s="34"/>
    </row>
    <row r="1520" spans="1:5" x14ac:dyDescent="0.35">
      <c r="A1520" s="34">
        <f>IFERROR(VLOOKUP('Produktion Lot.Nr.'!B1520,Fertigwaren!$B$4:$I$515,2,0),0)</f>
        <v>0</v>
      </c>
      <c r="C1520" s="35"/>
      <c r="E1520" s="34"/>
    </row>
    <row r="1521" spans="1:5" x14ac:dyDescent="0.35">
      <c r="A1521" s="34">
        <f>IFERROR(VLOOKUP('Produktion Lot.Nr.'!B1521,Fertigwaren!$B$4:$I$515,2,0),0)</f>
        <v>0</v>
      </c>
      <c r="C1521" s="35"/>
      <c r="E1521" s="34"/>
    </row>
    <row r="1522" spans="1:5" x14ac:dyDescent="0.35">
      <c r="A1522" s="34">
        <f>IFERROR(VLOOKUP('Produktion Lot.Nr.'!B1522,Fertigwaren!$B$4:$I$515,2,0),0)</f>
        <v>0</v>
      </c>
      <c r="C1522" s="35"/>
      <c r="E1522" s="34"/>
    </row>
    <row r="1523" spans="1:5" x14ac:dyDescent="0.35">
      <c r="A1523" s="34">
        <f>IFERROR(VLOOKUP('Produktion Lot.Nr.'!B1523,Fertigwaren!$B$4:$I$515,2,0),0)</f>
        <v>0</v>
      </c>
      <c r="C1523" s="35"/>
      <c r="E1523" s="34"/>
    </row>
    <row r="1524" spans="1:5" x14ac:dyDescent="0.35">
      <c r="A1524" s="34">
        <f>IFERROR(VLOOKUP('Produktion Lot.Nr.'!B1524,Fertigwaren!$B$4:$I$515,2,0),0)</f>
        <v>0</v>
      </c>
      <c r="C1524" s="35"/>
      <c r="E1524" s="34"/>
    </row>
    <row r="1525" spans="1:5" x14ac:dyDescent="0.35">
      <c r="A1525" s="34">
        <f>IFERROR(VLOOKUP('Produktion Lot.Nr.'!B1525,Fertigwaren!$B$4:$I$515,2,0),0)</f>
        <v>0</v>
      </c>
      <c r="C1525" s="35"/>
      <c r="E1525" s="34"/>
    </row>
    <row r="1526" spans="1:5" x14ac:dyDescent="0.35">
      <c r="A1526" s="34">
        <f>IFERROR(VLOOKUP('Produktion Lot.Nr.'!B1526,Fertigwaren!$B$4:$I$515,2,0),0)</f>
        <v>0</v>
      </c>
      <c r="C1526" s="35"/>
      <c r="E1526" s="34"/>
    </row>
    <row r="1527" spans="1:5" x14ac:dyDescent="0.35">
      <c r="A1527" s="34">
        <f>IFERROR(VLOOKUP('Produktion Lot.Nr.'!B1527,Fertigwaren!$B$4:$I$515,2,0),0)</f>
        <v>0</v>
      </c>
      <c r="C1527" s="35"/>
      <c r="E1527" s="34"/>
    </row>
    <row r="1528" spans="1:5" x14ac:dyDescent="0.35">
      <c r="A1528" s="34">
        <f>IFERROR(VLOOKUP('Produktion Lot.Nr.'!B1528,Fertigwaren!$B$4:$I$515,2,0),0)</f>
        <v>0</v>
      </c>
      <c r="C1528" s="35"/>
      <c r="E1528" s="34"/>
    </row>
    <row r="1529" spans="1:5" x14ac:dyDescent="0.35">
      <c r="A1529" s="34">
        <f>IFERROR(VLOOKUP('Produktion Lot.Nr.'!B1529,Fertigwaren!$B$4:$I$515,2,0),0)</f>
        <v>0</v>
      </c>
      <c r="C1529" s="35"/>
      <c r="E1529" s="34"/>
    </row>
    <row r="1530" spans="1:5" x14ac:dyDescent="0.35">
      <c r="A1530" s="34">
        <f>IFERROR(VLOOKUP('Produktion Lot.Nr.'!B1530,Fertigwaren!$B$4:$I$515,2,0),0)</f>
        <v>0</v>
      </c>
      <c r="C1530" s="35"/>
      <c r="E1530" s="34"/>
    </row>
    <row r="1531" spans="1:5" x14ac:dyDescent="0.35">
      <c r="A1531" s="34">
        <f>IFERROR(VLOOKUP('Produktion Lot.Nr.'!B1531,Fertigwaren!$B$4:$I$515,2,0),0)</f>
        <v>0</v>
      </c>
      <c r="C1531" s="35"/>
      <c r="E1531" s="34"/>
    </row>
    <row r="1532" spans="1:5" x14ac:dyDescent="0.35">
      <c r="A1532" s="34">
        <f>IFERROR(VLOOKUP('Produktion Lot.Nr.'!B1532,Fertigwaren!$B$4:$I$515,2,0),0)</f>
        <v>0</v>
      </c>
      <c r="C1532" s="35"/>
      <c r="E1532" s="34"/>
    </row>
    <row r="1533" spans="1:5" x14ac:dyDescent="0.35">
      <c r="A1533" s="34">
        <f>IFERROR(VLOOKUP('Produktion Lot.Nr.'!B1533,Fertigwaren!$B$4:$I$515,2,0),0)</f>
        <v>0</v>
      </c>
      <c r="C1533" s="35"/>
      <c r="E1533" s="34"/>
    </row>
    <row r="1534" spans="1:5" x14ac:dyDescent="0.35">
      <c r="A1534" s="34">
        <f>IFERROR(VLOOKUP('Produktion Lot.Nr.'!B1534,Fertigwaren!$B$4:$I$515,2,0),0)</f>
        <v>0</v>
      </c>
      <c r="C1534" s="35"/>
      <c r="E1534" s="34"/>
    </row>
    <row r="1535" spans="1:5" x14ac:dyDescent="0.35">
      <c r="A1535" s="34">
        <f>IFERROR(VLOOKUP('Produktion Lot.Nr.'!B1535,Fertigwaren!$B$4:$I$515,2,0),0)</f>
        <v>0</v>
      </c>
      <c r="C1535" s="35"/>
      <c r="E1535" s="34"/>
    </row>
    <row r="1536" spans="1:5" x14ac:dyDescent="0.35">
      <c r="A1536" s="34">
        <f>IFERROR(VLOOKUP('Produktion Lot.Nr.'!B1536,Fertigwaren!$B$4:$I$515,2,0),0)</f>
        <v>0</v>
      </c>
      <c r="C1536" s="35"/>
      <c r="E1536" s="34"/>
    </row>
    <row r="1537" spans="1:5" x14ac:dyDescent="0.35">
      <c r="A1537" s="34">
        <f>IFERROR(VLOOKUP('Produktion Lot.Nr.'!B1537,Fertigwaren!$B$4:$I$515,2,0),0)</f>
        <v>0</v>
      </c>
      <c r="C1537" s="35"/>
      <c r="E1537" s="34"/>
    </row>
    <row r="1538" spans="1:5" x14ac:dyDescent="0.35">
      <c r="A1538" s="34">
        <f>IFERROR(VLOOKUP('Produktion Lot.Nr.'!B1538,Fertigwaren!$B$4:$I$515,2,0),0)</f>
        <v>0</v>
      </c>
      <c r="C1538" s="35"/>
      <c r="E1538" s="34"/>
    </row>
    <row r="1539" spans="1:5" x14ac:dyDescent="0.35">
      <c r="A1539" s="34">
        <f>IFERROR(VLOOKUP('Produktion Lot.Nr.'!B1539,Fertigwaren!$B$4:$I$515,2,0),0)</f>
        <v>0</v>
      </c>
      <c r="C1539" s="35"/>
      <c r="E1539" s="34"/>
    </row>
    <row r="1540" spans="1:5" x14ac:dyDescent="0.35">
      <c r="A1540" s="34">
        <f>IFERROR(VLOOKUP('Produktion Lot.Nr.'!B1540,Fertigwaren!$B$4:$I$515,2,0),0)</f>
        <v>0</v>
      </c>
      <c r="C1540" s="35"/>
      <c r="E1540" s="34"/>
    </row>
    <row r="1541" spans="1:5" x14ac:dyDescent="0.35">
      <c r="A1541" s="34">
        <f>IFERROR(VLOOKUP('Produktion Lot.Nr.'!B1541,Fertigwaren!$B$4:$I$515,2,0),0)</f>
        <v>0</v>
      </c>
      <c r="C1541" s="35"/>
      <c r="E1541" s="34"/>
    </row>
    <row r="1542" spans="1:5" x14ac:dyDescent="0.35">
      <c r="A1542" s="34">
        <f>IFERROR(VLOOKUP('Produktion Lot.Nr.'!B1542,Fertigwaren!$B$4:$I$515,2,0),0)</f>
        <v>0</v>
      </c>
      <c r="C1542" s="35"/>
      <c r="E1542" s="34"/>
    </row>
    <row r="1543" spans="1:5" x14ac:dyDescent="0.35">
      <c r="A1543" s="34">
        <f>IFERROR(VLOOKUP('Produktion Lot.Nr.'!B1543,Fertigwaren!$B$4:$I$515,2,0),0)</f>
        <v>0</v>
      </c>
      <c r="C1543" s="35"/>
      <c r="E1543" s="34"/>
    </row>
    <row r="1544" spans="1:5" x14ac:dyDescent="0.35">
      <c r="A1544" s="34">
        <f>IFERROR(VLOOKUP('Produktion Lot.Nr.'!B1544,Fertigwaren!$B$4:$I$515,2,0),0)</f>
        <v>0</v>
      </c>
      <c r="C1544" s="35"/>
      <c r="E1544" s="34"/>
    </row>
    <row r="1545" spans="1:5" x14ac:dyDescent="0.35">
      <c r="A1545" s="34">
        <f>IFERROR(VLOOKUP('Produktion Lot.Nr.'!B1545,Fertigwaren!$B$4:$I$515,2,0),0)</f>
        <v>0</v>
      </c>
      <c r="C1545" s="35"/>
      <c r="E1545" s="34"/>
    </row>
    <row r="1546" spans="1:5" x14ac:dyDescent="0.35">
      <c r="A1546" s="34">
        <f>IFERROR(VLOOKUP('Produktion Lot.Nr.'!B1546,Fertigwaren!$B$4:$I$515,2,0),0)</f>
        <v>0</v>
      </c>
      <c r="C1546" s="35"/>
      <c r="E1546" s="34"/>
    </row>
    <row r="1547" spans="1:5" x14ac:dyDescent="0.35">
      <c r="A1547" s="34">
        <f>IFERROR(VLOOKUP('Produktion Lot.Nr.'!B1547,Fertigwaren!$B$4:$I$515,2,0),0)</f>
        <v>0</v>
      </c>
      <c r="C1547" s="35"/>
      <c r="E1547" s="34"/>
    </row>
    <row r="1548" spans="1:5" x14ac:dyDescent="0.35">
      <c r="A1548" s="34">
        <f>IFERROR(VLOOKUP('Produktion Lot.Nr.'!B1548,Fertigwaren!$B$4:$I$515,2,0),0)</f>
        <v>0</v>
      </c>
      <c r="C1548" s="35"/>
      <c r="E1548" s="34"/>
    </row>
    <row r="1549" spans="1:5" x14ac:dyDescent="0.35">
      <c r="A1549" s="34">
        <f>IFERROR(VLOOKUP('Produktion Lot.Nr.'!B1549,Fertigwaren!$B$4:$I$515,2,0),0)</f>
        <v>0</v>
      </c>
      <c r="C1549" s="35"/>
      <c r="E1549" s="34"/>
    </row>
    <row r="1550" spans="1:5" x14ac:dyDescent="0.35">
      <c r="A1550" s="34">
        <f>IFERROR(VLOOKUP('Produktion Lot.Nr.'!B1550,Fertigwaren!$B$4:$I$515,2,0),0)</f>
        <v>0</v>
      </c>
      <c r="C1550" s="35"/>
      <c r="E1550" s="34"/>
    </row>
    <row r="1551" spans="1:5" x14ac:dyDescent="0.35">
      <c r="A1551" s="34">
        <f>IFERROR(VLOOKUP('Produktion Lot.Nr.'!B1551,Fertigwaren!$B$4:$I$515,2,0),0)</f>
        <v>0</v>
      </c>
      <c r="C1551" s="35"/>
      <c r="E1551" s="34"/>
    </row>
    <row r="1552" spans="1:5" x14ac:dyDescent="0.35">
      <c r="A1552" s="34">
        <f>IFERROR(VLOOKUP('Produktion Lot.Nr.'!B1552,Fertigwaren!$B$4:$I$515,2,0),0)</f>
        <v>0</v>
      </c>
      <c r="C1552" s="35"/>
      <c r="E1552" s="34"/>
    </row>
    <row r="1553" spans="1:5" x14ac:dyDescent="0.35">
      <c r="A1553" s="34">
        <f>IFERROR(VLOOKUP('Produktion Lot.Nr.'!B1553,Fertigwaren!$B$4:$I$515,2,0),0)</f>
        <v>0</v>
      </c>
      <c r="C1553" s="35"/>
      <c r="E1553" s="34"/>
    </row>
    <row r="1554" spans="1:5" x14ac:dyDescent="0.35">
      <c r="A1554" s="34">
        <f>IFERROR(VLOOKUP('Produktion Lot.Nr.'!B1554,Fertigwaren!$B$4:$I$515,2,0),0)</f>
        <v>0</v>
      </c>
      <c r="C1554" s="35"/>
      <c r="E1554" s="34"/>
    </row>
    <row r="1555" spans="1:5" x14ac:dyDescent="0.35">
      <c r="A1555" s="34">
        <f>IFERROR(VLOOKUP('Produktion Lot.Nr.'!B1555,Fertigwaren!$B$4:$I$515,2,0),0)</f>
        <v>0</v>
      </c>
      <c r="C1555" s="35"/>
      <c r="E1555" s="34"/>
    </row>
    <row r="1556" spans="1:5" x14ac:dyDescent="0.35">
      <c r="A1556" s="34">
        <f>IFERROR(VLOOKUP('Produktion Lot.Nr.'!B1556,Fertigwaren!$B$4:$I$515,2,0),0)</f>
        <v>0</v>
      </c>
      <c r="C1556" s="35"/>
      <c r="E1556" s="34"/>
    </row>
    <row r="1557" spans="1:5" x14ac:dyDescent="0.35">
      <c r="A1557" s="34">
        <f>IFERROR(VLOOKUP('Produktion Lot.Nr.'!B1557,Fertigwaren!$B$4:$I$515,2,0),0)</f>
        <v>0</v>
      </c>
      <c r="C1557" s="35"/>
      <c r="E1557" s="34"/>
    </row>
    <row r="1558" spans="1:5" x14ac:dyDescent="0.35">
      <c r="A1558" s="34">
        <f>IFERROR(VLOOKUP('Produktion Lot.Nr.'!B1558,Fertigwaren!$B$4:$I$515,2,0),0)</f>
        <v>0</v>
      </c>
      <c r="C1558" s="35"/>
      <c r="E1558" s="34"/>
    </row>
    <row r="1559" spans="1:5" x14ac:dyDescent="0.35">
      <c r="A1559" s="34">
        <f>IFERROR(VLOOKUP('Produktion Lot.Nr.'!B1559,Fertigwaren!$B$4:$I$515,2,0),0)</f>
        <v>0</v>
      </c>
      <c r="C1559" s="35"/>
      <c r="E1559" s="34"/>
    </row>
    <row r="1560" spans="1:5" x14ac:dyDescent="0.35">
      <c r="A1560" s="34">
        <f>IFERROR(VLOOKUP('Produktion Lot.Nr.'!B1560,Fertigwaren!$B$4:$I$515,2,0),0)</f>
        <v>0</v>
      </c>
      <c r="C1560" s="35"/>
      <c r="E1560" s="34"/>
    </row>
    <row r="1561" spans="1:5" x14ac:dyDescent="0.35">
      <c r="A1561" s="34">
        <f>IFERROR(VLOOKUP('Produktion Lot.Nr.'!B1561,Fertigwaren!$B$4:$I$515,2,0),0)</f>
        <v>0</v>
      </c>
      <c r="C1561" s="35"/>
      <c r="E1561" s="34"/>
    </row>
    <row r="1562" spans="1:5" x14ac:dyDescent="0.35">
      <c r="A1562" s="34">
        <f>IFERROR(VLOOKUP('Produktion Lot.Nr.'!B1562,Fertigwaren!$B$4:$I$515,2,0),0)</f>
        <v>0</v>
      </c>
      <c r="C1562" s="35"/>
      <c r="E1562" s="34"/>
    </row>
    <row r="1563" spans="1:5" x14ac:dyDescent="0.35">
      <c r="A1563" s="34">
        <f>IFERROR(VLOOKUP('Produktion Lot.Nr.'!B1563,Fertigwaren!$B$4:$I$515,2,0),0)</f>
        <v>0</v>
      </c>
      <c r="C1563" s="35"/>
      <c r="E1563" s="34"/>
    </row>
    <row r="1564" spans="1:5" x14ac:dyDescent="0.35">
      <c r="A1564" s="34">
        <f>IFERROR(VLOOKUP('Produktion Lot.Nr.'!B1564,Fertigwaren!$B$4:$I$515,2,0),0)</f>
        <v>0</v>
      </c>
      <c r="C1564" s="35"/>
      <c r="E1564" s="34"/>
    </row>
    <row r="1565" spans="1:5" x14ac:dyDescent="0.35">
      <c r="A1565" s="34">
        <f>IFERROR(VLOOKUP('Produktion Lot.Nr.'!B1565,Fertigwaren!$B$4:$I$515,2,0),0)</f>
        <v>0</v>
      </c>
      <c r="C1565" s="35"/>
      <c r="E1565" s="34"/>
    </row>
    <row r="1566" spans="1:5" x14ac:dyDescent="0.35">
      <c r="A1566" s="34">
        <f>IFERROR(VLOOKUP('Produktion Lot.Nr.'!B1566,Fertigwaren!$B$4:$I$515,2,0),0)</f>
        <v>0</v>
      </c>
      <c r="C1566" s="35"/>
      <c r="E1566" s="34"/>
    </row>
    <row r="1567" spans="1:5" x14ac:dyDescent="0.35">
      <c r="A1567" s="34">
        <f>IFERROR(VLOOKUP('Produktion Lot.Nr.'!B1567,Fertigwaren!$B$4:$I$515,2,0),0)</f>
        <v>0</v>
      </c>
      <c r="C1567" s="35"/>
      <c r="E1567" s="34"/>
    </row>
    <row r="1568" spans="1:5" x14ac:dyDescent="0.35">
      <c r="A1568" s="34">
        <f>IFERROR(VLOOKUP('Produktion Lot.Nr.'!B1568,Fertigwaren!$B$4:$I$515,2,0),0)</f>
        <v>0</v>
      </c>
      <c r="C1568" s="35"/>
      <c r="E1568" s="34"/>
    </row>
    <row r="1569" spans="1:5" x14ac:dyDescent="0.35">
      <c r="A1569" s="34">
        <f>IFERROR(VLOOKUP('Produktion Lot.Nr.'!B1569,Fertigwaren!$B$4:$I$515,2,0),0)</f>
        <v>0</v>
      </c>
      <c r="C1569" s="35"/>
      <c r="E1569" s="34"/>
    </row>
    <row r="1570" spans="1:5" x14ac:dyDescent="0.35">
      <c r="A1570" s="34">
        <f>IFERROR(VLOOKUP('Produktion Lot.Nr.'!B1570,Fertigwaren!$B$4:$I$515,2,0),0)</f>
        <v>0</v>
      </c>
      <c r="C1570" s="35"/>
      <c r="E1570" s="34"/>
    </row>
    <row r="1571" spans="1:5" x14ac:dyDescent="0.35">
      <c r="A1571" s="34">
        <f>IFERROR(VLOOKUP('Produktion Lot.Nr.'!B1571,Fertigwaren!$B$4:$I$515,2,0),0)</f>
        <v>0</v>
      </c>
      <c r="C1571" s="35"/>
      <c r="E1571" s="34"/>
    </row>
    <row r="1572" spans="1:5" x14ac:dyDescent="0.35">
      <c r="A1572" s="34">
        <f>IFERROR(VLOOKUP('Produktion Lot.Nr.'!B1572,Fertigwaren!$B$4:$I$515,2,0),0)</f>
        <v>0</v>
      </c>
      <c r="C1572" s="35"/>
      <c r="E1572" s="34"/>
    </row>
    <row r="1573" spans="1:5" x14ac:dyDescent="0.35">
      <c r="A1573" s="34">
        <f>IFERROR(VLOOKUP('Produktion Lot.Nr.'!B1573,Fertigwaren!$B$4:$I$515,2,0),0)</f>
        <v>0</v>
      </c>
      <c r="C1573" s="35"/>
      <c r="E1573" s="34"/>
    </row>
    <row r="1574" spans="1:5" x14ac:dyDescent="0.35">
      <c r="A1574" s="34">
        <f>IFERROR(VLOOKUP('Produktion Lot.Nr.'!B1574,Fertigwaren!$B$4:$I$515,2,0),0)</f>
        <v>0</v>
      </c>
      <c r="C1574" s="35"/>
      <c r="E1574" s="34"/>
    </row>
    <row r="1575" spans="1:5" x14ac:dyDescent="0.35">
      <c r="A1575" s="34">
        <f>IFERROR(VLOOKUP('Produktion Lot.Nr.'!B1575,Fertigwaren!$B$4:$I$515,2,0),0)</f>
        <v>0</v>
      </c>
      <c r="C1575" s="35"/>
      <c r="E1575" s="34"/>
    </row>
    <row r="1576" spans="1:5" x14ac:dyDescent="0.35">
      <c r="A1576" s="34">
        <f>IFERROR(VLOOKUP('Produktion Lot.Nr.'!B1576,Fertigwaren!$B$4:$I$515,2,0),0)</f>
        <v>0</v>
      </c>
      <c r="C1576" s="35"/>
      <c r="E1576" s="34"/>
    </row>
    <row r="1577" spans="1:5" x14ac:dyDescent="0.35">
      <c r="A1577" s="34">
        <f>IFERROR(VLOOKUP('Produktion Lot.Nr.'!B1577,Fertigwaren!$B$4:$I$515,2,0),0)</f>
        <v>0</v>
      </c>
      <c r="C1577" s="35"/>
      <c r="E1577" s="34"/>
    </row>
    <row r="1578" spans="1:5" x14ac:dyDescent="0.35">
      <c r="A1578" s="34">
        <f>IFERROR(VLOOKUP('Produktion Lot.Nr.'!B1578,Fertigwaren!$B$4:$I$515,2,0),0)</f>
        <v>0</v>
      </c>
      <c r="C1578" s="35"/>
      <c r="E1578" s="34"/>
    </row>
    <row r="1579" spans="1:5" x14ac:dyDescent="0.35">
      <c r="A1579" s="34">
        <f>IFERROR(VLOOKUP('Produktion Lot.Nr.'!B1579,Fertigwaren!$B$4:$I$515,2,0),0)</f>
        <v>0</v>
      </c>
      <c r="C1579" s="35"/>
      <c r="E1579" s="34"/>
    </row>
    <row r="1580" spans="1:5" x14ac:dyDescent="0.35">
      <c r="A1580" s="34">
        <f>IFERROR(VLOOKUP('Produktion Lot.Nr.'!B1580,Fertigwaren!$B$4:$I$515,2,0),0)</f>
        <v>0</v>
      </c>
      <c r="C1580" s="35"/>
      <c r="E1580" s="34"/>
    </row>
    <row r="1581" spans="1:5" x14ac:dyDescent="0.35">
      <c r="A1581" s="34">
        <f>IFERROR(VLOOKUP('Produktion Lot.Nr.'!B1581,Fertigwaren!$B$4:$I$515,2,0),0)</f>
        <v>0</v>
      </c>
      <c r="C1581" s="35"/>
      <c r="E1581" s="34"/>
    </row>
    <row r="1582" spans="1:5" x14ac:dyDescent="0.35">
      <c r="A1582" s="34">
        <f>IFERROR(VLOOKUP('Produktion Lot.Nr.'!B1582,Fertigwaren!$B$4:$I$515,2,0),0)</f>
        <v>0</v>
      </c>
      <c r="C1582" s="35"/>
      <c r="E1582" s="34"/>
    </row>
    <row r="1583" spans="1:5" x14ac:dyDescent="0.35">
      <c r="A1583" s="34">
        <f>IFERROR(VLOOKUP('Produktion Lot.Nr.'!B1583,Fertigwaren!$B$4:$I$515,2,0),0)</f>
        <v>0</v>
      </c>
      <c r="C1583" s="35"/>
      <c r="E1583" s="34"/>
    </row>
    <row r="1584" spans="1:5" x14ac:dyDescent="0.35">
      <c r="A1584" s="34">
        <f>IFERROR(VLOOKUP('Produktion Lot.Nr.'!B1584,Fertigwaren!$B$4:$I$515,2,0),0)</f>
        <v>0</v>
      </c>
      <c r="C1584" s="35"/>
      <c r="E1584" s="34"/>
    </row>
    <row r="1585" spans="1:5" x14ac:dyDescent="0.35">
      <c r="A1585" s="34">
        <f>IFERROR(VLOOKUP('Produktion Lot.Nr.'!B1585,Fertigwaren!$B$4:$I$515,2,0),0)</f>
        <v>0</v>
      </c>
      <c r="C1585" s="35"/>
      <c r="E1585" s="34"/>
    </row>
    <row r="1586" spans="1:5" x14ac:dyDescent="0.35">
      <c r="A1586" s="34">
        <f>IFERROR(VLOOKUP('Produktion Lot.Nr.'!B1586,Fertigwaren!$B$4:$I$515,2,0),0)</f>
        <v>0</v>
      </c>
      <c r="C1586" s="35"/>
      <c r="E1586" s="34"/>
    </row>
    <row r="1587" spans="1:5" x14ac:dyDescent="0.35">
      <c r="A1587" s="34">
        <f>IFERROR(VLOOKUP('Produktion Lot.Nr.'!B1587,Fertigwaren!$B$4:$I$515,2,0),0)</f>
        <v>0</v>
      </c>
      <c r="C1587" s="35"/>
      <c r="E1587" s="34"/>
    </row>
    <row r="1588" spans="1:5" x14ac:dyDescent="0.35">
      <c r="A1588" s="34">
        <f>IFERROR(VLOOKUP('Produktion Lot.Nr.'!B1588,Fertigwaren!$B$4:$I$515,2,0),0)</f>
        <v>0</v>
      </c>
      <c r="C1588" s="35"/>
      <c r="E1588" s="34"/>
    </row>
    <row r="1589" spans="1:5" x14ac:dyDescent="0.35">
      <c r="A1589" s="34">
        <f>IFERROR(VLOOKUP('Produktion Lot.Nr.'!B1589,Fertigwaren!$B$4:$I$515,2,0),0)</f>
        <v>0</v>
      </c>
      <c r="C1589" s="35"/>
      <c r="E1589" s="34"/>
    </row>
    <row r="1590" spans="1:5" x14ac:dyDescent="0.35">
      <c r="A1590" s="34">
        <f>IFERROR(VLOOKUP('Produktion Lot.Nr.'!B1590,Fertigwaren!$B$4:$I$515,2,0),0)</f>
        <v>0</v>
      </c>
      <c r="C1590" s="35"/>
      <c r="E1590" s="34"/>
    </row>
    <row r="1591" spans="1:5" x14ac:dyDescent="0.35">
      <c r="A1591" s="34">
        <f>IFERROR(VLOOKUP('Produktion Lot.Nr.'!B1591,Fertigwaren!$B$4:$I$515,2,0),0)</f>
        <v>0</v>
      </c>
      <c r="C1591" s="35"/>
      <c r="E1591" s="34"/>
    </row>
    <row r="1592" spans="1:5" x14ac:dyDescent="0.35">
      <c r="A1592" s="34">
        <f>IFERROR(VLOOKUP('Produktion Lot.Nr.'!B1592,Fertigwaren!$B$4:$I$515,2,0),0)</f>
        <v>0</v>
      </c>
      <c r="C1592" s="35"/>
      <c r="E1592" s="34"/>
    </row>
    <row r="1593" spans="1:5" x14ac:dyDescent="0.35">
      <c r="A1593" s="34">
        <f>IFERROR(VLOOKUP('Produktion Lot.Nr.'!B1593,Fertigwaren!$B$4:$I$515,2,0),0)</f>
        <v>0</v>
      </c>
      <c r="C1593" s="35"/>
      <c r="E1593" s="34"/>
    </row>
    <row r="1594" spans="1:5" x14ac:dyDescent="0.35">
      <c r="A1594" s="34">
        <f>IFERROR(VLOOKUP('Produktion Lot.Nr.'!B1594,Fertigwaren!$B$4:$I$515,2,0),0)</f>
        <v>0</v>
      </c>
      <c r="C1594" s="35"/>
      <c r="E1594" s="34"/>
    </row>
    <row r="1595" spans="1:5" x14ac:dyDescent="0.35">
      <c r="A1595" s="34">
        <f>IFERROR(VLOOKUP('Produktion Lot.Nr.'!B1595,Fertigwaren!$B$4:$I$515,2,0),0)</f>
        <v>0</v>
      </c>
      <c r="C1595" s="35"/>
      <c r="E1595" s="34"/>
    </row>
    <row r="1596" spans="1:5" x14ac:dyDescent="0.35">
      <c r="A1596" s="34">
        <f>IFERROR(VLOOKUP('Produktion Lot.Nr.'!B1596,Fertigwaren!$B$4:$I$515,2,0),0)</f>
        <v>0</v>
      </c>
      <c r="C1596" s="35"/>
      <c r="E1596" s="34"/>
    </row>
    <row r="1597" spans="1:5" x14ac:dyDescent="0.35">
      <c r="A1597" s="34">
        <f>IFERROR(VLOOKUP('Produktion Lot.Nr.'!B1597,Fertigwaren!$B$4:$I$515,2,0),0)</f>
        <v>0</v>
      </c>
      <c r="C1597" s="35"/>
      <c r="E1597" s="34"/>
    </row>
    <row r="1598" spans="1:5" x14ac:dyDescent="0.35">
      <c r="A1598" s="34">
        <f>IFERROR(VLOOKUP('Produktion Lot.Nr.'!B1598,Fertigwaren!$B$4:$I$515,2,0),0)</f>
        <v>0</v>
      </c>
      <c r="C1598" s="35"/>
      <c r="E1598" s="34"/>
    </row>
    <row r="1599" spans="1:5" x14ac:dyDescent="0.35">
      <c r="A1599" s="34">
        <f>IFERROR(VLOOKUP('Produktion Lot.Nr.'!B1599,Fertigwaren!$B$4:$I$515,2,0),0)</f>
        <v>0</v>
      </c>
      <c r="C1599" s="35"/>
      <c r="E1599" s="34"/>
    </row>
    <row r="1600" spans="1:5" x14ac:dyDescent="0.35">
      <c r="A1600" s="34">
        <f>IFERROR(VLOOKUP('Produktion Lot.Nr.'!B1600,Fertigwaren!$B$4:$I$515,2,0),0)</f>
        <v>0</v>
      </c>
      <c r="C1600" s="35"/>
      <c r="E1600" s="34"/>
    </row>
    <row r="1601" spans="1:5" x14ac:dyDescent="0.35">
      <c r="A1601" s="34">
        <f>IFERROR(VLOOKUP('Produktion Lot.Nr.'!B1601,Fertigwaren!$B$4:$I$515,2,0),0)</f>
        <v>0</v>
      </c>
      <c r="C1601" s="35"/>
      <c r="E1601" s="34"/>
    </row>
    <row r="1602" spans="1:5" x14ac:dyDescent="0.35">
      <c r="A1602" s="34">
        <f>IFERROR(VLOOKUP('Produktion Lot.Nr.'!B1602,Fertigwaren!$B$4:$I$515,2,0),0)</f>
        <v>0</v>
      </c>
      <c r="C1602" s="35"/>
      <c r="E1602" s="34"/>
    </row>
    <row r="1603" spans="1:5" x14ac:dyDescent="0.35">
      <c r="A1603" s="34">
        <f>IFERROR(VLOOKUP('Produktion Lot.Nr.'!B1603,Fertigwaren!$B$4:$I$515,2,0),0)</f>
        <v>0</v>
      </c>
      <c r="C1603" s="35"/>
      <c r="E1603" s="34"/>
    </row>
    <row r="1604" spans="1:5" x14ac:dyDescent="0.35">
      <c r="A1604" s="34">
        <f>IFERROR(VLOOKUP('Produktion Lot.Nr.'!B1604,Fertigwaren!$B$4:$I$515,2,0),0)</f>
        <v>0</v>
      </c>
      <c r="C1604" s="35"/>
      <c r="E1604" s="34"/>
    </row>
    <row r="1605" spans="1:5" x14ac:dyDescent="0.35">
      <c r="A1605" s="34">
        <f>IFERROR(VLOOKUP('Produktion Lot.Nr.'!B1605,Fertigwaren!$B$4:$I$515,2,0),0)</f>
        <v>0</v>
      </c>
      <c r="C1605" s="35"/>
      <c r="E1605" s="34"/>
    </row>
    <row r="1606" spans="1:5" x14ac:dyDescent="0.35">
      <c r="A1606" s="34">
        <f>IFERROR(VLOOKUP('Produktion Lot.Nr.'!B1606,Fertigwaren!$B$4:$I$515,2,0),0)</f>
        <v>0</v>
      </c>
      <c r="C1606" s="35"/>
      <c r="E1606" s="34"/>
    </row>
    <row r="1607" spans="1:5" x14ac:dyDescent="0.35">
      <c r="A1607" s="34">
        <f>IFERROR(VLOOKUP('Produktion Lot.Nr.'!B1607,Fertigwaren!$B$4:$I$515,2,0),0)</f>
        <v>0</v>
      </c>
      <c r="C1607" s="35"/>
      <c r="E1607" s="34"/>
    </row>
    <row r="1608" spans="1:5" x14ac:dyDescent="0.35">
      <c r="A1608" s="34">
        <f>IFERROR(VLOOKUP('Produktion Lot.Nr.'!B1608,Fertigwaren!$B$4:$I$515,2,0),0)</f>
        <v>0</v>
      </c>
      <c r="C1608" s="35"/>
      <c r="E1608" s="34"/>
    </row>
    <row r="1609" spans="1:5" x14ac:dyDescent="0.35">
      <c r="A1609" s="34">
        <f>IFERROR(VLOOKUP('Produktion Lot.Nr.'!B1609,Fertigwaren!$B$4:$I$515,2,0),0)</f>
        <v>0</v>
      </c>
      <c r="C1609" s="35"/>
      <c r="E1609" s="34"/>
    </row>
    <row r="1610" spans="1:5" x14ac:dyDescent="0.35">
      <c r="A1610" s="34">
        <f>IFERROR(VLOOKUP('Produktion Lot.Nr.'!B1610,Fertigwaren!$B$4:$I$515,2,0),0)</f>
        <v>0</v>
      </c>
      <c r="C1610" s="35"/>
      <c r="E1610" s="34"/>
    </row>
    <row r="1611" spans="1:5" x14ac:dyDescent="0.35">
      <c r="A1611" s="34">
        <f>IFERROR(VLOOKUP('Produktion Lot.Nr.'!B1611,Fertigwaren!$B$4:$I$515,2,0),0)</f>
        <v>0</v>
      </c>
      <c r="C1611" s="35"/>
      <c r="E1611" s="34"/>
    </row>
    <row r="1612" spans="1:5" x14ac:dyDescent="0.35">
      <c r="A1612" s="34">
        <f>IFERROR(VLOOKUP('Produktion Lot.Nr.'!B1612,Fertigwaren!$B$4:$I$515,2,0),0)</f>
        <v>0</v>
      </c>
      <c r="C1612" s="35"/>
      <c r="E1612" s="34"/>
    </row>
    <row r="1613" spans="1:5" x14ac:dyDescent="0.35">
      <c r="A1613" s="34">
        <f>IFERROR(VLOOKUP('Produktion Lot.Nr.'!B1613,Fertigwaren!$B$4:$I$515,2,0),0)</f>
        <v>0</v>
      </c>
      <c r="C1613" s="35"/>
      <c r="E1613" s="34"/>
    </row>
    <row r="1614" spans="1:5" x14ac:dyDescent="0.35">
      <c r="A1614" s="34">
        <f>IFERROR(VLOOKUP('Produktion Lot.Nr.'!B1614,Fertigwaren!$B$4:$I$515,2,0),0)</f>
        <v>0</v>
      </c>
      <c r="C1614" s="35"/>
      <c r="E1614" s="34"/>
    </row>
    <row r="1615" spans="1:5" x14ac:dyDescent="0.35">
      <c r="A1615" s="34">
        <f>IFERROR(VLOOKUP('Produktion Lot.Nr.'!B1615,Fertigwaren!$B$4:$I$515,2,0),0)</f>
        <v>0</v>
      </c>
      <c r="C1615" s="35"/>
      <c r="E1615" s="34"/>
    </row>
    <row r="1616" spans="1:5" x14ac:dyDescent="0.35">
      <c r="A1616" s="34">
        <f>IFERROR(VLOOKUP('Produktion Lot.Nr.'!B1616,Fertigwaren!$B$4:$I$515,2,0),0)</f>
        <v>0</v>
      </c>
      <c r="C1616" s="35"/>
      <c r="E1616" s="34"/>
    </row>
    <row r="1617" spans="1:5" x14ac:dyDescent="0.35">
      <c r="A1617" s="34">
        <f>IFERROR(VLOOKUP('Produktion Lot.Nr.'!B1617,Fertigwaren!$B$4:$I$515,2,0),0)</f>
        <v>0</v>
      </c>
      <c r="C1617" s="35"/>
      <c r="E1617" s="34"/>
    </row>
    <row r="1618" spans="1:5" x14ac:dyDescent="0.35">
      <c r="A1618" s="34">
        <f>IFERROR(VLOOKUP('Produktion Lot.Nr.'!B1618,Fertigwaren!$B$4:$I$515,2,0),0)</f>
        <v>0</v>
      </c>
      <c r="C1618" s="35"/>
      <c r="E1618" s="34"/>
    </row>
    <row r="1619" spans="1:5" x14ac:dyDescent="0.35">
      <c r="A1619" s="34">
        <f>IFERROR(VLOOKUP('Produktion Lot.Nr.'!B1619,Fertigwaren!$B$4:$I$515,2,0),0)</f>
        <v>0</v>
      </c>
      <c r="C1619" s="35"/>
      <c r="E1619" s="34"/>
    </row>
    <row r="1620" spans="1:5" x14ac:dyDescent="0.35">
      <c r="A1620" s="34">
        <f>IFERROR(VLOOKUP('Produktion Lot.Nr.'!B1620,Fertigwaren!$B$4:$I$515,2,0),0)</f>
        <v>0</v>
      </c>
      <c r="C1620" s="35"/>
      <c r="E1620" s="34"/>
    </row>
    <row r="1621" spans="1:5" x14ac:dyDescent="0.35">
      <c r="A1621" s="34">
        <f>IFERROR(VLOOKUP('Produktion Lot.Nr.'!B1621,Fertigwaren!$B$4:$I$515,2,0),0)</f>
        <v>0</v>
      </c>
      <c r="C1621" s="35"/>
      <c r="E1621" s="34"/>
    </row>
    <row r="1622" spans="1:5" x14ac:dyDescent="0.35">
      <c r="A1622" s="34">
        <f>IFERROR(VLOOKUP('Produktion Lot.Nr.'!B1622,Fertigwaren!$B$4:$I$515,2,0),0)</f>
        <v>0</v>
      </c>
      <c r="C1622" s="35"/>
      <c r="E1622" s="34"/>
    </row>
    <row r="1623" spans="1:5" x14ac:dyDescent="0.35">
      <c r="A1623" s="34">
        <f>IFERROR(VLOOKUP('Produktion Lot.Nr.'!B1623,Fertigwaren!$B$4:$I$515,2,0),0)</f>
        <v>0</v>
      </c>
      <c r="C1623" s="35"/>
      <c r="E1623" s="34"/>
    </row>
    <row r="1624" spans="1:5" x14ac:dyDescent="0.35">
      <c r="A1624" s="34">
        <f>IFERROR(VLOOKUP('Produktion Lot.Nr.'!B1624,Fertigwaren!$B$4:$I$515,2,0),0)</f>
        <v>0</v>
      </c>
      <c r="C1624" s="35"/>
      <c r="E1624" s="34"/>
    </row>
    <row r="1625" spans="1:5" x14ac:dyDescent="0.35">
      <c r="A1625" s="34">
        <f>IFERROR(VLOOKUP('Produktion Lot.Nr.'!B1625,Fertigwaren!$B$4:$I$515,2,0),0)</f>
        <v>0</v>
      </c>
      <c r="C1625" s="35"/>
      <c r="E1625" s="34"/>
    </row>
    <row r="1626" spans="1:5" x14ac:dyDescent="0.35">
      <c r="A1626" s="34">
        <f>IFERROR(VLOOKUP('Produktion Lot.Nr.'!B1626,Fertigwaren!$B$4:$I$515,2,0),0)</f>
        <v>0</v>
      </c>
      <c r="C1626" s="35"/>
      <c r="E1626" s="34"/>
    </row>
    <row r="1627" spans="1:5" x14ac:dyDescent="0.35">
      <c r="A1627" s="34">
        <f>IFERROR(VLOOKUP('Produktion Lot.Nr.'!B1627,Fertigwaren!$B$4:$I$515,2,0),0)</f>
        <v>0</v>
      </c>
      <c r="C1627" s="35"/>
      <c r="E1627" s="34"/>
    </row>
    <row r="1628" spans="1:5" x14ac:dyDescent="0.35">
      <c r="A1628" s="34">
        <f>IFERROR(VLOOKUP('Produktion Lot.Nr.'!B1628,Fertigwaren!$B$4:$I$515,2,0),0)</f>
        <v>0</v>
      </c>
      <c r="C1628" s="35"/>
      <c r="E1628" s="34"/>
    </row>
    <row r="1629" spans="1:5" x14ac:dyDescent="0.35">
      <c r="A1629" s="34">
        <f>IFERROR(VLOOKUP('Produktion Lot.Nr.'!B1629,Fertigwaren!$B$4:$I$515,2,0),0)</f>
        <v>0</v>
      </c>
      <c r="C1629" s="35"/>
      <c r="E1629" s="34"/>
    </row>
    <row r="1630" spans="1:5" x14ac:dyDescent="0.35">
      <c r="A1630" s="34">
        <f>IFERROR(VLOOKUP('Produktion Lot.Nr.'!B1630,Fertigwaren!$B$4:$I$515,2,0),0)</f>
        <v>0</v>
      </c>
      <c r="C1630" s="35"/>
      <c r="E1630" s="34"/>
    </row>
    <row r="1631" spans="1:5" x14ac:dyDescent="0.35">
      <c r="A1631" s="34">
        <f>IFERROR(VLOOKUP('Produktion Lot.Nr.'!B1631,Fertigwaren!$B$4:$I$515,2,0),0)</f>
        <v>0</v>
      </c>
      <c r="C1631" s="35"/>
      <c r="E1631" s="34"/>
    </row>
    <row r="1632" spans="1:5" x14ac:dyDescent="0.35">
      <c r="A1632" s="34">
        <f>IFERROR(VLOOKUP('Produktion Lot.Nr.'!B1632,Fertigwaren!$B$4:$I$515,2,0),0)</f>
        <v>0</v>
      </c>
      <c r="C1632" s="35"/>
      <c r="E1632" s="34"/>
    </row>
    <row r="1633" spans="1:5" x14ac:dyDescent="0.35">
      <c r="A1633" s="34">
        <f>IFERROR(VLOOKUP('Produktion Lot.Nr.'!B1633,Fertigwaren!$B$4:$I$515,2,0),0)</f>
        <v>0</v>
      </c>
      <c r="C1633" s="35"/>
      <c r="E1633" s="34"/>
    </row>
    <row r="1634" spans="1:5" x14ac:dyDescent="0.35">
      <c r="A1634" s="34">
        <f>IFERROR(VLOOKUP('Produktion Lot.Nr.'!B1634,Fertigwaren!$B$4:$I$515,2,0),0)</f>
        <v>0</v>
      </c>
      <c r="C1634" s="35"/>
      <c r="E1634" s="34"/>
    </row>
    <row r="1635" spans="1:5" x14ac:dyDescent="0.35">
      <c r="A1635" s="34">
        <f>IFERROR(VLOOKUP('Produktion Lot.Nr.'!B1635,Fertigwaren!$B$4:$I$515,2,0),0)</f>
        <v>0</v>
      </c>
      <c r="C1635" s="35"/>
      <c r="E1635" s="34"/>
    </row>
    <row r="1636" spans="1:5" x14ac:dyDescent="0.35">
      <c r="A1636" s="34">
        <f>IFERROR(VLOOKUP('Produktion Lot.Nr.'!B1636,Fertigwaren!$B$4:$I$515,2,0),0)</f>
        <v>0</v>
      </c>
      <c r="C1636" s="35"/>
      <c r="E1636" s="34"/>
    </row>
    <row r="1637" spans="1:5" x14ac:dyDescent="0.35">
      <c r="A1637" s="34">
        <f>IFERROR(VLOOKUP('Produktion Lot.Nr.'!B1637,Fertigwaren!$B$4:$I$515,2,0),0)</f>
        <v>0</v>
      </c>
      <c r="C1637" s="35"/>
      <c r="E1637" s="34"/>
    </row>
    <row r="1638" spans="1:5" x14ac:dyDescent="0.35">
      <c r="A1638" s="34">
        <f>IFERROR(VLOOKUP('Produktion Lot.Nr.'!B1638,Fertigwaren!$B$4:$I$515,2,0),0)</f>
        <v>0</v>
      </c>
      <c r="C1638" s="35"/>
      <c r="E1638" s="34"/>
    </row>
    <row r="1639" spans="1:5" x14ac:dyDescent="0.35">
      <c r="A1639" s="34">
        <f>IFERROR(VLOOKUP('Produktion Lot.Nr.'!B1639,Fertigwaren!$B$4:$I$515,2,0),0)</f>
        <v>0</v>
      </c>
      <c r="C1639" s="35"/>
      <c r="E1639" s="34"/>
    </row>
    <row r="1640" spans="1:5" x14ac:dyDescent="0.35">
      <c r="A1640" s="34">
        <f>IFERROR(VLOOKUP('Produktion Lot.Nr.'!B1640,Fertigwaren!$B$4:$I$515,2,0),0)</f>
        <v>0</v>
      </c>
      <c r="C1640" s="35"/>
      <c r="E1640" s="34"/>
    </row>
    <row r="1641" spans="1:5" x14ac:dyDescent="0.35">
      <c r="A1641" s="34">
        <f>IFERROR(VLOOKUP('Produktion Lot.Nr.'!B1641,Fertigwaren!$B$4:$I$515,2,0),0)</f>
        <v>0</v>
      </c>
      <c r="C1641" s="35"/>
      <c r="E1641" s="34"/>
    </row>
    <row r="1642" spans="1:5" x14ac:dyDescent="0.35">
      <c r="A1642" s="34">
        <f>IFERROR(VLOOKUP('Produktion Lot.Nr.'!B1642,Fertigwaren!$B$4:$I$515,2,0),0)</f>
        <v>0</v>
      </c>
      <c r="C1642" s="35"/>
      <c r="E1642" s="34"/>
    </row>
    <row r="1643" spans="1:5" x14ac:dyDescent="0.35">
      <c r="A1643" s="34">
        <f>IFERROR(VLOOKUP('Produktion Lot.Nr.'!B1643,Fertigwaren!$B$4:$I$515,2,0),0)</f>
        <v>0</v>
      </c>
      <c r="C1643" s="35"/>
      <c r="E1643" s="34"/>
    </row>
    <row r="1644" spans="1:5" x14ac:dyDescent="0.35">
      <c r="A1644" s="34">
        <f>IFERROR(VLOOKUP('Produktion Lot.Nr.'!B1644,Fertigwaren!$B$4:$I$515,2,0),0)</f>
        <v>0</v>
      </c>
      <c r="C1644" s="35"/>
      <c r="E1644" s="34"/>
    </row>
    <row r="1645" spans="1:5" x14ac:dyDescent="0.35">
      <c r="A1645" s="34">
        <f>IFERROR(VLOOKUP('Produktion Lot.Nr.'!B1645,Fertigwaren!$B$4:$I$515,2,0),0)</f>
        <v>0</v>
      </c>
      <c r="C1645" s="35"/>
      <c r="E1645" s="34"/>
    </row>
    <row r="1646" spans="1:5" x14ac:dyDescent="0.35">
      <c r="A1646" s="34">
        <f>IFERROR(VLOOKUP('Produktion Lot.Nr.'!B1646,Fertigwaren!$B$4:$I$515,2,0),0)</f>
        <v>0</v>
      </c>
      <c r="C1646" s="35"/>
      <c r="E1646" s="34"/>
    </row>
    <row r="1647" spans="1:5" x14ac:dyDescent="0.35">
      <c r="A1647" s="34">
        <f>IFERROR(VLOOKUP('Produktion Lot.Nr.'!B1647,Fertigwaren!$B$4:$I$515,2,0),0)</f>
        <v>0</v>
      </c>
      <c r="C1647" s="35"/>
      <c r="E1647" s="34"/>
    </row>
    <row r="1648" spans="1:5" x14ac:dyDescent="0.35">
      <c r="A1648" s="34">
        <f>IFERROR(VLOOKUP('Produktion Lot.Nr.'!B1648,Fertigwaren!$B$4:$I$515,2,0),0)</f>
        <v>0</v>
      </c>
      <c r="C1648" s="35"/>
      <c r="E1648" s="34"/>
    </row>
    <row r="1649" spans="1:5" x14ac:dyDescent="0.35">
      <c r="A1649" s="34">
        <f>IFERROR(VLOOKUP('Produktion Lot.Nr.'!B1649,Fertigwaren!$B$4:$I$515,2,0),0)</f>
        <v>0</v>
      </c>
      <c r="C1649" s="35"/>
      <c r="E1649" s="34"/>
    </row>
    <row r="1650" spans="1:5" x14ac:dyDescent="0.35">
      <c r="A1650" s="34">
        <f>IFERROR(VLOOKUP('Produktion Lot.Nr.'!B1650,Fertigwaren!$B$4:$I$515,2,0),0)</f>
        <v>0</v>
      </c>
      <c r="C1650" s="35"/>
      <c r="E1650" s="34"/>
    </row>
    <row r="1651" spans="1:5" x14ac:dyDescent="0.35">
      <c r="A1651" s="34">
        <f>IFERROR(VLOOKUP('Produktion Lot.Nr.'!B1651,Fertigwaren!$B$4:$I$515,2,0),0)</f>
        <v>0</v>
      </c>
      <c r="C1651" s="35"/>
      <c r="E1651" s="34"/>
    </row>
    <row r="1652" spans="1:5" x14ac:dyDescent="0.35">
      <c r="A1652" s="34">
        <f>IFERROR(VLOOKUP('Produktion Lot.Nr.'!B1652,Fertigwaren!$B$4:$I$515,2,0),0)</f>
        <v>0</v>
      </c>
      <c r="C1652" s="35"/>
      <c r="E1652" s="34"/>
    </row>
    <row r="1653" spans="1:5" x14ac:dyDescent="0.35">
      <c r="A1653" s="34">
        <f>IFERROR(VLOOKUP('Produktion Lot.Nr.'!B1653,Fertigwaren!$B$4:$I$515,2,0),0)</f>
        <v>0</v>
      </c>
      <c r="C1653" s="35"/>
      <c r="E1653" s="34"/>
    </row>
    <row r="1654" spans="1:5" x14ac:dyDescent="0.35">
      <c r="A1654" s="34">
        <f>IFERROR(VLOOKUP('Produktion Lot.Nr.'!B1654,Fertigwaren!$B$4:$I$515,2,0),0)</f>
        <v>0</v>
      </c>
      <c r="C1654" s="35"/>
      <c r="E1654" s="34"/>
    </row>
    <row r="1655" spans="1:5" x14ac:dyDescent="0.35">
      <c r="A1655" s="34">
        <f>IFERROR(VLOOKUP('Produktion Lot.Nr.'!B1655,Fertigwaren!$B$4:$I$515,2,0),0)</f>
        <v>0</v>
      </c>
      <c r="C1655" s="35"/>
      <c r="E1655" s="34"/>
    </row>
    <row r="1656" spans="1:5" x14ac:dyDescent="0.35">
      <c r="A1656" s="34">
        <f>IFERROR(VLOOKUP('Produktion Lot.Nr.'!B1656,Fertigwaren!$B$4:$I$515,2,0),0)</f>
        <v>0</v>
      </c>
      <c r="C1656" s="35"/>
      <c r="E1656" s="34"/>
    </row>
    <row r="1657" spans="1:5" x14ac:dyDescent="0.35">
      <c r="A1657" s="34">
        <f>IFERROR(VLOOKUP('Produktion Lot.Nr.'!B1657,Fertigwaren!$B$4:$I$515,2,0),0)</f>
        <v>0</v>
      </c>
      <c r="C1657" s="35"/>
      <c r="E1657" s="34"/>
    </row>
    <row r="1658" spans="1:5" x14ac:dyDescent="0.35">
      <c r="A1658" s="34">
        <f>IFERROR(VLOOKUP('Produktion Lot.Nr.'!B1658,Fertigwaren!$B$4:$I$515,2,0),0)</f>
        <v>0</v>
      </c>
      <c r="C1658" s="35"/>
      <c r="E1658" s="34"/>
    </row>
    <row r="1659" spans="1:5" x14ac:dyDescent="0.35">
      <c r="A1659" s="34">
        <f>IFERROR(VLOOKUP('Produktion Lot.Nr.'!B1659,Fertigwaren!$B$4:$I$515,2,0),0)</f>
        <v>0</v>
      </c>
      <c r="C1659" s="35"/>
      <c r="E1659" s="34"/>
    </row>
    <row r="1660" spans="1:5" x14ac:dyDescent="0.35">
      <c r="A1660" s="34">
        <f>IFERROR(VLOOKUP('Produktion Lot.Nr.'!B1660,Fertigwaren!$B$4:$I$515,2,0),0)</f>
        <v>0</v>
      </c>
      <c r="C1660" s="35"/>
      <c r="E1660" s="34"/>
    </row>
    <row r="1661" spans="1:5" x14ac:dyDescent="0.35">
      <c r="A1661" s="34">
        <f>IFERROR(VLOOKUP('Produktion Lot.Nr.'!B1661,Fertigwaren!$B$4:$I$515,2,0),0)</f>
        <v>0</v>
      </c>
      <c r="C1661" s="35"/>
      <c r="E1661" s="34"/>
    </row>
    <row r="1662" spans="1:5" x14ac:dyDescent="0.35">
      <c r="A1662" s="34">
        <f>IFERROR(VLOOKUP('Produktion Lot.Nr.'!B1662,Fertigwaren!$B$4:$I$515,2,0),0)</f>
        <v>0</v>
      </c>
      <c r="C1662" s="35"/>
      <c r="E1662" s="34"/>
    </row>
    <row r="1663" spans="1:5" x14ac:dyDescent="0.35">
      <c r="A1663" s="34">
        <f>IFERROR(VLOOKUP('Produktion Lot.Nr.'!B1663,Fertigwaren!$B$4:$I$515,2,0),0)</f>
        <v>0</v>
      </c>
      <c r="C1663" s="35"/>
      <c r="E1663" s="34"/>
    </row>
    <row r="1664" spans="1:5" x14ac:dyDescent="0.35">
      <c r="A1664" s="34">
        <f>IFERROR(VLOOKUP('Produktion Lot.Nr.'!B1664,Fertigwaren!$B$4:$I$515,2,0),0)</f>
        <v>0</v>
      </c>
      <c r="C1664" s="35"/>
      <c r="E1664" s="34"/>
    </row>
    <row r="1665" spans="1:5" x14ac:dyDescent="0.35">
      <c r="A1665" s="34">
        <f>IFERROR(VLOOKUP('Produktion Lot.Nr.'!B1665,Fertigwaren!$B$4:$I$515,2,0),0)</f>
        <v>0</v>
      </c>
      <c r="C1665" s="35"/>
      <c r="E1665" s="34"/>
    </row>
    <row r="1666" spans="1:5" x14ac:dyDescent="0.35">
      <c r="A1666" s="34">
        <f>IFERROR(VLOOKUP('Produktion Lot.Nr.'!B1666,Fertigwaren!$B$4:$I$515,2,0),0)</f>
        <v>0</v>
      </c>
      <c r="C1666" s="35"/>
      <c r="E1666" s="34"/>
    </row>
    <row r="1667" spans="1:5" x14ac:dyDescent="0.35">
      <c r="A1667" s="34">
        <f>IFERROR(VLOOKUP('Produktion Lot.Nr.'!B1667,Fertigwaren!$B$4:$I$515,2,0),0)</f>
        <v>0</v>
      </c>
      <c r="C1667" s="35"/>
      <c r="E1667" s="34"/>
    </row>
    <row r="1668" spans="1:5" x14ac:dyDescent="0.35">
      <c r="A1668" s="34">
        <f>IFERROR(VLOOKUP('Produktion Lot.Nr.'!B1668,Fertigwaren!$B$4:$I$515,2,0),0)</f>
        <v>0</v>
      </c>
      <c r="C1668" s="35"/>
      <c r="E1668" s="34"/>
    </row>
    <row r="1669" spans="1:5" x14ac:dyDescent="0.35">
      <c r="A1669" s="34">
        <f>IFERROR(VLOOKUP('Produktion Lot.Nr.'!B1669,Fertigwaren!$B$4:$I$515,2,0),0)</f>
        <v>0</v>
      </c>
      <c r="C1669" s="35"/>
      <c r="E1669" s="34"/>
    </row>
    <row r="1670" spans="1:5" x14ac:dyDescent="0.35">
      <c r="A1670" s="34">
        <f>IFERROR(VLOOKUP('Produktion Lot.Nr.'!B1670,Fertigwaren!$B$4:$I$515,2,0),0)</f>
        <v>0</v>
      </c>
      <c r="C1670" s="35"/>
      <c r="E1670" s="34"/>
    </row>
    <row r="1671" spans="1:5" x14ac:dyDescent="0.35">
      <c r="A1671" s="34">
        <f>IFERROR(VLOOKUP('Produktion Lot.Nr.'!B1671,Fertigwaren!$B$4:$I$515,2,0),0)</f>
        <v>0</v>
      </c>
      <c r="C1671" s="35"/>
      <c r="E1671" s="34"/>
    </row>
    <row r="1672" spans="1:5" x14ac:dyDescent="0.35">
      <c r="A1672" s="34">
        <f>IFERROR(VLOOKUP('Produktion Lot.Nr.'!B1672,Fertigwaren!$B$4:$I$515,2,0),0)</f>
        <v>0</v>
      </c>
      <c r="C1672" s="35"/>
      <c r="E1672" s="34"/>
    </row>
    <row r="1673" spans="1:5" x14ac:dyDescent="0.35">
      <c r="A1673" s="34">
        <f>IFERROR(VLOOKUP('Produktion Lot.Nr.'!B1673,Fertigwaren!$B$4:$I$515,2,0),0)</f>
        <v>0</v>
      </c>
      <c r="C1673" s="35"/>
      <c r="E1673" s="34"/>
    </row>
    <row r="1674" spans="1:5" x14ac:dyDescent="0.35">
      <c r="A1674" s="34">
        <f>IFERROR(VLOOKUP('Produktion Lot.Nr.'!B1674,Fertigwaren!$B$4:$I$515,2,0),0)</f>
        <v>0</v>
      </c>
      <c r="C1674" s="35"/>
      <c r="E1674" s="34"/>
    </row>
    <row r="1675" spans="1:5" x14ac:dyDescent="0.35">
      <c r="A1675" s="34">
        <f>IFERROR(VLOOKUP('Produktion Lot.Nr.'!B1675,Fertigwaren!$B$4:$I$515,2,0),0)</f>
        <v>0</v>
      </c>
      <c r="C1675" s="35"/>
      <c r="E1675" s="34"/>
    </row>
    <row r="1676" spans="1:5" x14ac:dyDescent="0.35">
      <c r="A1676" s="34">
        <f>IFERROR(VLOOKUP('Produktion Lot.Nr.'!B1676,Fertigwaren!$B$4:$I$515,2,0),0)</f>
        <v>0</v>
      </c>
      <c r="C1676" s="35"/>
      <c r="E1676" s="34"/>
    </row>
    <row r="1677" spans="1:5" x14ac:dyDescent="0.35">
      <c r="A1677" s="34">
        <f>IFERROR(VLOOKUP('Produktion Lot.Nr.'!B1677,Fertigwaren!$B$4:$I$515,2,0),0)</f>
        <v>0</v>
      </c>
      <c r="C1677" s="35"/>
      <c r="E1677" s="34"/>
    </row>
    <row r="1678" spans="1:5" x14ac:dyDescent="0.35">
      <c r="A1678" s="34">
        <f>IFERROR(VLOOKUP('Produktion Lot.Nr.'!B1678,Fertigwaren!$B$4:$I$515,2,0),0)</f>
        <v>0</v>
      </c>
      <c r="C1678" s="35"/>
      <c r="E1678" s="34"/>
    </row>
    <row r="1679" spans="1:5" x14ac:dyDescent="0.35">
      <c r="A1679" s="34">
        <f>IFERROR(VLOOKUP('Produktion Lot.Nr.'!B1679,Fertigwaren!$B$4:$I$515,2,0),0)</f>
        <v>0</v>
      </c>
      <c r="C1679" s="35"/>
      <c r="E1679" s="34"/>
    </row>
    <row r="1680" spans="1:5" x14ac:dyDescent="0.35">
      <c r="A1680" s="34">
        <f>IFERROR(VLOOKUP('Produktion Lot.Nr.'!B1680,Fertigwaren!$B$4:$I$515,2,0),0)</f>
        <v>0</v>
      </c>
      <c r="C1680" s="35"/>
      <c r="E1680" s="34"/>
    </row>
    <row r="1681" spans="1:5" x14ac:dyDescent="0.35">
      <c r="A1681" s="34">
        <f>IFERROR(VLOOKUP('Produktion Lot.Nr.'!B1681,Fertigwaren!$B$4:$I$515,2,0),0)</f>
        <v>0</v>
      </c>
      <c r="C1681" s="35"/>
      <c r="E1681" s="34"/>
    </row>
    <row r="1682" spans="1:5" x14ac:dyDescent="0.35">
      <c r="A1682" s="34">
        <f>IFERROR(VLOOKUP('Produktion Lot.Nr.'!B1682,Fertigwaren!$B$4:$I$515,2,0),0)</f>
        <v>0</v>
      </c>
      <c r="C1682" s="35"/>
      <c r="E1682" s="34"/>
    </row>
    <row r="1683" spans="1:5" x14ac:dyDescent="0.35">
      <c r="A1683" s="34">
        <f>IFERROR(VLOOKUP('Produktion Lot.Nr.'!B1683,Fertigwaren!$B$4:$I$515,2,0),0)</f>
        <v>0</v>
      </c>
      <c r="C1683" s="35"/>
      <c r="E1683" s="34"/>
    </row>
    <row r="1684" spans="1:5" x14ac:dyDescent="0.35">
      <c r="A1684" s="34">
        <f>IFERROR(VLOOKUP('Produktion Lot.Nr.'!B1684,Fertigwaren!$B$4:$I$515,2,0),0)</f>
        <v>0</v>
      </c>
      <c r="C1684" s="35"/>
      <c r="E1684" s="34"/>
    </row>
    <row r="1685" spans="1:5" x14ac:dyDescent="0.35">
      <c r="A1685" s="34">
        <f>IFERROR(VLOOKUP('Produktion Lot.Nr.'!B1685,Fertigwaren!$B$4:$I$515,2,0),0)</f>
        <v>0</v>
      </c>
      <c r="C1685" s="35"/>
      <c r="E1685" s="34"/>
    </row>
    <row r="1686" spans="1:5" x14ac:dyDescent="0.35">
      <c r="A1686" s="34">
        <f>IFERROR(VLOOKUP('Produktion Lot.Nr.'!B1686,Fertigwaren!$B$4:$I$515,2,0),0)</f>
        <v>0</v>
      </c>
      <c r="C1686" s="35"/>
      <c r="E1686" s="34"/>
    </row>
    <row r="1687" spans="1:5" x14ac:dyDescent="0.35">
      <c r="A1687" s="34">
        <f>IFERROR(VLOOKUP('Produktion Lot.Nr.'!B1687,Fertigwaren!$B$4:$I$515,2,0),0)</f>
        <v>0</v>
      </c>
      <c r="C1687" s="35"/>
      <c r="E1687" s="34"/>
    </row>
    <row r="1688" spans="1:5" x14ac:dyDescent="0.35">
      <c r="A1688" s="34">
        <f>IFERROR(VLOOKUP('Produktion Lot.Nr.'!B1688,Fertigwaren!$B$4:$I$515,2,0),0)</f>
        <v>0</v>
      </c>
      <c r="C1688" s="35"/>
      <c r="E1688" s="34"/>
    </row>
    <row r="1689" spans="1:5" x14ac:dyDescent="0.35">
      <c r="A1689" s="34">
        <f>IFERROR(VLOOKUP('Produktion Lot.Nr.'!B1689,Fertigwaren!$B$4:$I$515,2,0),0)</f>
        <v>0</v>
      </c>
      <c r="C1689" s="35"/>
      <c r="E1689" s="34"/>
    </row>
    <row r="1690" spans="1:5" x14ac:dyDescent="0.35">
      <c r="A1690" s="34">
        <f>IFERROR(VLOOKUP('Produktion Lot.Nr.'!B1690,Fertigwaren!$B$4:$I$515,2,0),0)</f>
        <v>0</v>
      </c>
      <c r="C1690" s="35"/>
      <c r="E1690" s="34"/>
    </row>
    <row r="1691" spans="1:5" x14ac:dyDescent="0.35">
      <c r="A1691" s="34">
        <f>IFERROR(VLOOKUP('Produktion Lot.Nr.'!B1691,Fertigwaren!$B$4:$I$515,2,0),0)</f>
        <v>0</v>
      </c>
      <c r="C1691" s="35"/>
      <c r="E1691" s="34"/>
    </row>
    <row r="1692" spans="1:5" x14ac:dyDescent="0.35">
      <c r="A1692" s="34">
        <f>IFERROR(VLOOKUP('Produktion Lot.Nr.'!B1692,Fertigwaren!$B$4:$I$515,2,0),0)</f>
        <v>0</v>
      </c>
      <c r="C1692" s="35"/>
      <c r="E1692" s="34"/>
    </row>
    <row r="1693" spans="1:5" x14ac:dyDescent="0.35">
      <c r="A1693" s="34">
        <f>IFERROR(VLOOKUP('Produktion Lot.Nr.'!B1693,Fertigwaren!$B$4:$I$515,2,0),0)</f>
        <v>0</v>
      </c>
      <c r="C1693" s="35"/>
      <c r="E1693" s="34"/>
    </row>
    <row r="1694" spans="1:5" x14ac:dyDescent="0.35">
      <c r="A1694" s="34">
        <f>IFERROR(VLOOKUP('Produktion Lot.Nr.'!B1694,Fertigwaren!$B$4:$I$515,2,0),0)</f>
        <v>0</v>
      </c>
      <c r="C1694" s="35"/>
      <c r="E1694" s="34"/>
    </row>
    <row r="1695" spans="1:5" x14ac:dyDescent="0.35">
      <c r="A1695" s="34">
        <f>IFERROR(VLOOKUP('Produktion Lot.Nr.'!B1695,Fertigwaren!$B$4:$I$515,2,0),0)</f>
        <v>0</v>
      </c>
      <c r="C1695" s="35"/>
      <c r="E1695" s="34"/>
    </row>
    <row r="1696" spans="1:5" x14ac:dyDescent="0.35">
      <c r="A1696" s="34">
        <f>IFERROR(VLOOKUP('Produktion Lot.Nr.'!B1696,Fertigwaren!$B$4:$I$515,2,0),0)</f>
        <v>0</v>
      </c>
      <c r="C1696" s="35"/>
      <c r="E1696" s="34"/>
    </row>
    <row r="1697" spans="1:5" x14ac:dyDescent="0.35">
      <c r="A1697" s="34">
        <f>IFERROR(VLOOKUP('Produktion Lot.Nr.'!B1697,Fertigwaren!$B$4:$I$515,2,0),0)</f>
        <v>0</v>
      </c>
      <c r="C1697" s="35"/>
      <c r="E1697" s="34"/>
    </row>
    <row r="1698" spans="1:5" x14ac:dyDescent="0.35">
      <c r="A1698" s="34">
        <f>IFERROR(VLOOKUP('Produktion Lot.Nr.'!B1698,Fertigwaren!$B$4:$I$515,2,0),0)</f>
        <v>0</v>
      </c>
      <c r="C1698" s="35"/>
      <c r="E1698" s="34"/>
    </row>
    <row r="1699" spans="1:5" x14ac:dyDescent="0.35">
      <c r="A1699" s="34">
        <f>IFERROR(VLOOKUP('Produktion Lot.Nr.'!B1699,Fertigwaren!$B$4:$I$515,2,0),0)</f>
        <v>0</v>
      </c>
      <c r="C1699" s="35"/>
      <c r="E1699" s="34"/>
    </row>
    <row r="1700" spans="1:5" x14ac:dyDescent="0.35">
      <c r="A1700" s="34">
        <f>IFERROR(VLOOKUP('Produktion Lot.Nr.'!B1700,Fertigwaren!$B$4:$I$515,2,0),0)</f>
        <v>0</v>
      </c>
      <c r="C1700" s="35"/>
      <c r="E1700" s="34"/>
    </row>
    <row r="1701" spans="1:5" x14ac:dyDescent="0.35">
      <c r="A1701" s="34">
        <f>IFERROR(VLOOKUP('Produktion Lot.Nr.'!B1701,Fertigwaren!$B$4:$I$515,2,0),0)</f>
        <v>0</v>
      </c>
      <c r="C1701" s="35"/>
      <c r="E1701" s="34"/>
    </row>
    <row r="1702" spans="1:5" x14ac:dyDescent="0.35">
      <c r="A1702" s="34">
        <f>IFERROR(VLOOKUP('Produktion Lot.Nr.'!B1702,Fertigwaren!$B$4:$I$515,2,0),0)</f>
        <v>0</v>
      </c>
      <c r="C1702" s="35"/>
      <c r="E1702" s="34"/>
    </row>
    <row r="1703" spans="1:5" x14ac:dyDescent="0.35">
      <c r="A1703" s="34">
        <f>IFERROR(VLOOKUP('Produktion Lot.Nr.'!B1703,Fertigwaren!$B$4:$I$515,2,0),0)</f>
        <v>0</v>
      </c>
      <c r="C1703" s="35"/>
      <c r="E1703" s="34"/>
    </row>
    <row r="1704" spans="1:5" x14ac:dyDescent="0.35">
      <c r="A1704" s="34">
        <f>IFERROR(VLOOKUP('Produktion Lot.Nr.'!B1704,Fertigwaren!$B$4:$I$515,2,0),0)</f>
        <v>0</v>
      </c>
      <c r="C1704" s="35"/>
      <c r="E1704" s="34"/>
    </row>
    <row r="1705" spans="1:5" x14ac:dyDescent="0.35">
      <c r="A1705" s="34">
        <f>IFERROR(VLOOKUP('Produktion Lot.Nr.'!B1705,Fertigwaren!$B$4:$I$515,2,0),0)</f>
        <v>0</v>
      </c>
      <c r="C1705" s="35"/>
      <c r="E1705" s="34"/>
    </row>
    <row r="1706" spans="1:5" x14ac:dyDescent="0.35">
      <c r="A1706" s="34">
        <f>IFERROR(VLOOKUP('Produktion Lot.Nr.'!B1706,Fertigwaren!$B$4:$I$515,2,0),0)</f>
        <v>0</v>
      </c>
      <c r="C1706" s="35"/>
      <c r="E1706" s="34"/>
    </row>
    <row r="1707" spans="1:5" x14ac:dyDescent="0.35">
      <c r="A1707" s="34">
        <f>IFERROR(VLOOKUP('Produktion Lot.Nr.'!B1707,Fertigwaren!$B$4:$I$515,2,0),0)</f>
        <v>0</v>
      </c>
      <c r="C1707" s="35"/>
      <c r="E1707" s="34"/>
    </row>
    <row r="1708" spans="1:5" x14ac:dyDescent="0.35">
      <c r="A1708" s="34">
        <f>IFERROR(VLOOKUP('Produktion Lot.Nr.'!B1708,Fertigwaren!$B$4:$I$515,2,0),0)</f>
        <v>0</v>
      </c>
      <c r="C1708" s="35"/>
      <c r="E1708" s="34"/>
    </row>
    <row r="1709" spans="1:5" x14ac:dyDescent="0.35">
      <c r="A1709" s="34">
        <f>IFERROR(VLOOKUP('Produktion Lot.Nr.'!B1709,Fertigwaren!$B$4:$I$515,2,0),0)</f>
        <v>0</v>
      </c>
      <c r="C1709" s="35"/>
      <c r="E1709" s="34"/>
    </row>
    <row r="1710" spans="1:5" x14ac:dyDescent="0.35">
      <c r="A1710" s="34">
        <f>IFERROR(VLOOKUP('Produktion Lot.Nr.'!B1710,Fertigwaren!$B$4:$I$515,2,0),0)</f>
        <v>0</v>
      </c>
      <c r="C1710" s="35"/>
      <c r="E1710" s="34"/>
    </row>
    <row r="1711" spans="1:5" x14ac:dyDescent="0.35">
      <c r="A1711" s="34">
        <f>IFERROR(VLOOKUP('Produktion Lot.Nr.'!B1711,Fertigwaren!$B$4:$I$515,2,0),0)</f>
        <v>0</v>
      </c>
      <c r="C1711" s="35"/>
      <c r="E1711" s="34"/>
    </row>
    <row r="1712" spans="1:5" x14ac:dyDescent="0.35">
      <c r="A1712" s="34">
        <f>IFERROR(VLOOKUP('Produktion Lot.Nr.'!B1712,Fertigwaren!$B$4:$I$515,2,0),0)</f>
        <v>0</v>
      </c>
      <c r="C1712" s="35"/>
      <c r="E1712" s="34"/>
    </row>
    <row r="1713" spans="1:5" x14ac:dyDescent="0.35">
      <c r="A1713" s="34">
        <f>IFERROR(VLOOKUP('Produktion Lot.Nr.'!B1713,Fertigwaren!$B$4:$I$515,2,0),0)</f>
        <v>0</v>
      </c>
      <c r="C1713" s="35"/>
      <c r="E1713" s="34"/>
    </row>
    <row r="1714" spans="1:5" x14ac:dyDescent="0.35">
      <c r="A1714" s="34">
        <f>IFERROR(VLOOKUP('Produktion Lot.Nr.'!B1714,Fertigwaren!$B$4:$I$515,2,0),0)</f>
        <v>0</v>
      </c>
      <c r="C1714" s="35"/>
      <c r="E1714" s="34"/>
    </row>
    <row r="1715" spans="1:5" x14ac:dyDescent="0.35">
      <c r="A1715" s="34">
        <f>IFERROR(VLOOKUP('Produktion Lot.Nr.'!B1715,Fertigwaren!$B$4:$I$515,2,0),0)</f>
        <v>0</v>
      </c>
      <c r="C1715" s="35"/>
      <c r="E1715" s="34"/>
    </row>
    <row r="1716" spans="1:5" x14ac:dyDescent="0.35">
      <c r="A1716" s="34">
        <f>IFERROR(VLOOKUP('Produktion Lot.Nr.'!B1716,Fertigwaren!$B$4:$I$515,2,0),0)</f>
        <v>0</v>
      </c>
      <c r="C1716" s="35"/>
      <c r="E1716" s="34"/>
    </row>
    <row r="1717" spans="1:5" x14ac:dyDescent="0.35">
      <c r="A1717" s="34">
        <f>IFERROR(VLOOKUP('Produktion Lot.Nr.'!B1717,Fertigwaren!$B$4:$I$515,2,0),0)</f>
        <v>0</v>
      </c>
      <c r="C1717" s="35"/>
      <c r="E1717" s="34"/>
    </row>
    <row r="1718" spans="1:5" x14ac:dyDescent="0.35">
      <c r="A1718" s="34">
        <f>IFERROR(VLOOKUP('Produktion Lot.Nr.'!B1718,Fertigwaren!$B$4:$I$515,2,0),0)</f>
        <v>0</v>
      </c>
      <c r="C1718" s="35"/>
      <c r="E1718" s="34"/>
    </row>
    <row r="1719" spans="1:5" x14ac:dyDescent="0.35">
      <c r="A1719" s="34">
        <f>IFERROR(VLOOKUP('Produktion Lot.Nr.'!B1719,Fertigwaren!$B$4:$I$515,2,0),0)</f>
        <v>0</v>
      </c>
      <c r="C1719" s="35"/>
      <c r="E1719" s="34"/>
    </row>
    <row r="1720" spans="1:5" x14ac:dyDescent="0.35">
      <c r="A1720" s="34">
        <f>IFERROR(VLOOKUP('Produktion Lot.Nr.'!B1720,Fertigwaren!$B$4:$I$515,2,0),0)</f>
        <v>0</v>
      </c>
      <c r="C1720" s="35"/>
      <c r="E1720" s="34"/>
    </row>
    <row r="1721" spans="1:5" x14ac:dyDescent="0.35">
      <c r="A1721" s="34">
        <f>IFERROR(VLOOKUP('Produktion Lot.Nr.'!B1721,Fertigwaren!$B$4:$I$515,2,0),0)</f>
        <v>0</v>
      </c>
      <c r="C1721" s="35"/>
      <c r="E1721" s="34"/>
    </row>
    <row r="1722" spans="1:5" x14ac:dyDescent="0.35">
      <c r="A1722" s="34">
        <f>IFERROR(VLOOKUP('Produktion Lot.Nr.'!B1722,Fertigwaren!$B$4:$I$515,2,0),0)</f>
        <v>0</v>
      </c>
      <c r="C1722" s="35"/>
      <c r="E1722" s="34"/>
    </row>
    <row r="1723" spans="1:5" x14ac:dyDescent="0.35">
      <c r="A1723" s="34">
        <f>IFERROR(VLOOKUP('Produktion Lot.Nr.'!B1723,Fertigwaren!$B$4:$I$515,2,0),0)</f>
        <v>0</v>
      </c>
      <c r="C1723" s="35"/>
      <c r="E1723" s="34"/>
    </row>
    <row r="1724" spans="1:5" x14ac:dyDescent="0.35">
      <c r="A1724" s="34">
        <f>IFERROR(VLOOKUP('Produktion Lot.Nr.'!B1724,Fertigwaren!$B$4:$I$515,2,0),0)</f>
        <v>0</v>
      </c>
      <c r="C1724" s="35"/>
      <c r="E1724" s="34"/>
    </row>
    <row r="1725" spans="1:5" x14ac:dyDescent="0.35">
      <c r="A1725" s="34">
        <f>IFERROR(VLOOKUP('Produktion Lot.Nr.'!B1725,Fertigwaren!$B$4:$I$515,2,0),0)</f>
        <v>0</v>
      </c>
      <c r="C1725" s="35"/>
      <c r="E1725" s="34"/>
    </row>
    <row r="1726" spans="1:5" x14ac:dyDescent="0.35">
      <c r="A1726" s="34">
        <f>IFERROR(VLOOKUP('Produktion Lot.Nr.'!B1726,Fertigwaren!$B$4:$I$515,2,0),0)</f>
        <v>0</v>
      </c>
      <c r="C1726" s="35"/>
      <c r="E1726" s="34"/>
    </row>
    <row r="1727" spans="1:5" x14ac:dyDescent="0.35">
      <c r="A1727" s="34">
        <f>IFERROR(VLOOKUP('Produktion Lot.Nr.'!B1727,Fertigwaren!$B$4:$I$515,2,0),0)</f>
        <v>0</v>
      </c>
      <c r="C1727" s="35"/>
      <c r="E1727" s="34"/>
    </row>
    <row r="1728" spans="1:5" x14ac:dyDescent="0.35">
      <c r="A1728" s="34">
        <f>IFERROR(VLOOKUP('Produktion Lot.Nr.'!B1728,Fertigwaren!$B$4:$I$515,2,0),0)</f>
        <v>0</v>
      </c>
      <c r="C1728" s="35"/>
      <c r="E1728" s="34"/>
    </row>
    <row r="1729" spans="1:5" x14ac:dyDescent="0.35">
      <c r="A1729" s="34">
        <f>IFERROR(VLOOKUP('Produktion Lot.Nr.'!B1729,Fertigwaren!$B$4:$I$515,2,0),0)</f>
        <v>0</v>
      </c>
      <c r="C1729" s="35"/>
      <c r="E1729" s="34"/>
    </row>
    <row r="1730" spans="1:5" x14ac:dyDescent="0.35">
      <c r="A1730" s="34">
        <f>IFERROR(VLOOKUP('Produktion Lot.Nr.'!B1730,Fertigwaren!$B$4:$I$515,2,0),0)</f>
        <v>0</v>
      </c>
      <c r="C1730" s="35"/>
      <c r="E1730" s="34"/>
    </row>
    <row r="1731" spans="1:5" x14ac:dyDescent="0.35">
      <c r="A1731" s="34">
        <f>IFERROR(VLOOKUP('Produktion Lot.Nr.'!B1731,Fertigwaren!$B$4:$I$515,2,0),0)</f>
        <v>0</v>
      </c>
      <c r="C1731" s="35"/>
      <c r="E1731" s="34"/>
    </row>
    <row r="1732" spans="1:5" x14ac:dyDescent="0.35">
      <c r="A1732" s="34">
        <f>IFERROR(VLOOKUP('Produktion Lot.Nr.'!B1732,Fertigwaren!$B$4:$I$515,2,0),0)</f>
        <v>0</v>
      </c>
      <c r="C1732" s="35"/>
      <c r="E1732" s="34"/>
    </row>
    <row r="1733" spans="1:5" x14ac:dyDescent="0.35">
      <c r="A1733" s="34">
        <f>IFERROR(VLOOKUP('Produktion Lot.Nr.'!B1733,Fertigwaren!$B$4:$I$515,2,0),0)</f>
        <v>0</v>
      </c>
      <c r="C1733" s="35"/>
      <c r="E1733" s="34"/>
    </row>
    <row r="1734" spans="1:5" x14ac:dyDescent="0.35">
      <c r="A1734" s="34">
        <f>IFERROR(VLOOKUP('Produktion Lot.Nr.'!B1734,Fertigwaren!$B$4:$I$515,2,0),0)</f>
        <v>0</v>
      </c>
      <c r="C1734" s="35"/>
      <c r="E1734" s="34"/>
    </row>
    <row r="1735" spans="1:5" x14ac:dyDescent="0.35">
      <c r="A1735" s="34">
        <f>IFERROR(VLOOKUP('Produktion Lot.Nr.'!B1735,Fertigwaren!$B$4:$I$515,2,0),0)</f>
        <v>0</v>
      </c>
      <c r="C1735" s="35"/>
      <c r="E1735" s="34"/>
    </row>
    <row r="1736" spans="1:5" x14ac:dyDescent="0.35">
      <c r="A1736" s="34">
        <f>IFERROR(VLOOKUP('Produktion Lot.Nr.'!B1736,Fertigwaren!$B$4:$I$515,2,0),0)</f>
        <v>0</v>
      </c>
      <c r="C1736" s="35"/>
      <c r="E1736" s="34"/>
    </row>
    <row r="1737" spans="1:5" x14ac:dyDescent="0.35">
      <c r="A1737" s="34">
        <f>IFERROR(VLOOKUP('Produktion Lot.Nr.'!B1737,Fertigwaren!$B$4:$I$515,2,0),0)</f>
        <v>0</v>
      </c>
      <c r="C1737" s="35"/>
      <c r="E1737" s="34"/>
    </row>
    <row r="1738" spans="1:5" x14ac:dyDescent="0.35">
      <c r="A1738" s="34">
        <f>IFERROR(VLOOKUP('Produktion Lot.Nr.'!B1738,Fertigwaren!$B$4:$I$515,2,0),0)</f>
        <v>0</v>
      </c>
      <c r="C1738" s="35"/>
      <c r="E1738" s="34"/>
    </row>
    <row r="1739" spans="1:5" x14ac:dyDescent="0.35">
      <c r="A1739" s="34">
        <f>IFERROR(VLOOKUP('Produktion Lot.Nr.'!B1739,Fertigwaren!$B$4:$I$515,2,0),0)</f>
        <v>0</v>
      </c>
      <c r="C1739" s="35"/>
      <c r="E1739" s="34"/>
    </row>
    <row r="1740" spans="1:5" x14ac:dyDescent="0.35">
      <c r="A1740" s="34">
        <f>IFERROR(VLOOKUP('Produktion Lot.Nr.'!B1740,Fertigwaren!$B$4:$I$515,2,0),0)</f>
        <v>0</v>
      </c>
      <c r="C1740" s="35"/>
      <c r="E1740" s="34"/>
    </row>
    <row r="1741" spans="1:5" x14ac:dyDescent="0.35">
      <c r="A1741" s="34">
        <f>IFERROR(VLOOKUP('Produktion Lot.Nr.'!B1741,Fertigwaren!$B$4:$I$515,2,0),0)</f>
        <v>0</v>
      </c>
      <c r="C1741" s="35"/>
      <c r="E1741" s="34"/>
    </row>
    <row r="1742" spans="1:5" x14ac:dyDescent="0.35">
      <c r="A1742" s="34">
        <f>IFERROR(VLOOKUP('Produktion Lot.Nr.'!B1742,Fertigwaren!$B$4:$I$515,2,0),0)</f>
        <v>0</v>
      </c>
      <c r="C1742" s="35"/>
      <c r="E1742" s="34"/>
    </row>
    <row r="1743" spans="1:5" x14ac:dyDescent="0.35">
      <c r="A1743" s="34">
        <f>IFERROR(VLOOKUP('Produktion Lot.Nr.'!B1743,Fertigwaren!$B$4:$I$515,2,0),0)</f>
        <v>0</v>
      </c>
      <c r="C1743" s="35"/>
      <c r="E1743" s="34"/>
    </row>
    <row r="1744" spans="1:5" x14ac:dyDescent="0.35">
      <c r="A1744" s="34">
        <f>IFERROR(VLOOKUP('Produktion Lot.Nr.'!B1744,Fertigwaren!$B$4:$I$515,2,0),0)</f>
        <v>0</v>
      </c>
      <c r="C1744" s="35"/>
      <c r="E1744" s="34"/>
    </row>
    <row r="1745" spans="1:5" x14ac:dyDescent="0.35">
      <c r="A1745" s="34">
        <f>IFERROR(VLOOKUP('Produktion Lot.Nr.'!B1745,Fertigwaren!$B$4:$I$515,2,0),0)</f>
        <v>0</v>
      </c>
      <c r="C1745" s="35"/>
      <c r="E1745" s="34"/>
    </row>
    <row r="1746" spans="1:5" x14ac:dyDescent="0.35">
      <c r="A1746" s="34">
        <f>IFERROR(VLOOKUP('Produktion Lot.Nr.'!B1746,Fertigwaren!$B$4:$I$515,2,0),0)</f>
        <v>0</v>
      </c>
      <c r="C1746" s="35"/>
      <c r="E1746" s="34"/>
    </row>
    <row r="1747" spans="1:5" x14ac:dyDescent="0.35">
      <c r="A1747" s="34">
        <f>IFERROR(VLOOKUP('Produktion Lot.Nr.'!B1747,Fertigwaren!$B$4:$I$515,2,0),0)</f>
        <v>0</v>
      </c>
      <c r="C1747" s="35"/>
      <c r="E1747" s="34"/>
    </row>
    <row r="1748" spans="1:5" x14ac:dyDescent="0.35">
      <c r="A1748" s="34">
        <f>IFERROR(VLOOKUP('Produktion Lot.Nr.'!B1748,Fertigwaren!$B$4:$I$515,2,0),0)</f>
        <v>0</v>
      </c>
      <c r="C1748" s="35"/>
      <c r="E1748" s="34"/>
    </row>
    <row r="1749" spans="1:5" x14ac:dyDescent="0.35">
      <c r="A1749" s="34">
        <f>IFERROR(VLOOKUP('Produktion Lot.Nr.'!B1749,#REF!,2,0),0)</f>
        <v>0</v>
      </c>
      <c r="C1749" s="35"/>
      <c r="E1749" s="34"/>
    </row>
  </sheetData>
  <pageMargins left="0.7" right="0.7" top="0.78740157499999996" bottom="0.78740157499999996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9E7A00-1C12-4C8A-9060-A88CA12407AF}">
  <sheetPr codeName="Tabelle7"/>
  <dimension ref="B1:W506"/>
  <sheetViews>
    <sheetView showRuler="0" zoomScale="130" zoomScaleNormal="130" zoomScalePageLayoutView="110" workbookViewId="0">
      <selection activeCell="G4" sqref="G4"/>
    </sheetView>
  </sheetViews>
  <sheetFormatPr baseColWidth="10" defaultColWidth="11.453125" defaultRowHeight="14.5" x14ac:dyDescent="0.35"/>
  <cols>
    <col min="1" max="1" width="1" style="30" customWidth="1"/>
    <col min="2" max="2" width="10" style="30" customWidth="1"/>
    <col min="3" max="3" width="29.08984375" style="30" customWidth="1"/>
    <col min="4" max="4" width="4.90625" style="160" hidden="1" customWidth="1"/>
    <col min="5" max="5" width="14.81640625" style="30" customWidth="1"/>
    <col min="6" max="6" width="9.81640625" style="30" customWidth="1"/>
    <col min="7" max="7" width="8.81640625" style="30" customWidth="1"/>
    <col min="8" max="8" width="13.1796875" style="30" customWidth="1"/>
    <col min="9" max="9" width="9.7265625" style="176" customWidth="1"/>
    <col min="10" max="10" width="9.7265625" style="181" customWidth="1"/>
    <col min="11" max="11" width="12.08984375" style="30" customWidth="1"/>
    <col min="12" max="21" width="13.7265625" style="30" customWidth="1"/>
    <col min="22" max="16384" width="11.453125" style="30"/>
  </cols>
  <sheetData>
    <row r="1" spans="2:23" ht="15" thickBot="1" x14ac:dyDescent="0.4">
      <c r="D1" s="30"/>
      <c r="I1" s="43"/>
      <c r="J1" s="43"/>
    </row>
    <row r="2" spans="2:23" ht="34.5" customHeight="1" thickBot="1" x14ac:dyDescent="0.4">
      <c r="B2" s="307" t="s">
        <v>757</v>
      </c>
      <c r="C2" s="308"/>
      <c r="D2" s="308"/>
      <c r="E2" s="308"/>
      <c r="F2" s="308"/>
      <c r="G2" s="308"/>
      <c r="H2" s="308"/>
      <c r="I2" s="308"/>
      <c r="J2" s="308"/>
      <c r="K2" s="309"/>
      <c r="L2" s="310" t="s">
        <v>677</v>
      </c>
      <c r="M2" s="311"/>
      <c r="N2" s="311"/>
      <c r="O2" s="311"/>
      <c r="P2" s="311"/>
      <c r="Q2" s="311"/>
      <c r="R2" s="311"/>
      <c r="S2" s="311"/>
      <c r="T2" s="311"/>
      <c r="U2" s="312"/>
    </row>
    <row r="3" spans="2:23" ht="25" customHeight="1" x14ac:dyDescent="0.35">
      <c r="B3" s="172" t="s">
        <v>5</v>
      </c>
      <c r="C3" s="264" t="s">
        <v>0</v>
      </c>
      <c r="D3" s="155" t="s">
        <v>754</v>
      </c>
      <c r="E3" s="258" t="s">
        <v>1</v>
      </c>
      <c r="F3" s="172" t="s">
        <v>2</v>
      </c>
      <c r="G3" s="155" t="s">
        <v>3</v>
      </c>
      <c r="H3" s="172" t="s">
        <v>136</v>
      </c>
      <c r="I3" s="259" t="s">
        <v>760</v>
      </c>
      <c r="J3" s="179" t="s">
        <v>759</v>
      </c>
      <c r="K3" s="278" t="s">
        <v>134</v>
      </c>
      <c r="L3" s="169">
        <v>45658</v>
      </c>
      <c r="M3" s="170"/>
      <c r="N3" s="170"/>
      <c r="O3" s="170"/>
      <c r="P3" s="170"/>
      <c r="Q3" s="170"/>
      <c r="R3" s="170"/>
      <c r="S3" s="170"/>
      <c r="T3" s="170"/>
      <c r="U3" s="171"/>
    </row>
    <row r="4" spans="2:23" x14ac:dyDescent="0.35">
      <c r="B4" s="93" t="s">
        <v>178</v>
      </c>
      <c r="C4" s="73" t="s">
        <v>137</v>
      </c>
      <c r="D4" s="239" t="str">
        <f>B4</f>
        <v>A1</v>
      </c>
      <c r="E4" s="94"/>
      <c r="F4" s="94">
        <f>IF(B4="","",SUMIFS(Einkauf!G$4:G$496,Einkauf!E$4:E$496,B4))</f>
        <v>5</v>
      </c>
      <c r="G4" s="94"/>
      <c r="H4" s="95">
        <f>IF(B4="","",E4+F4-G4)</f>
        <v>5</v>
      </c>
      <c r="I4" s="175">
        <v>0.55000000000000004</v>
      </c>
      <c r="J4" s="180">
        <f>I4</f>
        <v>0.55000000000000004</v>
      </c>
      <c r="K4" s="98">
        <f>H4*I4</f>
        <v>2.75</v>
      </c>
      <c r="L4" s="105"/>
      <c r="M4" s="99"/>
      <c r="N4" s="99"/>
      <c r="O4" s="99"/>
      <c r="P4" s="100"/>
      <c r="Q4" s="100"/>
      <c r="R4" s="100"/>
      <c r="S4" s="100"/>
      <c r="T4" s="100"/>
      <c r="U4" s="106"/>
      <c r="W4" s="30" t="e" cm="1">
        <f t="array" ref="W4">IF(B4="","",SUMIFS('Produktion Lot.Nr.'!E$2:E$500,'Produktion Lot.Nr.'!B$2:B$500,B4)*('Risotto Mischungen'!D6:D12,'Risotto Mischungen'!B6:B12,B4))</f>
        <v>#VALUE!</v>
      </c>
    </row>
    <row r="5" spans="2:23" x14ac:dyDescent="0.35">
      <c r="B5" s="93" t="s">
        <v>179</v>
      </c>
      <c r="C5" s="93" t="s">
        <v>154</v>
      </c>
      <c r="D5" s="239" t="str">
        <f t="shared" ref="D5:D70" si="0">B5</f>
        <v>A2</v>
      </c>
      <c r="E5" s="94"/>
      <c r="F5" s="94">
        <f>IF(B5="","",SUMIFS(Einkauf!G$4:G$496,Einkauf!E$4:E$496,B5))</f>
        <v>0</v>
      </c>
      <c r="G5" s="94"/>
      <c r="H5" s="95">
        <f t="shared" ref="H5:H70" si="1">IF(B5="","",E5+F5-G5)</f>
        <v>0</v>
      </c>
      <c r="I5" s="175">
        <v>0.56000000000000005</v>
      </c>
      <c r="J5" s="180">
        <f t="shared" ref="J5:J13" si="2">I5</f>
        <v>0.56000000000000005</v>
      </c>
      <c r="K5" s="98">
        <f t="shared" ref="K5:K69" si="3">H5*I5</f>
        <v>0</v>
      </c>
      <c r="L5" s="107"/>
      <c r="M5" s="101"/>
      <c r="N5" s="101"/>
      <c r="O5" s="101"/>
      <c r="P5" s="100"/>
      <c r="Q5" s="100"/>
      <c r="R5" s="100"/>
      <c r="S5" s="100"/>
      <c r="T5" s="100"/>
      <c r="U5" s="106"/>
    </row>
    <row r="6" spans="2:23" x14ac:dyDescent="0.35">
      <c r="B6" s="93" t="s">
        <v>180</v>
      </c>
      <c r="C6" s="93" t="s">
        <v>155</v>
      </c>
      <c r="D6" s="239" t="str">
        <f t="shared" si="0"/>
        <v>A3</v>
      </c>
      <c r="E6" s="94"/>
      <c r="F6" s="94">
        <f>IF(B6="","",SUMIFS(Einkauf!G$4:G$496,Einkauf!E$4:E$496,B6))</f>
        <v>0</v>
      </c>
      <c r="G6" s="94"/>
      <c r="H6" s="95">
        <f t="shared" si="1"/>
        <v>0</v>
      </c>
      <c r="I6" s="175">
        <v>0.56999999999999995</v>
      </c>
      <c r="J6" s="180">
        <f t="shared" si="2"/>
        <v>0.56999999999999995</v>
      </c>
      <c r="K6" s="98">
        <f t="shared" si="3"/>
        <v>0</v>
      </c>
      <c r="L6" s="107"/>
      <c r="M6" s="101"/>
      <c r="N6" s="101"/>
      <c r="O6" s="101"/>
      <c r="P6" s="100"/>
      <c r="Q6" s="100"/>
      <c r="R6" s="100"/>
      <c r="S6" s="100"/>
      <c r="T6" s="100"/>
      <c r="U6" s="106"/>
    </row>
    <row r="7" spans="2:23" x14ac:dyDescent="0.35">
      <c r="B7" s="93" t="s">
        <v>181</v>
      </c>
      <c r="C7" s="93" t="s">
        <v>159</v>
      </c>
      <c r="D7" s="239" t="str">
        <f t="shared" si="0"/>
        <v>A4</v>
      </c>
      <c r="E7" s="94"/>
      <c r="F7" s="94">
        <f>IF(B7="","",SUMIFS(Einkauf!G$4:G$496,Einkauf!E$4:E$496,B7))</f>
        <v>0</v>
      </c>
      <c r="G7" s="94"/>
      <c r="H7" s="95">
        <f t="shared" si="1"/>
        <v>0</v>
      </c>
      <c r="I7" s="175">
        <v>0.57999999999999996</v>
      </c>
      <c r="J7" s="180">
        <f t="shared" si="2"/>
        <v>0.57999999999999996</v>
      </c>
      <c r="K7" s="98">
        <f t="shared" si="3"/>
        <v>0</v>
      </c>
      <c r="L7" s="108"/>
      <c r="M7" s="100"/>
      <c r="N7" s="100"/>
      <c r="O7" s="100"/>
      <c r="P7" s="100"/>
      <c r="Q7" s="100"/>
      <c r="R7" s="100"/>
      <c r="S7" s="100"/>
      <c r="T7" s="100"/>
      <c r="U7" s="106"/>
    </row>
    <row r="8" spans="2:23" x14ac:dyDescent="0.35">
      <c r="B8" s="93" t="s">
        <v>182</v>
      </c>
      <c r="C8" s="93" t="s">
        <v>160</v>
      </c>
      <c r="D8" s="239" t="str">
        <f t="shared" si="0"/>
        <v>A5</v>
      </c>
      <c r="E8" s="94"/>
      <c r="F8" s="94">
        <f>IF(B8="","",SUMIFS(Einkauf!G$4:G$496,Einkauf!E$4:E$496,B8))</f>
        <v>0</v>
      </c>
      <c r="G8" s="94"/>
      <c r="H8" s="95">
        <f t="shared" si="1"/>
        <v>0</v>
      </c>
      <c r="I8" s="175">
        <v>0.59</v>
      </c>
      <c r="J8" s="180">
        <f t="shared" si="2"/>
        <v>0.59</v>
      </c>
      <c r="K8" s="98">
        <f t="shared" si="3"/>
        <v>0</v>
      </c>
      <c r="L8" s="108"/>
      <c r="M8" s="100"/>
      <c r="N8" s="100"/>
      <c r="O8" s="100"/>
      <c r="P8" s="100"/>
      <c r="Q8" s="100"/>
      <c r="R8" s="100"/>
      <c r="S8" s="100"/>
      <c r="T8" s="100"/>
      <c r="U8" s="106"/>
    </row>
    <row r="9" spans="2:23" x14ac:dyDescent="0.35">
      <c r="B9" s="93" t="s">
        <v>183</v>
      </c>
      <c r="C9" s="93" t="s">
        <v>176</v>
      </c>
      <c r="D9" s="239" t="str">
        <f t="shared" si="0"/>
        <v>A6</v>
      </c>
      <c r="E9" s="94"/>
      <c r="F9" s="94">
        <f>IF(B9="","",SUMIFS(Einkauf!G$4:G$496,Einkauf!E$4:E$496,B9))</f>
        <v>0</v>
      </c>
      <c r="G9" s="94"/>
      <c r="H9" s="95">
        <f t="shared" si="1"/>
        <v>0</v>
      </c>
      <c r="I9" s="175">
        <v>0.6</v>
      </c>
      <c r="J9" s="180">
        <f t="shared" si="2"/>
        <v>0.6</v>
      </c>
      <c r="K9" s="98">
        <f t="shared" si="3"/>
        <v>0</v>
      </c>
      <c r="L9" s="108"/>
      <c r="M9" s="100"/>
      <c r="N9" s="100"/>
      <c r="O9" s="100"/>
      <c r="P9" s="100"/>
      <c r="Q9" s="100"/>
      <c r="R9" s="100"/>
      <c r="S9" s="100"/>
      <c r="T9" s="100"/>
      <c r="U9" s="106"/>
    </row>
    <row r="10" spans="2:23" x14ac:dyDescent="0.35">
      <c r="B10" s="93" t="s">
        <v>184</v>
      </c>
      <c r="C10" s="93" t="s">
        <v>756</v>
      </c>
      <c r="D10" s="239" t="str">
        <f t="shared" si="0"/>
        <v>A7</v>
      </c>
      <c r="E10" s="94"/>
      <c r="F10" s="94">
        <f>IF(B10="","",SUMIFS(Einkauf!G$4:G$496,Einkauf!E$4:E$496,B10))</f>
        <v>0</v>
      </c>
      <c r="G10" s="94"/>
      <c r="H10" s="95">
        <f t="shared" si="1"/>
        <v>0</v>
      </c>
      <c r="I10" s="175">
        <v>0.61</v>
      </c>
      <c r="J10" s="180">
        <f t="shared" si="2"/>
        <v>0.61</v>
      </c>
      <c r="K10" s="98">
        <f t="shared" si="3"/>
        <v>0</v>
      </c>
      <c r="L10" s="108"/>
      <c r="M10" s="100"/>
      <c r="N10" s="100"/>
      <c r="O10" s="100"/>
      <c r="P10" s="100"/>
      <c r="Q10" s="100"/>
      <c r="R10" s="100"/>
      <c r="S10" s="100"/>
      <c r="T10" s="100"/>
      <c r="U10" s="106"/>
    </row>
    <row r="11" spans="2:23" x14ac:dyDescent="0.35">
      <c r="B11" s="93" t="s">
        <v>185</v>
      </c>
      <c r="C11" s="93"/>
      <c r="D11" s="239" t="str">
        <f t="shared" si="0"/>
        <v>A8</v>
      </c>
      <c r="E11" s="94"/>
      <c r="F11" s="94">
        <f>IF(B11="","",SUMIFS(Einkauf!G$4:G$496,Einkauf!E$4:E$496,B11))</f>
        <v>0</v>
      </c>
      <c r="G11" s="94"/>
      <c r="H11" s="95">
        <f t="shared" si="1"/>
        <v>0</v>
      </c>
      <c r="I11" s="175">
        <v>0.62</v>
      </c>
      <c r="J11" s="180">
        <f t="shared" si="2"/>
        <v>0.62</v>
      </c>
      <c r="K11" s="98">
        <f t="shared" si="3"/>
        <v>0</v>
      </c>
      <c r="L11" s="108"/>
      <c r="M11" s="100"/>
      <c r="N11" s="100"/>
      <c r="O11" s="100"/>
      <c r="P11" s="100"/>
      <c r="Q11" s="100"/>
      <c r="R11" s="100"/>
      <c r="S11" s="100"/>
      <c r="T11" s="100"/>
      <c r="U11" s="106"/>
    </row>
    <row r="12" spans="2:23" x14ac:dyDescent="0.35">
      <c r="B12" s="93" t="s">
        <v>186</v>
      </c>
      <c r="C12" s="93"/>
      <c r="D12" s="239" t="str">
        <f t="shared" si="0"/>
        <v>A9</v>
      </c>
      <c r="E12" s="94"/>
      <c r="F12" s="94">
        <f>IF(B12="","",SUMIFS(Einkauf!G$4:G$496,Einkauf!E$4:E$496,B12))</f>
        <v>0</v>
      </c>
      <c r="G12" s="94"/>
      <c r="H12" s="95">
        <f t="shared" si="1"/>
        <v>0</v>
      </c>
      <c r="I12" s="175">
        <v>0.63</v>
      </c>
      <c r="J12" s="180">
        <f t="shared" si="2"/>
        <v>0.63</v>
      </c>
      <c r="K12" s="98">
        <f t="shared" si="3"/>
        <v>0</v>
      </c>
      <c r="L12" s="108"/>
      <c r="M12" s="100"/>
      <c r="N12" s="100"/>
      <c r="O12" s="100"/>
      <c r="P12" s="100"/>
      <c r="Q12" s="100"/>
      <c r="R12" s="100"/>
      <c r="S12" s="100"/>
      <c r="T12" s="100"/>
      <c r="U12" s="106"/>
    </row>
    <row r="13" spans="2:23" x14ac:dyDescent="0.35">
      <c r="B13" s="93" t="s">
        <v>187</v>
      </c>
      <c r="C13" s="96"/>
      <c r="D13" s="239" t="str">
        <f t="shared" si="0"/>
        <v>A10</v>
      </c>
      <c r="E13" s="94"/>
      <c r="F13" s="94">
        <f>IF(B13="","",SUMIFS(Einkauf!G$4:G$496,Einkauf!E$4:E$496,B13))</f>
        <v>0</v>
      </c>
      <c r="G13" s="94"/>
      <c r="H13" s="95">
        <f t="shared" si="1"/>
        <v>0</v>
      </c>
      <c r="I13" s="175">
        <v>0.64</v>
      </c>
      <c r="J13" s="180">
        <f t="shared" si="2"/>
        <v>0.64</v>
      </c>
      <c r="K13" s="98">
        <f t="shared" si="3"/>
        <v>0</v>
      </c>
      <c r="L13" s="108"/>
      <c r="M13" s="100"/>
      <c r="N13" s="100"/>
      <c r="O13" s="100"/>
      <c r="P13" s="100"/>
      <c r="Q13" s="100"/>
      <c r="R13" s="100"/>
      <c r="S13" s="100"/>
      <c r="T13" s="100"/>
      <c r="U13" s="106"/>
    </row>
    <row r="14" spans="2:23" ht="15.5" x14ac:dyDescent="0.35">
      <c r="B14" s="93" t="s">
        <v>188</v>
      </c>
      <c r="C14" s="177" t="s">
        <v>130</v>
      </c>
      <c r="D14" s="239" t="str">
        <f t="shared" ref="D14:D57" si="4">B14</f>
        <v>A11</v>
      </c>
      <c r="E14" s="94"/>
      <c r="F14" s="94">
        <f>IF(B14="","",SUMIFS(Einkauf!G$4:G$496,Einkauf!E$4:E$496,B14))</f>
        <v>0</v>
      </c>
      <c r="G14" s="94"/>
      <c r="H14" s="95">
        <f t="shared" ref="H14:H57" si="5">IF(B14="","",E14+F14-G14)</f>
        <v>0</v>
      </c>
      <c r="I14" s="175">
        <v>0.65</v>
      </c>
      <c r="J14" s="180">
        <f>I14/1000</f>
        <v>6.4999999999999997E-4</v>
      </c>
      <c r="K14" s="98">
        <f t="shared" si="3"/>
        <v>0</v>
      </c>
      <c r="L14" s="109"/>
      <c r="M14" s="100"/>
      <c r="N14" s="100"/>
      <c r="O14" s="100"/>
      <c r="P14" s="100"/>
      <c r="Q14" s="100"/>
      <c r="R14" s="100"/>
      <c r="S14" s="100"/>
      <c r="T14" s="100"/>
      <c r="U14" s="106"/>
    </row>
    <row r="15" spans="2:23" ht="15.5" x14ac:dyDescent="0.35">
      <c r="B15" s="93" t="s">
        <v>189</v>
      </c>
      <c r="C15" s="1" t="s">
        <v>1031</v>
      </c>
      <c r="D15" s="239" t="str">
        <f t="shared" si="4"/>
        <v>A12</v>
      </c>
      <c r="E15" s="94"/>
      <c r="F15" s="94">
        <f>IF(B15="","",SUMIFS(Einkauf!G$4:G$496,Einkauf!E$4:E$496,B15))</f>
        <v>0</v>
      </c>
      <c r="G15" s="94"/>
      <c r="H15" s="95">
        <f t="shared" si="1"/>
        <v>0</v>
      </c>
      <c r="I15" s="175">
        <v>0.66</v>
      </c>
      <c r="J15" s="180">
        <f>I15/1000</f>
        <v>6.6E-4</v>
      </c>
      <c r="K15" s="98">
        <f t="shared" si="3"/>
        <v>0</v>
      </c>
      <c r="L15" s="109"/>
      <c r="M15" s="100"/>
      <c r="N15" s="100"/>
      <c r="O15" s="100"/>
      <c r="P15" s="100"/>
      <c r="Q15" s="100"/>
      <c r="R15" s="100"/>
      <c r="S15" s="100"/>
      <c r="T15" s="100"/>
      <c r="U15" s="106"/>
    </row>
    <row r="16" spans="2:23" x14ac:dyDescent="0.35">
      <c r="B16" s="93" t="s">
        <v>190</v>
      </c>
      <c r="C16" s="93" t="s">
        <v>1058</v>
      </c>
      <c r="D16" s="239" t="str">
        <f t="shared" si="4"/>
        <v>A13</v>
      </c>
      <c r="E16" s="94"/>
      <c r="F16" s="94">
        <f>IF(B16="","",SUMIFS(Einkauf!G$4:G$496,Einkauf!E$4:E$496,B16))</f>
        <v>0</v>
      </c>
      <c r="G16" s="94"/>
      <c r="H16" s="95">
        <f t="shared" si="5"/>
        <v>0</v>
      </c>
      <c r="I16" s="175">
        <v>0.67</v>
      </c>
      <c r="J16" s="180">
        <f t="shared" ref="J16:J80" si="6">I16/1000</f>
        <v>6.7000000000000002E-4</v>
      </c>
      <c r="K16" s="98">
        <f t="shared" si="3"/>
        <v>0</v>
      </c>
      <c r="L16" s="110"/>
      <c r="M16" s="102"/>
      <c r="N16" s="102"/>
      <c r="O16" s="102"/>
      <c r="P16" s="100"/>
      <c r="Q16" s="100"/>
      <c r="R16" s="100"/>
      <c r="S16" s="100"/>
      <c r="T16" s="100"/>
      <c r="U16" s="106"/>
    </row>
    <row r="17" spans="2:21" x14ac:dyDescent="0.35">
      <c r="B17" s="93" t="s">
        <v>191</v>
      </c>
      <c r="C17" s="93" t="s">
        <v>1033</v>
      </c>
      <c r="D17" s="239" t="str">
        <f t="shared" si="4"/>
        <v>A14</v>
      </c>
      <c r="E17" s="94"/>
      <c r="F17" s="94">
        <f>IF(B17="","",SUMIFS(Einkauf!G$4:G$496,Einkauf!E$4:E$496,B17))</f>
        <v>0</v>
      </c>
      <c r="G17" s="94"/>
      <c r="H17" s="95">
        <f t="shared" si="5"/>
        <v>0</v>
      </c>
      <c r="I17" s="175">
        <v>0.68</v>
      </c>
      <c r="J17" s="180">
        <f t="shared" si="6"/>
        <v>6.8000000000000005E-4</v>
      </c>
      <c r="K17" s="98">
        <f t="shared" si="3"/>
        <v>0</v>
      </c>
      <c r="L17" s="108"/>
      <c r="M17" s="100"/>
      <c r="N17" s="100"/>
      <c r="O17" s="100"/>
      <c r="P17" s="100"/>
      <c r="Q17" s="100"/>
      <c r="R17" s="100"/>
      <c r="S17" s="100"/>
      <c r="T17" s="100"/>
      <c r="U17" s="106"/>
    </row>
    <row r="18" spans="2:21" ht="15.5" x14ac:dyDescent="0.35">
      <c r="B18" s="93" t="s">
        <v>192</v>
      </c>
      <c r="C18" s="93" t="s">
        <v>1045</v>
      </c>
      <c r="D18" s="239" t="str">
        <f t="shared" si="4"/>
        <v>A15</v>
      </c>
      <c r="E18" s="94"/>
      <c r="F18" s="94">
        <f>IF(B18="","",SUMIFS(Einkauf!G$4:G$496,Einkauf!E$4:E$496,B18))</f>
        <v>0</v>
      </c>
      <c r="G18" s="94"/>
      <c r="H18" s="95">
        <f t="shared" si="5"/>
        <v>0</v>
      </c>
      <c r="I18" s="175">
        <v>0.69</v>
      </c>
      <c r="J18" s="180">
        <f t="shared" si="6"/>
        <v>6.8999999999999997E-4</v>
      </c>
      <c r="K18" s="98">
        <f t="shared" si="3"/>
        <v>0</v>
      </c>
      <c r="L18" s="109"/>
      <c r="M18" s="100"/>
      <c r="N18" s="100"/>
      <c r="O18" s="100"/>
      <c r="P18" s="100"/>
      <c r="Q18" s="100"/>
      <c r="R18" s="100"/>
      <c r="S18" s="100"/>
      <c r="T18" s="100"/>
      <c r="U18" s="106"/>
    </row>
    <row r="19" spans="2:21" x14ac:dyDescent="0.35">
      <c r="B19" s="93" t="s">
        <v>193</v>
      </c>
      <c r="C19" s="93" t="s">
        <v>177</v>
      </c>
      <c r="D19" s="239" t="str">
        <f t="shared" si="4"/>
        <v>A16</v>
      </c>
      <c r="E19" s="94"/>
      <c r="F19" s="94">
        <f>IF(B19="","",SUMIFS(Einkauf!G$4:G$496,Einkauf!E$4:E$496,B19))</f>
        <v>0</v>
      </c>
      <c r="G19" s="94"/>
      <c r="H19" s="95">
        <f t="shared" si="5"/>
        <v>0</v>
      </c>
      <c r="I19" s="175">
        <v>0.7</v>
      </c>
      <c r="J19" s="180">
        <f t="shared" si="6"/>
        <v>6.9999999999999999E-4</v>
      </c>
      <c r="K19" s="98">
        <f t="shared" si="3"/>
        <v>0</v>
      </c>
      <c r="L19" s="111"/>
      <c r="M19" s="101"/>
      <c r="N19" s="103"/>
      <c r="O19" s="100"/>
      <c r="P19" s="100"/>
      <c r="Q19" s="100"/>
      <c r="R19" s="100"/>
      <c r="S19" s="100"/>
      <c r="T19" s="100"/>
      <c r="U19" s="106"/>
    </row>
    <row r="20" spans="2:21" x14ac:dyDescent="0.35">
      <c r="B20" s="93" t="s">
        <v>194</v>
      </c>
      <c r="C20" s="93" t="s">
        <v>141</v>
      </c>
      <c r="D20" s="239" t="str">
        <f t="shared" si="4"/>
        <v>A17</v>
      </c>
      <c r="E20" s="94"/>
      <c r="F20" s="94">
        <f>IF(B20="","",SUMIFS(Einkauf!G$4:G$496,Einkauf!E$4:E$496,B20))</f>
        <v>0</v>
      </c>
      <c r="G20" s="94"/>
      <c r="H20" s="95">
        <f t="shared" si="5"/>
        <v>0</v>
      </c>
      <c r="I20" s="175">
        <v>0.71</v>
      </c>
      <c r="J20" s="180">
        <f t="shared" si="6"/>
        <v>7.0999999999999991E-4</v>
      </c>
      <c r="K20" s="98">
        <f t="shared" si="3"/>
        <v>0</v>
      </c>
      <c r="L20" s="111"/>
      <c r="M20" s="101"/>
      <c r="N20" s="103"/>
      <c r="O20" s="100"/>
      <c r="P20" s="100"/>
      <c r="Q20" s="100"/>
      <c r="R20" s="100"/>
      <c r="S20" s="100"/>
      <c r="T20" s="100"/>
      <c r="U20" s="106"/>
    </row>
    <row r="21" spans="2:21" x14ac:dyDescent="0.35">
      <c r="B21" s="93" t="s">
        <v>195</v>
      </c>
      <c r="C21" s="93" t="s">
        <v>1068</v>
      </c>
      <c r="D21" s="239" t="str">
        <f t="shared" si="4"/>
        <v>A18</v>
      </c>
      <c r="E21" s="94"/>
      <c r="F21" s="94">
        <f>IF(B21="","",SUMIFS(Einkauf!G$4:G$496,Einkauf!E$4:E$496,B21))</f>
        <v>0</v>
      </c>
      <c r="G21" s="94"/>
      <c r="H21" s="95">
        <f t="shared" si="5"/>
        <v>0</v>
      </c>
      <c r="I21" s="175">
        <v>0.72</v>
      </c>
      <c r="J21" s="180">
        <f t="shared" si="6"/>
        <v>7.1999999999999994E-4</v>
      </c>
      <c r="K21" s="98">
        <f t="shared" si="3"/>
        <v>0</v>
      </c>
      <c r="L21" s="111"/>
      <c r="M21" s="101"/>
      <c r="N21" s="103"/>
      <c r="O21" s="100"/>
      <c r="P21" s="100"/>
      <c r="Q21" s="100"/>
      <c r="R21" s="100"/>
      <c r="S21" s="100"/>
      <c r="T21" s="100"/>
      <c r="U21" s="106"/>
    </row>
    <row r="22" spans="2:21" x14ac:dyDescent="0.35">
      <c r="B22" s="93" t="s">
        <v>196</v>
      </c>
      <c r="C22" s="93" t="s">
        <v>145</v>
      </c>
      <c r="D22" s="239" t="str">
        <f t="shared" si="4"/>
        <v>A19</v>
      </c>
      <c r="E22" s="94"/>
      <c r="F22" s="94">
        <f>IF(B22="","",SUMIFS(Einkauf!G$4:G$496,Einkauf!E$4:E$496,B22))</f>
        <v>0</v>
      </c>
      <c r="G22" s="94"/>
      <c r="H22" s="95">
        <f t="shared" si="5"/>
        <v>0</v>
      </c>
      <c r="I22" s="175">
        <v>0.73</v>
      </c>
      <c r="J22" s="180">
        <f t="shared" si="6"/>
        <v>7.2999999999999996E-4</v>
      </c>
      <c r="K22" s="98">
        <f t="shared" si="3"/>
        <v>0</v>
      </c>
      <c r="L22" s="108"/>
      <c r="M22" s="100"/>
      <c r="N22" s="100"/>
      <c r="O22" s="100"/>
      <c r="P22" s="100"/>
      <c r="Q22" s="100"/>
      <c r="R22" s="100"/>
      <c r="S22" s="100"/>
      <c r="T22" s="100"/>
      <c r="U22" s="106"/>
    </row>
    <row r="23" spans="2:21" x14ac:dyDescent="0.35">
      <c r="B23" s="93" t="s">
        <v>197</v>
      </c>
      <c r="C23" s="93" t="s">
        <v>129</v>
      </c>
      <c r="D23" s="239" t="str">
        <f t="shared" si="4"/>
        <v>A20</v>
      </c>
      <c r="E23" s="94"/>
      <c r="F23" s="94">
        <f>IF(B23="","",SUMIFS(Einkauf!G$4:G$496,Einkauf!E$4:E$496,B23))</f>
        <v>0</v>
      </c>
      <c r="G23" s="94"/>
      <c r="H23" s="95">
        <f t="shared" si="5"/>
        <v>0</v>
      </c>
      <c r="I23" s="175">
        <v>0.74</v>
      </c>
      <c r="J23" s="180">
        <f t="shared" si="6"/>
        <v>7.3999999999999999E-4</v>
      </c>
      <c r="K23" s="98">
        <f t="shared" si="3"/>
        <v>0</v>
      </c>
      <c r="L23" s="108"/>
      <c r="M23" s="100"/>
      <c r="N23" s="100"/>
      <c r="O23" s="100"/>
      <c r="P23" s="100"/>
      <c r="Q23" s="100"/>
      <c r="R23" s="100"/>
      <c r="S23" s="100"/>
      <c r="T23" s="100"/>
      <c r="U23" s="106"/>
    </row>
    <row r="24" spans="2:21" x14ac:dyDescent="0.35">
      <c r="B24" s="93" t="s">
        <v>198</v>
      </c>
      <c r="C24" s="93" t="s">
        <v>168</v>
      </c>
      <c r="D24" s="239" t="str">
        <f t="shared" si="4"/>
        <v>A21</v>
      </c>
      <c r="E24" s="94"/>
      <c r="F24" s="94">
        <f>IF(B24="","",SUMIFS(Einkauf!G$4:G$496,Einkauf!E$4:E$496,B24))</f>
        <v>0</v>
      </c>
      <c r="G24" s="94"/>
      <c r="H24" s="95">
        <f t="shared" si="5"/>
        <v>0</v>
      </c>
      <c r="I24" s="175">
        <v>0.75</v>
      </c>
      <c r="J24" s="180">
        <f t="shared" si="6"/>
        <v>7.5000000000000002E-4</v>
      </c>
      <c r="K24" s="98">
        <f t="shared" si="3"/>
        <v>0</v>
      </c>
      <c r="L24" s="108"/>
      <c r="M24" s="100"/>
      <c r="N24" s="100"/>
      <c r="O24" s="100"/>
      <c r="P24" s="100"/>
      <c r="Q24" s="100"/>
      <c r="R24" s="100"/>
      <c r="S24" s="100"/>
      <c r="T24" s="100"/>
      <c r="U24" s="106"/>
    </row>
    <row r="25" spans="2:21" x14ac:dyDescent="0.35">
      <c r="B25" s="93" t="s">
        <v>199</v>
      </c>
      <c r="C25" s="93" t="s">
        <v>170</v>
      </c>
      <c r="D25" s="239" t="str">
        <f t="shared" si="4"/>
        <v>A22</v>
      </c>
      <c r="E25" s="94"/>
      <c r="F25" s="94">
        <f>IF(B25="","",SUMIFS(Einkauf!G$4:G$496,Einkauf!E$4:E$496,B25))</f>
        <v>0</v>
      </c>
      <c r="G25" s="94"/>
      <c r="H25" s="95">
        <f t="shared" si="5"/>
        <v>0</v>
      </c>
      <c r="I25" s="175">
        <v>0.76</v>
      </c>
      <c r="J25" s="180">
        <f t="shared" si="6"/>
        <v>7.6000000000000004E-4</v>
      </c>
      <c r="K25" s="98">
        <f t="shared" si="3"/>
        <v>0</v>
      </c>
      <c r="L25" s="108"/>
      <c r="M25" s="100"/>
      <c r="N25" s="100"/>
      <c r="O25" s="100"/>
      <c r="P25" s="100"/>
      <c r="Q25" s="100"/>
      <c r="R25" s="100"/>
      <c r="S25" s="100"/>
      <c r="T25" s="100"/>
      <c r="U25" s="106"/>
    </row>
    <row r="26" spans="2:21" x14ac:dyDescent="0.35">
      <c r="B26" s="93" t="s">
        <v>200</v>
      </c>
      <c r="C26" s="93" t="s">
        <v>175</v>
      </c>
      <c r="D26" s="239" t="str">
        <f t="shared" si="4"/>
        <v>A23</v>
      </c>
      <c r="E26" s="94"/>
      <c r="F26" s="94">
        <f>IF(B26="","",SUMIFS(Einkauf!G$4:G$496,Einkauf!E$4:E$496,B26))</f>
        <v>0</v>
      </c>
      <c r="G26" s="94"/>
      <c r="H26" s="95">
        <f t="shared" si="5"/>
        <v>0</v>
      </c>
      <c r="I26" s="175">
        <v>0.77</v>
      </c>
      <c r="J26" s="180">
        <f t="shared" si="6"/>
        <v>7.7000000000000007E-4</v>
      </c>
      <c r="K26" s="98">
        <f t="shared" si="3"/>
        <v>0</v>
      </c>
      <c r="L26" s="108"/>
      <c r="M26" s="100"/>
      <c r="N26" s="100"/>
      <c r="O26" s="100"/>
      <c r="P26" s="100"/>
      <c r="Q26" s="100"/>
      <c r="R26" s="100"/>
      <c r="S26" s="100"/>
      <c r="T26" s="100"/>
      <c r="U26" s="106"/>
    </row>
    <row r="27" spans="2:21" x14ac:dyDescent="0.35">
      <c r="B27" s="93" t="s">
        <v>201</v>
      </c>
      <c r="C27" s="93" t="s">
        <v>162</v>
      </c>
      <c r="D27" s="239" t="str">
        <f t="shared" si="4"/>
        <v>A24</v>
      </c>
      <c r="E27" s="94"/>
      <c r="F27" s="94">
        <f>IF(B27="","",SUMIFS(Einkauf!G$4:G$496,Einkauf!E$4:E$496,B27))</f>
        <v>0</v>
      </c>
      <c r="G27" s="94"/>
      <c r="H27" s="95">
        <f t="shared" si="5"/>
        <v>0</v>
      </c>
      <c r="I27" s="175">
        <v>0.78</v>
      </c>
      <c r="J27" s="180">
        <f t="shared" si="6"/>
        <v>7.7999999999999999E-4</v>
      </c>
      <c r="K27" s="98">
        <f t="shared" si="3"/>
        <v>0</v>
      </c>
      <c r="L27" s="108"/>
      <c r="M27" s="100"/>
      <c r="N27" s="100"/>
      <c r="O27" s="100"/>
      <c r="P27" s="100"/>
      <c r="Q27" s="100"/>
      <c r="R27" s="100"/>
      <c r="S27" s="100"/>
      <c r="T27" s="100"/>
      <c r="U27" s="106"/>
    </row>
    <row r="28" spans="2:21" x14ac:dyDescent="0.35">
      <c r="B28" s="93" t="s">
        <v>202</v>
      </c>
      <c r="C28" s="93" t="s">
        <v>163</v>
      </c>
      <c r="D28" s="239" t="str">
        <f t="shared" si="4"/>
        <v>A25</v>
      </c>
      <c r="E28" s="94"/>
      <c r="F28" s="94">
        <f>IF(B28="","",SUMIFS(Einkauf!G$4:G$496,Einkauf!E$4:E$496,B28))</f>
        <v>0</v>
      </c>
      <c r="G28" s="94"/>
      <c r="H28" s="95">
        <f t="shared" si="5"/>
        <v>0</v>
      </c>
      <c r="I28" s="175">
        <v>0.79</v>
      </c>
      <c r="J28" s="180">
        <f t="shared" si="6"/>
        <v>7.9000000000000001E-4</v>
      </c>
      <c r="K28" s="98">
        <f t="shared" si="3"/>
        <v>0</v>
      </c>
      <c r="L28" s="108"/>
      <c r="M28" s="100"/>
      <c r="N28" s="100"/>
      <c r="O28" s="100"/>
      <c r="P28" s="100"/>
      <c r="Q28" s="100"/>
      <c r="R28" s="100"/>
      <c r="S28" s="100"/>
      <c r="T28" s="100"/>
      <c r="U28" s="106"/>
    </row>
    <row r="29" spans="2:21" x14ac:dyDescent="0.35">
      <c r="B29" s="93" t="s">
        <v>203</v>
      </c>
      <c r="C29" s="93" t="s">
        <v>158</v>
      </c>
      <c r="D29" s="239" t="str">
        <f t="shared" si="4"/>
        <v>A26</v>
      </c>
      <c r="E29" s="94"/>
      <c r="F29" s="94">
        <f>IF(B29="","",SUMIFS(Einkauf!G$4:G$496,Einkauf!E$4:E$496,B29))</f>
        <v>0</v>
      </c>
      <c r="G29" s="94"/>
      <c r="H29" s="95">
        <f t="shared" si="5"/>
        <v>0</v>
      </c>
      <c r="I29" s="175">
        <v>0.8</v>
      </c>
      <c r="J29" s="180">
        <f t="shared" si="6"/>
        <v>8.0000000000000004E-4</v>
      </c>
      <c r="K29" s="98">
        <f t="shared" si="3"/>
        <v>0</v>
      </c>
      <c r="L29" s="108"/>
      <c r="M29" s="100"/>
      <c r="N29" s="100"/>
      <c r="O29" s="100"/>
      <c r="P29" s="100"/>
      <c r="Q29" s="100"/>
      <c r="R29" s="100"/>
      <c r="S29" s="100"/>
      <c r="T29" s="100"/>
      <c r="U29" s="106"/>
    </row>
    <row r="30" spans="2:21" ht="15.5" x14ac:dyDescent="0.35">
      <c r="B30" s="93" t="s">
        <v>204</v>
      </c>
      <c r="C30" s="93" t="s">
        <v>1043</v>
      </c>
      <c r="D30" s="239" t="str">
        <f t="shared" si="4"/>
        <v>A27</v>
      </c>
      <c r="E30" s="94"/>
      <c r="F30" s="94">
        <f>IF(B30="","",SUMIFS(Einkauf!G$4:G$496,Einkauf!E$4:E$496,B30))</f>
        <v>0</v>
      </c>
      <c r="G30" s="94"/>
      <c r="H30" s="95">
        <f t="shared" si="5"/>
        <v>0</v>
      </c>
      <c r="I30" s="175">
        <v>0.81</v>
      </c>
      <c r="J30" s="180">
        <f t="shared" si="6"/>
        <v>8.1000000000000006E-4</v>
      </c>
      <c r="K30" s="98">
        <f t="shared" si="3"/>
        <v>0</v>
      </c>
      <c r="L30" s="108"/>
      <c r="M30" s="100"/>
      <c r="N30" s="100"/>
      <c r="O30" s="100"/>
      <c r="P30" s="100"/>
      <c r="Q30" s="104"/>
      <c r="R30" s="100"/>
      <c r="S30" s="100"/>
      <c r="T30" s="100"/>
      <c r="U30" s="106"/>
    </row>
    <row r="31" spans="2:21" x14ac:dyDescent="0.35">
      <c r="B31" s="93" t="s">
        <v>205</v>
      </c>
      <c r="C31" s="93" t="s">
        <v>171</v>
      </c>
      <c r="D31" s="239" t="str">
        <f t="shared" si="4"/>
        <v>A28</v>
      </c>
      <c r="E31" s="94"/>
      <c r="F31" s="94">
        <f>IF(B31="","",SUMIFS(Einkauf!G$4:G$496,Einkauf!E$4:E$496,B31))</f>
        <v>0</v>
      </c>
      <c r="G31" s="94"/>
      <c r="H31" s="95">
        <f t="shared" si="5"/>
        <v>0</v>
      </c>
      <c r="I31" s="175">
        <v>0.82</v>
      </c>
      <c r="J31" s="180">
        <f t="shared" si="6"/>
        <v>8.1999999999999998E-4</v>
      </c>
      <c r="K31" s="98">
        <f t="shared" si="3"/>
        <v>0</v>
      </c>
      <c r="L31" s="108"/>
      <c r="M31" s="100"/>
      <c r="N31" s="100"/>
      <c r="O31" s="100"/>
      <c r="P31" s="100"/>
      <c r="Q31" s="100"/>
      <c r="R31" s="100"/>
      <c r="S31" s="100"/>
      <c r="T31" s="100"/>
      <c r="U31" s="106"/>
    </row>
    <row r="32" spans="2:21" x14ac:dyDescent="0.35">
      <c r="B32" s="93" t="s">
        <v>206</v>
      </c>
      <c r="C32" s="93" t="s">
        <v>166</v>
      </c>
      <c r="D32" s="239" t="str">
        <f t="shared" si="4"/>
        <v>A29</v>
      </c>
      <c r="E32" s="94"/>
      <c r="F32" s="94">
        <f>IF(B32="","",SUMIFS(Einkauf!G$4:G$496,Einkauf!E$4:E$496,B32))</f>
        <v>0</v>
      </c>
      <c r="G32" s="94"/>
      <c r="H32" s="95">
        <f t="shared" si="5"/>
        <v>0</v>
      </c>
      <c r="I32" s="175">
        <v>0.83</v>
      </c>
      <c r="J32" s="180">
        <f t="shared" si="6"/>
        <v>8.3000000000000001E-4</v>
      </c>
      <c r="K32" s="98">
        <f t="shared" si="3"/>
        <v>0</v>
      </c>
      <c r="L32" s="108"/>
      <c r="M32" s="100"/>
      <c r="N32" s="100"/>
      <c r="O32" s="100"/>
      <c r="P32" s="100"/>
      <c r="Q32" s="100"/>
      <c r="R32" s="100"/>
      <c r="S32" s="100"/>
      <c r="T32" s="100"/>
      <c r="U32" s="106"/>
    </row>
    <row r="33" spans="2:21" x14ac:dyDescent="0.35">
      <c r="B33" s="93" t="s">
        <v>207</v>
      </c>
      <c r="C33" s="93" t="s">
        <v>758</v>
      </c>
      <c r="D33" s="239" t="str">
        <f t="shared" si="4"/>
        <v>A30</v>
      </c>
      <c r="E33" s="94"/>
      <c r="F33" s="94">
        <f>IF(B33="","",SUMIFS(Einkauf!G$4:G$496,Einkauf!E$4:E$496,B33))</f>
        <v>0</v>
      </c>
      <c r="G33" s="94"/>
      <c r="H33" s="95">
        <f t="shared" si="5"/>
        <v>0</v>
      </c>
      <c r="I33" s="175">
        <v>0.84</v>
      </c>
      <c r="J33" s="180">
        <f t="shared" si="6"/>
        <v>8.3999999999999993E-4</v>
      </c>
      <c r="K33" s="98">
        <f t="shared" si="3"/>
        <v>0</v>
      </c>
      <c r="L33" s="108"/>
      <c r="M33" s="100"/>
      <c r="N33" s="100"/>
      <c r="O33" s="100"/>
      <c r="P33" s="100"/>
      <c r="Q33" s="100"/>
      <c r="R33" s="100"/>
      <c r="S33" s="100"/>
      <c r="T33" s="100"/>
      <c r="U33" s="106"/>
    </row>
    <row r="34" spans="2:21" x14ac:dyDescent="0.35">
      <c r="B34" s="93" t="s">
        <v>208</v>
      </c>
      <c r="C34" s="93" t="s">
        <v>144</v>
      </c>
      <c r="D34" s="239" t="str">
        <f t="shared" si="4"/>
        <v>A31</v>
      </c>
      <c r="E34" s="94"/>
      <c r="F34" s="94">
        <f>IF(B34="","",SUMIFS(Einkauf!G$4:G$496,Einkauf!E$4:E$496,B34))</f>
        <v>0</v>
      </c>
      <c r="G34" s="94"/>
      <c r="H34" s="95">
        <f t="shared" si="5"/>
        <v>0</v>
      </c>
      <c r="I34" s="175">
        <v>0.85</v>
      </c>
      <c r="J34" s="180">
        <f t="shared" si="6"/>
        <v>8.4999999999999995E-4</v>
      </c>
      <c r="K34" s="98">
        <f t="shared" si="3"/>
        <v>0</v>
      </c>
      <c r="L34" s="108"/>
      <c r="M34" s="100"/>
      <c r="N34" s="100"/>
      <c r="O34" s="100"/>
      <c r="P34" s="100"/>
      <c r="Q34" s="100"/>
      <c r="R34" s="100"/>
      <c r="S34" s="100"/>
      <c r="T34" s="100"/>
      <c r="U34" s="106"/>
    </row>
    <row r="35" spans="2:21" x14ac:dyDescent="0.35">
      <c r="B35" s="93" t="s">
        <v>209</v>
      </c>
      <c r="C35" s="93" t="s">
        <v>173</v>
      </c>
      <c r="D35" s="239" t="str">
        <f t="shared" si="4"/>
        <v>A32</v>
      </c>
      <c r="E35" s="94"/>
      <c r="F35" s="94">
        <f>IF(B35="","",SUMIFS(Einkauf!G$4:G$496,Einkauf!E$4:E$496,B35))</f>
        <v>0</v>
      </c>
      <c r="G35" s="94"/>
      <c r="H35" s="95">
        <f t="shared" si="5"/>
        <v>0</v>
      </c>
      <c r="I35" s="175">
        <v>0.86</v>
      </c>
      <c r="J35" s="180">
        <f t="shared" si="6"/>
        <v>8.5999999999999998E-4</v>
      </c>
      <c r="K35" s="98">
        <f t="shared" si="3"/>
        <v>0</v>
      </c>
      <c r="L35" s="108"/>
      <c r="M35" s="100"/>
      <c r="N35" s="100"/>
      <c r="O35" s="100"/>
      <c r="P35" s="100"/>
      <c r="Q35" s="100"/>
      <c r="R35" s="100"/>
      <c r="S35" s="100"/>
      <c r="T35" s="100"/>
      <c r="U35" s="106"/>
    </row>
    <row r="36" spans="2:21" x14ac:dyDescent="0.35">
      <c r="B36" s="93" t="s">
        <v>210</v>
      </c>
      <c r="C36" s="93" t="s">
        <v>169</v>
      </c>
      <c r="D36" s="239" t="str">
        <f t="shared" si="4"/>
        <v>A33</v>
      </c>
      <c r="E36" s="94"/>
      <c r="F36" s="94">
        <f>IF(B36="","",SUMIFS(Einkauf!G$4:G$496,Einkauf!E$4:E$496,B36))</f>
        <v>0</v>
      </c>
      <c r="G36" s="94"/>
      <c r="H36" s="95">
        <f t="shared" si="5"/>
        <v>0</v>
      </c>
      <c r="I36" s="175">
        <v>0.87</v>
      </c>
      <c r="J36" s="180">
        <f t="shared" si="6"/>
        <v>8.7000000000000001E-4</v>
      </c>
      <c r="K36" s="98">
        <f t="shared" si="3"/>
        <v>0</v>
      </c>
      <c r="L36" s="108"/>
      <c r="M36" s="100"/>
      <c r="N36" s="100"/>
      <c r="O36" s="100"/>
      <c r="P36" s="100"/>
      <c r="Q36" s="100"/>
      <c r="R36" s="100"/>
      <c r="S36" s="100"/>
      <c r="T36" s="100"/>
      <c r="U36" s="106"/>
    </row>
    <row r="37" spans="2:21" x14ac:dyDescent="0.35">
      <c r="B37" s="93" t="s">
        <v>211</v>
      </c>
      <c r="C37" s="93" t="s">
        <v>140</v>
      </c>
      <c r="D37" s="239" t="str">
        <f t="shared" si="4"/>
        <v>A34</v>
      </c>
      <c r="E37" s="94"/>
      <c r="F37" s="94">
        <f>IF(B37="","",SUMIFS(Einkauf!G$4:G$496,Einkauf!E$4:E$496,B37))</f>
        <v>0</v>
      </c>
      <c r="G37" s="94"/>
      <c r="H37" s="95">
        <f t="shared" si="5"/>
        <v>0</v>
      </c>
      <c r="I37" s="175">
        <v>0.88</v>
      </c>
      <c r="J37" s="180">
        <f t="shared" si="6"/>
        <v>8.8000000000000003E-4</v>
      </c>
      <c r="K37" s="98">
        <f t="shared" si="3"/>
        <v>0</v>
      </c>
      <c r="L37" s="108"/>
      <c r="M37" s="100"/>
      <c r="N37" s="100"/>
      <c r="O37" s="100"/>
      <c r="P37" s="100"/>
      <c r="Q37" s="100"/>
      <c r="R37" s="100"/>
      <c r="S37" s="100"/>
      <c r="T37" s="100"/>
      <c r="U37" s="106"/>
    </row>
    <row r="38" spans="2:21" x14ac:dyDescent="0.35">
      <c r="B38" s="93" t="s">
        <v>212</v>
      </c>
      <c r="C38" s="93" t="s">
        <v>174</v>
      </c>
      <c r="D38" s="239" t="str">
        <f t="shared" si="4"/>
        <v>A35</v>
      </c>
      <c r="E38" s="94"/>
      <c r="F38" s="94">
        <f>IF(B38="","",SUMIFS(Einkauf!G$4:G$496,Einkauf!E$4:E$496,B38))</f>
        <v>0</v>
      </c>
      <c r="G38" s="94"/>
      <c r="H38" s="95">
        <f t="shared" si="5"/>
        <v>0</v>
      </c>
      <c r="I38" s="175">
        <v>0.89</v>
      </c>
      <c r="J38" s="180">
        <f t="shared" si="6"/>
        <v>8.9000000000000006E-4</v>
      </c>
      <c r="K38" s="98">
        <f t="shared" si="3"/>
        <v>0</v>
      </c>
      <c r="L38" s="108"/>
      <c r="M38" s="100"/>
      <c r="N38" s="100"/>
      <c r="O38" s="100"/>
      <c r="P38" s="100"/>
      <c r="Q38" s="100"/>
      <c r="R38" s="100"/>
      <c r="S38" s="100"/>
      <c r="T38" s="100"/>
      <c r="U38" s="106"/>
    </row>
    <row r="39" spans="2:21" x14ac:dyDescent="0.35">
      <c r="B39" s="93" t="s">
        <v>213</v>
      </c>
      <c r="C39" s="93" t="s">
        <v>1029</v>
      </c>
      <c r="D39" s="239" t="str">
        <f t="shared" si="4"/>
        <v>A36</v>
      </c>
      <c r="E39" s="94"/>
      <c r="F39" s="94">
        <f>IF(B39="","",SUMIFS(Einkauf!G$4:G$496,Einkauf!E$4:E$496,B39))</f>
        <v>0</v>
      </c>
      <c r="G39" s="94"/>
      <c r="H39" s="95">
        <f t="shared" si="5"/>
        <v>0</v>
      </c>
      <c r="I39" s="175">
        <v>0.9</v>
      </c>
      <c r="J39" s="180">
        <f t="shared" si="6"/>
        <v>8.9999999999999998E-4</v>
      </c>
      <c r="K39" s="98">
        <f t="shared" si="3"/>
        <v>0</v>
      </c>
      <c r="L39" s="108"/>
      <c r="M39" s="100"/>
      <c r="N39" s="100"/>
      <c r="O39" s="100"/>
      <c r="P39" s="100"/>
      <c r="Q39" s="100"/>
      <c r="R39" s="100"/>
      <c r="S39" s="100"/>
      <c r="T39" s="100"/>
      <c r="U39" s="106"/>
    </row>
    <row r="40" spans="2:21" x14ac:dyDescent="0.35">
      <c r="B40" s="93" t="s">
        <v>214</v>
      </c>
      <c r="C40" s="93" t="s">
        <v>165</v>
      </c>
      <c r="D40" s="239" t="str">
        <f t="shared" si="4"/>
        <v>A37</v>
      </c>
      <c r="E40" s="94"/>
      <c r="F40" s="94">
        <f>IF(B40="","",SUMIFS(Einkauf!G$4:G$496,Einkauf!E$4:E$496,B40))</f>
        <v>0</v>
      </c>
      <c r="G40" s="94"/>
      <c r="H40" s="95">
        <f t="shared" si="5"/>
        <v>0</v>
      </c>
      <c r="I40" s="175">
        <v>0.91</v>
      </c>
      <c r="J40" s="180">
        <f t="shared" si="6"/>
        <v>9.1E-4</v>
      </c>
      <c r="K40" s="98">
        <f t="shared" si="3"/>
        <v>0</v>
      </c>
      <c r="L40" s="108"/>
      <c r="M40" s="100"/>
      <c r="N40" s="100"/>
      <c r="O40" s="100"/>
      <c r="P40" s="100"/>
      <c r="Q40" s="100"/>
      <c r="R40" s="100"/>
      <c r="S40" s="100"/>
      <c r="T40" s="100"/>
      <c r="U40" s="106"/>
    </row>
    <row r="41" spans="2:21" x14ac:dyDescent="0.35">
      <c r="B41" s="93" t="s">
        <v>215</v>
      </c>
      <c r="C41" s="178" t="s">
        <v>148</v>
      </c>
      <c r="D41" s="239" t="str">
        <f t="shared" si="4"/>
        <v>A38</v>
      </c>
      <c r="E41" s="94"/>
      <c r="F41" s="94">
        <f>IF(B41="","",SUMIFS(Einkauf!G$4:G$496,Einkauf!E$4:E$496,B41))</f>
        <v>0</v>
      </c>
      <c r="G41" s="94"/>
      <c r="H41" s="95">
        <f t="shared" si="5"/>
        <v>0</v>
      </c>
      <c r="I41" s="175">
        <v>0.92</v>
      </c>
      <c r="J41" s="180">
        <f t="shared" si="6"/>
        <v>9.2000000000000003E-4</v>
      </c>
      <c r="K41" s="98">
        <f t="shared" si="3"/>
        <v>0</v>
      </c>
      <c r="L41" s="108"/>
      <c r="M41" s="100"/>
      <c r="N41" s="100"/>
      <c r="O41" s="100"/>
      <c r="P41" s="100"/>
      <c r="Q41" s="100"/>
      <c r="R41" s="100"/>
      <c r="S41" s="100"/>
      <c r="T41" s="100"/>
      <c r="U41" s="106"/>
    </row>
    <row r="42" spans="2:21" x14ac:dyDescent="0.35">
      <c r="B42" s="93" t="s">
        <v>216</v>
      </c>
      <c r="C42" s="93" t="s">
        <v>167</v>
      </c>
      <c r="D42" s="239" t="str">
        <f t="shared" si="4"/>
        <v>A39</v>
      </c>
      <c r="E42" s="94"/>
      <c r="F42" s="94">
        <f>IF(B42="","",SUMIFS(Einkauf!G$4:G$496,Einkauf!E$4:E$496,B42))</f>
        <v>0</v>
      </c>
      <c r="G42" s="94"/>
      <c r="H42" s="95">
        <f t="shared" si="5"/>
        <v>0</v>
      </c>
      <c r="I42" s="175">
        <v>0.93</v>
      </c>
      <c r="J42" s="180">
        <f t="shared" si="6"/>
        <v>9.3000000000000005E-4</v>
      </c>
      <c r="K42" s="98">
        <f t="shared" si="3"/>
        <v>0</v>
      </c>
      <c r="L42" s="108"/>
      <c r="M42" s="100"/>
      <c r="N42" s="100"/>
      <c r="O42" s="100"/>
      <c r="P42" s="100"/>
      <c r="Q42" s="100"/>
      <c r="R42" s="100"/>
      <c r="S42" s="100"/>
      <c r="T42" s="100"/>
      <c r="U42" s="106"/>
    </row>
    <row r="43" spans="2:21" x14ac:dyDescent="0.35">
      <c r="B43" s="93" t="s">
        <v>217</v>
      </c>
      <c r="C43" s="93" t="s">
        <v>164</v>
      </c>
      <c r="D43" s="239" t="str">
        <f t="shared" si="4"/>
        <v>A40</v>
      </c>
      <c r="E43" s="94"/>
      <c r="F43" s="94">
        <f>IF(B43="","",SUMIFS(Einkauf!G$4:G$496,Einkauf!E$4:E$496,B43))</f>
        <v>0</v>
      </c>
      <c r="G43" s="94"/>
      <c r="H43" s="95">
        <f t="shared" si="5"/>
        <v>0</v>
      </c>
      <c r="I43" s="175">
        <v>0.94</v>
      </c>
      <c r="J43" s="180">
        <f t="shared" si="6"/>
        <v>9.3999999999999997E-4</v>
      </c>
      <c r="K43" s="98">
        <f t="shared" si="3"/>
        <v>0</v>
      </c>
      <c r="L43" s="108"/>
      <c r="M43" s="100"/>
      <c r="N43" s="100"/>
      <c r="O43" s="100"/>
      <c r="P43" s="100"/>
      <c r="Q43" s="100"/>
      <c r="R43" s="100"/>
      <c r="S43" s="100"/>
      <c r="T43" s="100"/>
      <c r="U43" s="106"/>
    </row>
    <row r="44" spans="2:21" x14ac:dyDescent="0.35">
      <c r="B44" s="93" t="s">
        <v>218</v>
      </c>
      <c r="C44" s="93" t="s">
        <v>143</v>
      </c>
      <c r="D44" s="239" t="str">
        <f t="shared" si="4"/>
        <v>A41</v>
      </c>
      <c r="E44" s="94"/>
      <c r="F44" s="94">
        <f>IF(B44="","",SUMIFS(Einkauf!G$4:G$496,Einkauf!E$4:E$496,B44))</f>
        <v>0</v>
      </c>
      <c r="G44" s="94"/>
      <c r="H44" s="95">
        <f t="shared" si="5"/>
        <v>0</v>
      </c>
      <c r="I44" s="175">
        <v>0.95</v>
      </c>
      <c r="J44" s="180">
        <f t="shared" si="6"/>
        <v>9.5E-4</v>
      </c>
      <c r="K44" s="98">
        <f t="shared" si="3"/>
        <v>0</v>
      </c>
      <c r="L44" s="108"/>
      <c r="M44" s="100"/>
      <c r="N44" s="100"/>
      <c r="O44" s="100"/>
      <c r="P44" s="100"/>
      <c r="Q44" s="100"/>
      <c r="R44" s="100"/>
      <c r="S44" s="100"/>
      <c r="T44" s="100"/>
      <c r="U44" s="106"/>
    </row>
    <row r="45" spans="2:21" x14ac:dyDescent="0.35">
      <c r="B45" s="93" t="s">
        <v>219</v>
      </c>
      <c r="C45" s="93" t="s">
        <v>157</v>
      </c>
      <c r="D45" s="239" t="str">
        <f t="shared" si="4"/>
        <v>A42</v>
      </c>
      <c r="E45" s="94"/>
      <c r="F45" s="94">
        <f>IF(B45="","",SUMIFS(Einkauf!G$4:G$496,Einkauf!E$4:E$496,B45))</f>
        <v>0</v>
      </c>
      <c r="G45" s="94"/>
      <c r="H45" s="95">
        <f t="shared" si="5"/>
        <v>0</v>
      </c>
      <c r="I45" s="175">
        <v>0.96</v>
      </c>
      <c r="J45" s="180">
        <f t="shared" si="6"/>
        <v>9.5999999999999992E-4</v>
      </c>
      <c r="K45" s="98">
        <f t="shared" si="3"/>
        <v>0</v>
      </c>
      <c r="L45" s="108"/>
      <c r="M45" s="100"/>
      <c r="N45" s="100"/>
      <c r="O45" s="100"/>
      <c r="P45" s="100"/>
      <c r="Q45" s="100"/>
      <c r="R45" s="100"/>
      <c r="S45" s="100"/>
      <c r="T45" s="100"/>
      <c r="U45" s="106"/>
    </row>
    <row r="46" spans="2:21" x14ac:dyDescent="0.35">
      <c r="B46" s="93" t="s">
        <v>220</v>
      </c>
      <c r="C46" s="93" t="s">
        <v>153</v>
      </c>
      <c r="D46" s="239" t="str">
        <f t="shared" si="4"/>
        <v>A43</v>
      </c>
      <c r="E46" s="94"/>
      <c r="F46" s="94">
        <f>IF(B46="","",SUMIFS(Einkauf!G$4:G$496,Einkauf!E$4:E$496,B46))</f>
        <v>0</v>
      </c>
      <c r="G46" s="94"/>
      <c r="H46" s="95">
        <f t="shared" si="5"/>
        <v>0</v>
      </c>
      <c r="I46" s="175">
        <v>0.97</v>
      </c>
      <c r="J46" s="180">
        <f t="shared" si="6"/>
        <v>9.6999999999999994E-4</v>
      </c>
      <c r="K46" s="98">
        <f t="shared" si="3"/>
        <v>0</v>
      </c>
      <c r="L46" s="108"/>
      <c r="M46" s="100"/>
      <c r="N46" s="100"/>
      <c r="O46" s="100"/>
      <c r="P46" s="100"/>
      <c r="Q46" s="100"/>
      <c r="R46" s="100"/>
      <c r="S46" s="100"/>
      <c r="T46" s="100"/>
      <c r="U46" s="106"/>
    </row>
    <row r="47" spans="2:21" x14ac:dyDescent="0.35">
      <c r="B47" s="93" t="s">
        <v>221</v>
      </c>
      <c r="C47" s="93" t="s">
        <v>172</v>
      </c>
      <c r="D47" s="239" t="str">
        <f t="shared" si="4"/>
        <v>A44</v>
      </c>
      <c r="E47" s="94"/>
      <c r="F47" s="94">
        <f>IF(B47="","",SUMIFS(Einkauf!G$4:G$496,Einkauf!E$4:E$496,B47))</f>
        <v>0</v>
      </c>
      <c r="G47" s="94"/>
      <c r="H47" s="95">
        <f t="shared" si="5"/>
        <v>0</v>
      </c>
      <c r="I47" s="175">
        <v>0.98</v>
      </c>
      <c r="J47" s="180">
        <f t="shared" si="6"/>
        <v>9.7999999999999997E-4</v>
      </c>
      <c r="K47" s="98">
        <f t="shared" si="3"/>
        <v>0</v>
      </c>
      <c r="L47" s="108"/>
      <c r="M47" s="100"/>
      <c r="N47" s="100"/>
      <c r="O47" s="100"/>
      <c r="P47" s="100"/>
      <c r="Q47" s="100"/>
      <c r="R47" s="100"/>
      <c r="S47" s="100"/>
      <c r="T47" s="100"/>
      <c r="U47" s="106"/>
    </row>
    <row r="48" spans="2:21" x14ac:dyDescent="0.35">
      <c r="B48" s="93" t="s">
        <v>222</v>
      </c>
      <c r="C48" s="93" t="s">
        <v>151</v>
      </c>
      <c r="D48" s="239" t="str">
        <f t="shared" si="4"/>
        <v>A45</v>
      </c>
      <c r="E48" s="94"/>
      <c r="F48" s="94">
        <f>IF(B48="","",SUMIFS(Einkauf!G$4:G$496,Einkauf!E$4:E$496,B48))</f>
        <v>0</v>
      </c>
      <c r="G48" s="94"/>
      <c r="H48" s="95">
        <f t="shared" si="5"/>
        <v>0</v>
      </c>
      <c r="I48" s="175">
        <v>0.99</v>
      </c>
      <c r="J48" s="180">
        <f t="shared" si="6"/>
        <v>9.8999999999999999E-4</v>
      </c>
      <c r="K48" s="98">
        <f t="shared" si="3"/>
        <v>0</v>
      </c>
      <c r="L48" s="108"/>
      <c r="M48" s="100"/>
      <c r="N48" s="100"/>
      <c r="O48" s="100"/>
      <c r="P48" s="100"/>
      <c r="Q48" s="100"/>
      <c r="R48" s="100"/>
      <c r="S48" s="100"/>
      <c r="T48" s="100"/>
      <c r="U48" s="106"/>
    </row>
    <row r="49" spans="2:21" x14ac:dyDescent="0.35">
      <c r="B49" s="93" t="s">
        <v>223</v>
      </c>
      <c r="C49" s="93" t="s">
        <v>156</v>
      </c>
      <c r="D49" s="239" t="str">
        <f t="shared" si="4"/>
        <v>A46</v>
      </c>
      <c r="E49" s="94"/>
      <c r="F49" s="94">
        <f>IF(B49="","",SUMIFS(Einkauf!G$4:G$496,Einkauf!E$4:E$496,B49))</f>
        <v>0</v>
      </c>
      <c r="G49" s="94"/>
      <c r="H49" s="95">
        <f t="shared" si="5"/>
        <v>0</v>
      </c>
      <c r="I49" s="175">
        <v>1</v>
      </c>
      <c r="J49" s="180">
        <f t="shared" si="6"/>
        <v>1E-3</v>
      </c>
      <c r="K49" s="98">
        <f t="shared" si="3"/>
        <v>0</v>
      </c>
      <c r="L49" s="108"/>
      <c r="M49" s="100"/>
      <c r="N49" s="100"/>
      <c r="O49" s="100"/>
      <c r="P49" s="100"/>
      <c r="Q49" s="100"/>
      <c r="R49" s="100"/>
      <c r="S49" s="100"/>
      <c r="T49" s="100"/>
      <c r="U49" s="106"/>
    </row>
    <row r="50" spans="2:21" x14ac:dyDescent="0.35">
      <c r="B50" s="93" t="s">
        <v>224</v>
      </c>
      <c r="C50" s="93" t="s">
        <v>152</v>
      </c>
      <c r="D50" s="239" t="str">
        <f t="shared" si="4"/>
        <v>A47</v>
      </c>
      <c r="E50" s="94"/>
      <c r="F50" s="94">
        <f>IF(B50="","",SUMIFS(Einkauf!G$4:G$496,Einkauf!E$4:E$496,B50))</f>
        <v>0</v>
      </c>
      <c r="G50" s="94"/>
      <c r="H50" s="95">
        <f t="shared" si="5"/>
        <v>0</v>
      </c>
      <c r="I50" s="175">
        <v>1.01</v>
      </c>
      <c r="J50" s="180">
        <f t="shared" si="6"/>
        <v>1.01E-3</v>
      </c>
      <c r="K50" s="98">
        <f t="shared" si="3"/>
        <v>0</v>
      </c>
      <c r="L50" s="108"/>
      <c r="M50" s="100"/>
      <c r="N50" s="100"/>
      <c r="O50" s="100"/>
      <c r="P50" s="100"/>
      <c r="Q50" s="100"/>
      <c r="R50" s="100"/>
      <c r="S50" s="100"/>
      <c r="T50" s="100"/>
      <c r="U50" s="106"/>
    </row>
    <row r="51" spans="2:21" x14ac:dyDescent="0.35">
      <c r="B51" s="93" t="s">
        <v>225</v>
      </c>
      <c r="C51" s="93" t="s">
        <v>161</v>
      </c>
      <c r="D51" s="239" t="str">
        <f t="shared" si="4"/>
        <v>A48</v>
      </c>
      <c r="E51" s="94"/>
      <c r="F51" s="94">
        <f>IF(B51="","",SUMIFS(Einkauf!G$4:G$496,Einkauf!E$4:E$496,B51))</f>
        <v>0</v>
      </c>
      <c r="G51" s="94"/>
      <c r="H51" s="95">
        <f t="shared" si="5"/>
        <v>0</v>
      </c>
      <c r="I51" s="175">
        <v>1.02</v>
      </c>
      <c r="J51" s="180">
        <f t="shared" si="6"/>
        <v>1.0200000000000001E-3</v>
      </c>
      <c r="K51" s="98">
        <f t="shared" si="3"/>
        <v>0</v>
      </c>
      <c r="L51" s="108"/>
      <c r="M51" s="100"/>
      <c r="N51" s="100"/>
      <c r="O51" s="100"/>
      <c r="P51" s="100"/>
      <c r="Q51" s="100"/>
      <c r="R51" s="100"/>
      <c r="S51" s="100"/>
      <c r="T51" s="100"/>
      <c r="U51" s="106"/>
    </row>
    <row r="52" spans="2:21" x14ac:dyDescent="0.35">
      <c r="B52" s="93" t="s">
        <v>226</v>
      </c>
      <c r="C52" s="93" t="s">
        <v>149</v>
      </c>
      <c r="D52" s="239" t="str">
        <f t="shared" si="4"/>
        <v>A49</v>
      </c>
      <c r="E52" s="94"/>
      <c r="F52" s="94">
        <f>IF(B52="","",SUMIFS(Einkauf!G$4:G$496,Einkauf!E$4:E$496,B52))</f>
        <v>0</v>
      </c>
      <c r="G52" s="94"/>
      <c r="H52" s="95">
        <f t="shared" si="5"/>
        <v>0</v>
      </c>
      <c r="I52" s="175">
        <v>1.03</v>
      </c>
      <c r="J52" s="180">
        <f t="shared" si="6"/>
        <v>1.0300000000000001E-3</v>
      </c>
      <c r="K52" s="98">
        <f t="shared" si="3"/>
        <v>0</v>
      </c>
      <c r="L52" s="108"/>
      <c r="M52" s="100"/>
      <c r="N52" s="100"/>
      <c r="O52" s="100"/>
      <c r="P52" s="100"/>
      <c r="Q52" s="100"/>
      <c r="R52" s="100"/>
      <c r="S52" s="100"/>
      <c r="T52" s="100"/>
      <c r="U52" s="106"/>
    </row>
    <row r="53" spans="2:21" x14ac:dyDescent="0.35">
      <c r="B53" s="93" t="s">
        <v>227</v>
      </c>
      <c r="C53" s="93" t="s">
        <v>142</v>
      </c>
      <c r="D53" s="239" t="str">
        <f t="shared" si="4"/>
        <v>A50</v>
      </c>
      <c r="E53" s="94"/>
      <c r="F53" s="94">
        <f>IF(B53="","",SUMIFS(Einkauf!G$4:G$496,Einkauf!E$4:E$496,B53))</f>
        <v>0</v>
      </c>
      <c r="G53" s="94"/>
      <c r="H53" s="95">
        <f t="shared" si="5"/>
        <v>0</v>
      </c>
      <c r="I53" s="175">
        <v>1.04</v>
      </c>
      <c r="J53" s="180">
        <f t="shared" si="6"/>
        <v>1.0400000000000001E-3</v>
      </c>
      <c r="K53" s="98">
        <f t="shared" si="3"/>
        <v>0</v>
      </c>
      <c r="L53" s="108"/>
      <c r="M53" s="100"/>
      <c r="N53" s="100"/>
      <c r="O53" s="100"/>
      <c r="P53" s="100"/>
      <c r="Q53" s="100"/>
      <c r="R53" s="100"/>
      <c r="S53" s="100"/>
      <c r="T53" s="100"/>
      <c r="U53" s="106"/>
    </row>
    <row r="54" spans="2:21" x14ac:dyDescent="0.35">
      <c r="B54" s="93" t="s">
        <v>228</v>
      </c>
      <c r="C54" s="93" t="s">
        <v>1044</v>
      </c>
      <c r="D54" s="239" t="str">
        <f t="shared" si="4"/>
        <v>A51</v>
      </c>
      <c r="E54" s="94"/>
      <c r="F54" s="94">
        <f>IF(B54="","",SUMIFS(Einkauf!G$4:G$496,Einkauf!E$4:E$496,B54))</f>
        <v>0</v>
      </c>
      <c r="G54" s="94"/>
      <c r="H54" s="95">
        <f t="shared" si="5"/>
        <v>0</v>
      </c>
      <c r="I54" s="175">
        <v>1.05</v>
      </c>
      <c r="J54" s="180">
        <f t="shared" si="6"/>
        <v>1.0500000000000002E-3</v>
      </c>
      <c r="K54" s="98">
        <f t="shared" si="3"/>
        <v>0</v>
      </c>
      <c r="L54" s="108"/>
      <c r="M54" s="100"/>
      <c r="N54" s="100"/>
      <c r="O54" s="100"/>
      <c r="P54" s="100"/>
      <c r="Q54" s="100"/>
      <c r="R54" s="100"/>
      <c r="S54" s="100"/>
      <c r="T54" s="100"/>
      <c r="U54" s="106"/>
    </row>
    <row r="55" spans="2:21" x14ac:dyDescent="0.35">
      <c r="B55" s="93" t="s">
        <v>229</v>
      </c>
      <c r="C55" s="93" t="s">
        <v>150</v>
      </c>
      <c r="D55" s="239" t="str">
        <f t="shared" si="4"/>
        <v>A52</v>
      </c>
      <c r="E55" s="94"/>
      <c r="F55" s="94">
        <f>IF(B55="","",SUMIFS(Einkauf!G$4:G$496,Einkauf!E$4:E$496,B55))</f>
        <v>0</v>
      </c>
      <c r="G55" s="94"/>
      <c r="H55" s="95">
        <f t="shared" si="5"/>
        <v>0</v>
      </c>
      <c r="I55" s="175">
        <v>1.06</v>
      </c>
      <c r="J55" s="180">
        <f t="shared" si="6"/>
        <v>1.06E-3</v>
      </c>
      <c r="K55" s="98">
        <f t="shared" si="3"/>
        <v>0</v>
      </c>
      <c r="L55" s="108"/>
      <c r="M55" s="100"/>
      <c r="N55" s="100"/>
      <c r="O55" s="100"/>
      <c r="P55" s="100"/>
      <c r="Q55" s="100"/>
      <c r="R55" s="100"/>
      <c r="S55" s="100"/>
      <c r="T55" s="100"/>
      <c r="U55" s="106"/>
    </row>
    <row r="56" spans="2:21" x14ac:dyDescent="0.35">
      <c r="B56" s="93" t="s">
        <v>230</v>
      </c>
      <c r="C56" s="93" t="s">
        <v>139</v>
      </c>
      <c r="D56" s="239" t="str">
        <f t="shared" si="4"/>
        <v>A53</v>
      </c>
      <c r="E56" s="94"/>
      <c r="F56" s="94">
        <f>IF(B56="","",SUMIFS(Einkauf!G$4:G$496,Einkauf!E$4:E$496,B56))</f>
        <v>0</v>
      </c>
      <c r="G56" s="94"/>
      <c r="H56" s="95">
        <f t="shared" si="5"/>
        <v>0</v>
      </c>
      <c r="I56" s="175">
        <v>1.07</v>
      </c>
      <c r="J56" s="180">
        <f t="shared" si="6"/>
        <v>1.07E-3</v>
      </c>
      <c r="K56" s="98">
        <f t="shared" si="3"/>
        <v>0</v>
      </c>
      <c r="L56" s="108"/>
      <c r="M56" s="100"/>
      <c r="N56" s="100"/>
      <c r="O56" s="100"/>
      <c r="P56" s="100"/>
      <c r="Q56" s="100"/>
      <c r="R56" s="100"/>
      <c r="S56" s="100"/>
      <c r="T56" s="100"/>
      <c r="U56" s="106"/>
    </row>
    <row r="57" spans="2:21" x14ac:dyDescent="0.35">
      <c r="B57" s="93" t="s">
        <v>231</v>
      </c>
      <c r="C57" s="93" t="s">
        <v>1030</v>
      </c>
      <c r="D57" s="239" t="str">
        <f t="shared" si="4"/>
        <v>A54</v>
      </c>
      <c r="E57" s="94"/>
      <c r="F57" s="94">
        <f>IF(B57="","",SUMIFS(Einkauf!G$4:G$496,Einkauf!E$4:E$496,B57))</f>
        <v>0</v>
      </c>
      <c r="G57" s="94"/>
      <c r="H57" s="95">
        <f t="shared" si="5"/>
        <v>0</v>
      </c>
      <c r="I57" s="175">
        <v>1.08</v>
      </c>
      <c r="J57" s="180">
        <f t="shared" si="6"/>
        <v>1.08E-3</v>
      </c>
      <c r="K57" s="98">
        <f t="shared" si="3"/>
        <v>0</v>
      </c>
      <c r="L57" s="108"/>
      <c r="M57" s="100"/>
      <c r="N57" s="100"/>
      <c r="O57" s="100"/>
      <c r="P57" s="100"/>
      <c r="Q57" s="100"/>
      <c r="R57" s="100"/>
      <c r="S57" s="100"/>
      <c r="T57" s="100"/>
      <c r="U57" s="106"/>
    </row>
    <row r="58" spans="2:21" x14ac:dyDescent="0.35">
      <c r="B58" s="93" t="s">
        <v>232</v>
      </c>
      <c r="C58" s="93"/>
      <c r="D58" s="239" t="str">
        <f t="shared" si="0"/>
        <v>A55</v>
      </c>
      <c r="E58" s="94"/>
      <c r="F58" s="94">
        <f>IF(B58="","",SUMIFS(Einkauf!G$4:G$496,Einkauf!E$4:E$496,B58))</f>
        <v>0</v>
      </c>
      <c r="G58" s="94"/>
      <c r="H58" s="95">
        <f t="shared" si="1"/>
        <v>0</v>
      </c>
      <c r="I58" s="175"/>
      <c r="J58" s="180">
        <f t="shared" si="6"/>
        <v>0</v>
      </c>
      <c r="K58" s="98">
        <f t="shared" si="3"/>
        <v>0</v>
      </c>
      <c r="L58" s="108"/>
      <c r="M58" s="100"/>
      <c r="N58" s="100"/>
      <c r="O58" s="100"/>
      <c r="P58" s="100"/>
      <c r="Q58" s="100"/>
      <c r="R58" s="100"/>
      <c r="S58" s="100"/>
      <c r="T58" s="100"/>
      <c r="U58" s="106"/>
    </row>
    <row r="59" spans="2:21" x14ac:dyDescent="0.35">
      <c r="B59" s="93" t="s">
        <v>233</v>
      </c>
      <c r="C59" s="93"/>
      <c r="D59" s="239" t="str">
        <f t="shared" si="0"/>
        <v>A56</v>
      </c>
      <c r="E59" s="94"/>
      <c r="F59" s="94">
        <f>IF(B59="","",SUMIFS(Einkauf!G$4:G$496,Einkauf!E$4:E$496,B59))</f>
        <v>0</v>
      </c>
      <c r="G59" s="94"/>
      <c r="H59" s="95">
        <f t="shared" si="1"/>
        <v>0</v>
      </c>
      <c r="I59" s="175"/>
      <c r="J59" s="180">
        <f t="shared" si="6"/>
        <v>0</v>
      </c>
      <c r="K59" s="98">
        <f t="shared" si="3"/>
        <v>0</v>
      </c>
      <c r="L59" s="108"/>
      <c r="M59" s="100"/>
      <c r="N59" s="100"/>
      <c r="O59" s="100"/>
      <c r="P59" s="100"/>
      <c r="Q59" s="100"/>
      <c r="R59" s="100"/>
      <c r="S59" s="100"/>
      <c r="T59" s="100"/>
      <c r="U59" s="106"/>
    </row>
    <row r="60" spans="2:21" x14ac:dyDescent="0.35">
      <c r="B60" s="93" t="s">
        <v>234</v>
      </c>
      <c r="C60" s="93"/>
      <c r="D60" s="239" t="str">
        <f t="shared" si="0"/>
        <v>A57</v>
      </c>
      <c r="E60" s="94"/>
      <c r="F60" s="94">
        <f>IF(B60="","",SUMIFS(Einkauf!G$4:G$496,Einkauf!E$4:E$496,B60))</f>
        <v>0</v>
      </c>
      <c r="G60" s="94"/>
      <c r="H60" s="95">
        <f t="shared" si="1"/>
        <v>0</v>
      </c>
      <c r="I60" s="175"/>
      <c r="J60" s="180">
        <f t="shared" si="6"/>
        <v>0</v>
      </c>
      <c r="K60" s="98">
        <f t="shared" si="3"/>
        <v>0</v>
      </c>
      <c r="L60" s="108"/>
      <c r="M60" s="100"/>
      <c r="N60" s="100"/>
      <c r="O60" s="100"/>
      <c r="P60" s="100"/>
      <c r="Q60" s="100"/>
      <c r="R60" s="100"/>
      <c r="S60" s="100"/>
      <c r="T60" s="100"/>
      <c r="U60" s="106"/>
    </row>
    <row r="61" spans="2:21" x14ac:dyDescent="0.35">
      <c r="B61" s="93" t="s">
        <v>235</v>
      </c>
      <c r="C61" s="94"/>
      <c r="D61" s="239" t="str">
        <f t="shared" si="0"/>
        <v>A58</v>
      </c>
      <c r="E61" s="94"/>
      <c r="F61" s="94">
        <f>IF(B61="","",SUMIFS(Einkauf!G$4:G$496,Einkauf!E$4:E$496,B61))</f>
        <v>0</v>
      </c>
      <c r="G61" s="94"/>
      <c r="H61" s="95">
        <f t="shared" si="1"/>
        <v>0</v>
      </c>
      <c r="I61" s="175"/>
      <c r="J61" s="180">
        <f t="shared" si="6"/>
        <v>0</v>
      </c>
      <c r="K61" s="98">
        <f t="shared" si="3"/>
        <v>0</v>
      </c>
      <c r="L61" s="108"/>
      <c r="M61" s="100"/>
      <c r="N61" s="100"/>
      <c r="O61" s="100"/>
      <c r="P61" s="100"/>
      <c r="Q61" s="100"/>
      <c r="R61" s="100"/>
      <c r="S61" s="100"/>
      <c r="T61" s="100"/>
      <c r="U61" s="106"/>
    </row>
    <row r="62" spans="2:21" x14ac:dyDescent="0.35">
      <c r="B62" s="93" t="s">
        <v>236</v>
      </c>
      <c r="C62" s="94"/>
      <c r="D62" s="239" t="str">
        <f t="shared" si="0"/>
        <v>A59</v>
      </c>
      <c r="E62" s="94"/>
      <c r="F62" s="94">
        <f>IF(B62="","",SUMIFS(Einkauf!G$4:G$496,Einkauf!E$4:E$496,B62))</f>
        <v>0</v>
      </c>
      <c r="G62" s="94"/>
      <c r="H62" s="95">
        <f t="shared" si="1"/>
        <v>0</v>
      </c>
      <c r="I62" s="175"/>
      <c r="J62" s="180">
        <f t="shared" si="6"/>
        <v>0</v>
      </c>
      <c r="K62" s="98">
        <f t="shared" si="3"/>
        <v>0</v>
      </c>
      <c r="L62" s="108"/>
      <c r="M62" s="100"/>
      <c r="N62" s="100"/>
      <c r="O62" s="100"/>
      <c r="P62" s="100"/>
      <c r="Q62" s="100"/>
      <c r="R62" s="100"/>
      <c r="S62" s="100"/>
      <c r="T62" s="100"/>
      <c r="U62" s="106"/>
    </row>
    <row r="63" spans="2:21" x14ac:dyDescent="0.35">
      <c r="B63" s="93" t="s">
        <v>237</v>
      </c>
      <c r="C63" s="94"/>
      <c r="D63" s="239" t="str">
        <f t="shared" si="0"/>
        <v>A60</v>
      </c>
      <c r="E63" s="94"/>
      <c r="F63" s="94">
        <f>IF(B63="","",SUMIFS(Einkauf!G$4:G$496,Einkauf!E$4:E$496,B63))</f>
        <v>0</v>
      </c>
      <c r="G63" s="94"/>
      <c r="H63" s="95">
        <f t="shared" si="1"/>
        <v>0</v>
      </c>
      <c r="I63" s="175"/>
      <c r="J63" s="180">
        <f t="shared" si="6"/>
        <v>0</v>
      </c>
      <c r="K63" s="98">
        <f t="shared" si="3"/>
        <v>0</v>
      </c>
      <c r="L63" s="108"/>
      <c r="M63" s="100"/>
      <c r="N63" s="100"/>
      <c r="O63" s="100"/>
      <c r="P63" s="100"/>
      <c r="Q63" s="100"/>
      <c r="R63" s="100"/>
      <c r="S63" s="100"/>
      <c r="T63" s="100"/>
      <c r="U63" s="106"/>
    </row>
    <row r="64" spans="2:21" x14ac:dyDescent="0.35">
      <c r="B64" s="93" t="s">
        <v>238</v>
      </c>
      <c r="C64" s="94"/>
      <c r="D64" s="239" t="str">
        <f t="shared" si="0"/>
        <v>A61</v>
      </c>
      <c r="E64" s="94"/>
      <c r="F64" s="94">
        <f>IF(B64="","",SUMIFS(Einkauf!G$4:G$496,Einkauf!E$4:E$496,B64))</f>
        <v>0</v>
      </c>
      <c r="G64" s="94"/>
      <c r="H64" s="95">
        <f t="shared" si="1"/>
        <v>0</v>
      </c>
      <c r="I64" s="175"/>
      <c r="J64" s="180">
        <f t="shared" si="6"/>
        <v>0</v>
      </c>
      <c r="K64" s="98">
        <f t="shared" si="3"/>
        <v>0</v>
      </c>
      <c r="L64" s="108"/>
      <c r="M64" s="100"/>
      <c r="N64" s="100"/>
      <c r="O64" s="100"/>
      <c r="P64" s="100"/>
      <c r="Q64" s="100"/>
      <c r="R64" s="100"/>
      <c r="S64" s="100"/>
      <c r="T64" s="100"/>
      <c r="U64" s="106"/>
    </row>
    <row r="65" spans="2:21" x14ac:dyDescent="0.35">
      <c r="B65" s="93" t="s">
        <v>239</v>
      </c>
      <c r="C65" s="94"/>
      <c r="D65" s="239" t="str">
        <f t="shared" si="0"/>
        <v>A62</v>
      </c>
      <c r="E65" s="94"/>
      <c r="F65" s="94">
        <f>IF(B65="","",SUMIFS(Einkauf!G$4:G$496,Einkauf!E$4:E$496,B65))</f>
        <v>0</v>
      </c>
      <c r="G65" s="94"/>
      <c r="H65" s="95">
        <f t="shared" si="1"/>
        <v>0</v>
      </c>
      <c r="I65" s="175"/>
      <c r="J65" s="180">
        <f t="shared" si="6"/>
        <v>0</v>
      </c>
      <c r="K65" s="98">
        <f t="shared" si="3"/>
        <v>0</v>
      </c>
      <c r="L65" s="108"/>
      <c r="M65" s="100"/>
      <c r="N65" s="100"/>
      <c r="O65" s="100"/>
      <c r="P65" s="100"/>
      <c r="Q65" s="100"/>
      <c r="R65" s="100"/>
      <c r="S65" s="100"/>
      <c r="T65" s="100"/>
      <c r="U65" s="106"/>
    </row>
    <row r="66" spans="2:21" x14ac:dyDescent="0.35">
      <c r="B66" s="93" t="s">
        <v>240</v>
      </c>
      <c r="C66" s="94"/>
      <c r="D66" s="239" t="str">
        <f t="shared" si="0"/>
        <v>A63</v>
      </c>
      <c r="E66" s="94"/>
      <c r="F66" s="94">
        <f>IF(B66="","",SUMIFS(Einkauf!G$4:G$496,Einkauf!E$4:E$496,B66))</f>
        <v>0</v>
      </c>
      <c r="G66" s="94"/>
      <c r="H66" s="95">
        <f t="shared" si="1"/>
        <v>0</v>
      </c>
      <c r="I66" s="175"/>
      <c r="J66" s="180">
        <f t="shared" si="6"/>
        <v>0</v>
      </c>
      <c r="K66" s="98">
        <f t="shared" si="3"/>
        <v>0</v>
      </c>
      <c r="L66" s="108"/>
      <c r="M66" s="100"/>
      <c r="N66" s="100"/>
      <c r="O66" s="100"/>
      <c r="P66" s="100"/>
      <c r="Q66" s="100"/>
      <c r="R66" s="100"/>
      <c r="S66" s="100"/>
      <c r="T66" s="100"/>
      <c r="U66" s="106"/>
    </row>
    <row r="67" spans="2:21" x14ac:dyDescent="0.35">
      <c r="B67" s="93" t="s">
        <v>241</v>
      </c>
      <c r="C67" s="94"/>
      <c r="D67" s="239" t="str">
        <f t="shared" si="0"/>
        <v>A64</v>
      </c>
      <c r="E67" s="94"/>
      <c r="F67" s="94">
        <f>IF(B67="","",SUMIFS(Einkauf!G$4:G$496,Einkauf!E$4:E$496,B67))</f>
        <v>0</v>
      </c>
      <c r="G67" s="94"/>
      <c r="H67" s="95">
        <f t="shared" si="1"/>
        <v>0</v>
      </c>
      <c r="I67" s="175"/>
      <c r="J67" s="180">
        <f t="shared" si="6"/>
        <v>0</v>
      </c>
      <c r="K67" s="98">
        <f t="shared" si="3"/>
        <v>0</v>
      </c>
      <c r="L67" s="108"/>
      <c r="M67" s="100"/>
      <c r="N67" s="100"/>
      <c r="O67" s="100"/>
      <c r="P67" s="100"/>
      <c r="Q67" s="100"/>
      <c r="R67" s="100"/>
      <c r="S67" s="100"/>
      <c r="T67" s="100"/>
      <c r="U67" s="106"/>
    </row>
    <row r="68" spans="2:21" x14ac:dyDescent="0.35">
      <c r="B68" s="93" t="s">
        <v>242</v>
      </c>
      <c r="C68" s="94"/>
      <c r="D68" s="239" t="str">
        <f t="shared" si="0"/>
        <v>A65</v>
      </c>
      <c r="E68" s="94"/>
      <c r="F68" s="94">
        <f>IF(B68="","",SUMIFS(Einkauf!G$4:G$496,Einkauf!E$4:E$496,B68))</f>
        <v>0</v>
      </c>
      <c r="G68" s="94"/>
      <c r="H68" s="95">
        <f t="shared" si="1"/>
        <v>0</v>
      </c>
      <c r="I68" s="175"/>
      <c r="J68" s="180">
        <f t="shared" si="6"/>
        <v>0</v>
      </c>
      <c r="K68" s="98">
        <f t="shared" si="3"/>
        <v>0</v>
      </c>
      <c r="L68" s="108"/>
      <c r="M68" s="100"/>
      <c r="N68" s="100"/>
      <c r="O68" s="100"/>
      <c r="P68" s="100"/>
      <c r="Q68" s="100"/>
      <c r="R68" s="100"/>
      <c r="S68" s="100"/>
      <c r="T68" s="100"/>
      <c r="U68" s="106"/>
    </row>
    <row r="69" spans="2:21" x14ac:dyDescent="0.35">
      <c r="B69" s="93" t="s">
        <v>243</v>
      </c>
      <c r="C69" s="94"/>
      <c r="D69" s="239" t="str">
        <f t="shared" si="0"/>
        <v>A66</v>
      </c>
      <c r="E69" s="94"/>
      <c r="F69" s="94">
        <f>IF(B69="","",SUMIFS(Einkauf!G$4:G$496,Einkauf!E$4:E$496,B69))</f>
        <v>0</v>
      </c>
      <c r="G69" s="94"/>
      <c r="H69" s="95">
        <f t="shared" si="1"/>
        <v>0</v>
      </c>
      <c r="I69" s="175"/>
      <c r="J69" s="180">
        <f t="shared" si="6"/>
        <v>0</v>
      </c>
      <c r="K69" s="98">
        <f t="shared" si="3"/>
        <v>0</v>
      </c>
      <c r="L69" s="108"/>
      <c r="M69" s="100"/>
      <c r="N69" s="100"/>
      <c r="O69" s="100"/>
      <c r="P69" s="100"/>
      <c r="Q69" s="100"/>
      <c r="R69" s="100"/>
      <c r="S69" s="100"/>
      <c r="T69" s="100"/>
      <c r="U69" s="106"/>
    </row>
    <row r="70" spans="2:21" x14ac:dyDescent="0.35">
      <c r="B70" s="93" t="s">
        <v>244</v>
      </c>
      <c r="C70" s="94"/>
      <c r="D70" s="239" t="str">
        <f t="shared" si="0"/>
        <v>A67</v>
      </c>
      <c r="E70" s="94"/>
      <c r="F70" s="94">
        <f>IF(B70="","",SUMIFS(Einkauf!G$4:G$496,Einkauf!E$4:E$496,B70))</f>
        <v>0</v>
      </c>
      <c r="G70" s="94"/>
      <c r="H70" s="95">
        <f t="shared" si="1"/>
        <v>0</v>
      </c>
      <c r="I70" s="175"/>
      <c r="J70" s="180">
        <f t="shared" si="6"/>
        <v>0</v>
      </c>
      <c r="K70" s="98">
        <f t="shared" ref="K70:K133" si="7">H70*I70</f>
        <v>0</v>
      </c>
      <c r="L70" s="108"/>
      <c r="M70" s="100"/>
      <c r="N70" s="100"/>
      <c r="O70" s="100"/>
      <c r="P70" s="100"/>
      <c r="Q70" s="100"/>
      <c r="R70" s="100"/>
      <c r="S70" s="100"/>
      <c r="T70" s="100"/>
      <c r="U70" s="106"/>
    </row>
    <row r="71" spans="2:21" x14ac:dyDescent="0.35">
      <c r="B71" s="93" t="s">
        <v>245</v>
      </c>
      <c r="C71" s="94"/>
      <c r="D71" s="239" t="str">
        <f t="shared" ref="D71:D134" si="8">B71</f>
        <v>A68</v>
      </c>
      <c r="E71" s="94"/>
      <c r="F71" s="94">
        <f>IF(B71="","",SUMIFS(Einkauf!G$4:G$496,Einkauf!E$4:E$496,B71))</f>
        <v>0</v>
      </c>
      <c r="G71" s="94"/>
      <c r="H71" s="95">
        <f t="shared" ref="H71:H134" si="9">IF(B71="","",E71+F71-G71)</f>
        <v>0</v>
      </c>
      <c r="I71" s="175"/>
      <c r="J71" s="180">
        <f t="shared" si="6"/>
        <v>0</v>
      </c>
      <c r="K71" s="98">
        <f t="shared" si="7"/>
        <v>0</v>
      </c>
      <c r="L71" s="108"/>
      <c r="M71" s="100"/>
      <c r="N71" s="100"/>
      <c r="O71" s="100"/>
      <c r="P71" s="100"/>
      <c r="Q71" s="100"/>
      <c r="R71" s="100"/>
      <c r="S71" s="100"/>
      <c r="T71" s="100"/>
      <c r="U71" s="106"/>
    </row>
    <row r="72" spans="2:21" x14ac:dyDescent="0.35">
      <c r="B72" s="93" t="s">
        <v>246</v>
      </c>
      <c r="C72" s="94"/>
      <c r="D72" s="239" t="str">
        <f t="shared" si="8"/>
        <v>A69</v>
      </c>
      <c r="E72" s="94"/>
      <c r="F72" s="94">
        <f>IF(B72="","",SUMIFS(Einkauf!G$4:G$496,Einkauf!E$4:E$496,B72))</f>
        <v>0</v>
      </c>
      <c r="G72" s="94"/>
      <c r="H72" s="95">
        <f t="shared" si="9"/>
        <v>0</v>
      </c>
      <c r="I72" s="175"/>
      <c r="J72" s="180">
        <f t="shared" si="6"/>
        <v>0</v>
      </c>
      <c r="K72" s="98">
        <f t="shared" si="7"/>
        <v>0</v>
      </c>
      <c r="L72" s="108"/>
      <c r="M72" s="100"/>
      <c r="N72" s="100"/>
      <c r="O72" s="100"/>
      <c r="P72" s="100"/>
      <c r="Q72" s="100"/>
      <c r="R72" s="100"/>
      <c r="S72" s="100"/>
      <c r="T72" s="100"/>
      <c r="U72" s="106"/>
    </row>
    <row r="73" spans="2:21" x14ac:dyDescent="0.35">
      <c r="B73" s="93" t="s">
        <v>247</v>
      </c>
      <c r="C73" s="94"/>
      <c r="D73" s="239" t="str">
        <f t="shared" si="8"/>
        <v>A70</v>
      </c>
      <c r="E73" s="94"/>
      <c r="F73" s="94">
        <f>IF(B73="","",SUMIFS(Einkauf!G$4:G$496,Einkauf!E$4:E$496,B73))</f>
        <v>0</v>
      </c>
      <c r="G73" s="94"/>
      <c r="H73" s="95">
        <f t="shared" si="9"/>
        <v>0</v>
      </c>
      <c r="I73" s="175"/>
      <c r="J73" s="180">
        <f t="shared" si="6"/>
        <v>0</v>
      </c>
      <c r="K73" s="98">
        <f t="shared" si="7"/>
        <v>0</v>
      </c>
      <c r="L73" s="108"/>
      <c r="M73" s="100"/>
      <c r="N73" s="100"/>
      <c r="O73" s="100"/>
      <c r="P73" s="100"/>
      <c r="Q73" s="100"/>
      <c r="R73" s="100"/>
      <c r="S73" s="100"/>
      <c r="T73" s="100"/>
      <c r="U73" s="106"/>
    </row>
    <row r="74" spans="2:21" x14ac:dyDescent="0.35">
      <c r="B74" s="93" t="s">
        <v>248</v>
      </c>
      <c r="C74" s="94"/>
      <c r="D74" s="239" t="str">
        <f t="shared" si="8"/>
        <v>A71</v>
      </c>
      <c r="E74" s="94"/>
      <c r="F74" s="94">
        <f>IF(B74="","",SUMIFS(Einkauf!G$4:G$496,Einkauf!E$4:E$496,B74))</f>
        <v>0</v>
      </c>
      <c r="G74" s="94"/>
      <c r="H74" s="95">
        <f t="shared" si="9"/>
        <v>0</v>
      </c>
      <c r="I74" s="175"/>
      <c r="J74" s="180">
        <f t="shared" si="6"/>
        <v>0</v>
      </c>
      <c r="K74" s="98">
        <f t="shared" si="7"/>
        <v>0</v>
      </c>
      <c r="L74" s="108"/>
      <c r="M74" s="100"/>
      <c r="N74" s="100"/>
      <c r="O74" s="100"/>
      <c r="P74" s="100"/>
      <c r="Q74" s="100"/>
      <c r="R74" s="100"/>
      <c r="S74" s="100"/>
      <c r="T74" s="100"/>
      <c r="U74" s="106"/>
    </row>
    <row r="75" spans="2:21" x14ac:dyDescent="0.35">
      <c r="B75" s="93" t="s">
        <v>249</v>
      </c>
      <c r="C75" s="94"/>
      <c r="D75" s="239" t="str">
        <f t="shared" si="8"/>
        <v>A72</v>
      </c>
      <c r="E75" s="94"/>
      <c r="F75" s="94">
        <f>IF(B75="","",SUMIFS(Einkauf!G$4:G$496,Einkauf!E$4:E$496,B75))</f>
        <v>0</v>
      </c>
      <c r="G75" s="94"/>
      <c r="H75" s="95">
        <f t="shared" si="9"/>
        <v>0</v>
      </c>
      <c r="I75" s="175"/>
      <c r="J75" s="180">
        <f t="shared" si="6"/>
        <v>0</v>
      </c>
      <c r="K75" s="98">
        <f t="shared" si="7"/>
        <v>0</v>
      </c>
      <c r="L75" s="108"/>
      <c r="M75" s="100"/>
      <c r="N75" s="100"/>
      <c r="O75" s="100"/>
      <c r="P75" s="100"/>
      <c r="Q75" s="100"/>
      <c r="R75" s="100"/>
      <c r="S75" s="100"/>
      <c r="T75" s="100"/>
      <c r="U75" s="106"/>
    </row>
    <row r="76" spans="2:21" x14ac:dyDescent="0.35">
      <c r="B76" s="93" t="s">
        <v>250</v>
      </c>
      <c r="C76" s="94"/>
      <c r="D76" s="239" t="str">
        <f t="shared" si="8"/>
        <v>A73</v>
      </c>
      <c r="E76" s="94"/>
      <c r="F76" s="94">
        <f>IF(B76="","",SUMIFS(Einkauf!G$4:G$496,Einkauf!E$4:E$496,B76))</f>
        <v>0</v>
      </c>
      <c r="G76" s="94"/>
      <c r="H76" s="95">
        <f t="shared" si="9"/>
        <v>0</v>
      </c>
      <c r="I76" s="175"/>
      <c r="J76" s="180">
        <f t="shared" si="6"/>
        <v>0</v>
      </c>
      <c r="K76" s="98">
        <f t="shared" si="7"/>
        <v>0</v>
      </c>
      <c r="L76" s="108"/>
      <c r="M76" s="100"/>
      <c r="N76" s="100"/>
      <c r="O76" s="100"/>
      <c r="P76" s="100"/>
      <c r="Q76" s="100"/>
      <c r="R76" s="100"/>
      <c r="S76" s="100"/>
      <c r="T76" s="100"/>
      <c r="U76" s="106"/>
    </row>
    <row r="77" spans="2:21" x14ac:dyDescent="0.35">
      <c r="B77" s="93" t="s">
        <v>251</v>
      </c>
      <c r="C77" s="94"/>
      <c r="D77" s="239" t="str">
        <f t="shared" si="8"/>
        <v>A74</v>
      </c>
      <c r="E77" s="94"/>
      <c r="F77" s="94">
        <f>IF(B77="","",SUMIFS(Einkauf!G$4:G$496,Einkauf!E$4:E$496,B77))</f>
        <v>0</v>
      </c>
      <c r="G77" s="94"/>
      <c r="H77" s="95">
        <f t="shared" si="9"/>
        <v>0</v>
      </c>
      <c r="I77" s="175"/>
      <c r="J77" s="180">
        <f t="shared" si="6"/>
        <v>0</v>
      </c>
      <c r="K77" s="98">
        <f t="shared" si="7"/>
        <v>0</v>
      </c>
      <c r="L77" s="108"/>
      <c r="M77" s="100"/>
      <c r="N77" s="100"/>
      <c r="O77" s="100"/>
      <c r="P77" s="100"/>
      <c r="Q77" s="100"/>
      <c r="R77" s="100"/>
      <c r="S77" s="100"/>
      <c r="T77" s="100"/>
      <c r="U77" s="106"/>
    </row>
    <row r="78" spans="2:21" x14ac:dyDescent="0.35">
      <c r="B78" s="93" t="s">
        <v>252</v>
      </c>
      <c r="C78" s="94"/>
      <c r="D78" s="239" t="str">
        <f t="shared" si="8"/>
        <v>A75</v>
      </c>
      <c r="E78" s="94"/>
      <c r="F78" s="94">
        <f>IF(B78="","",SUMIFS(Einkauf!G$4:G$496,Einkauf!E$4:E$496,B78))</f>
        <v>0</v>
      </c>
      <c r="G78" s="94"/>
      <c r="H78" s="95">
        <f t="shared" si="9"/>
        <v>0</v>
      </c>
      <c r="I78" s="175"/>
      <c r="J78" s="180">
        <f t="shared" si="6"/>
        <v>0</v>
      </c>
      <c r="K78" s="98">
        <f t="shared" si="7"/>
        <v>0</v>
      </c>
      <c r="L78" s="108"/>
      <c r="M78" s="100"/>
      <c r="N78" s="100"/>
      <c r="O78" s="100"/>
      <c r="P78" s="100"/>
      <c r="Q78" s="100"/>
      <c r="R78" s="100"/>
      <c r="S78" s="100"/>
      <c r="T78" s="100"/>
      <c r="U78" s="106"/>
    </row>
    <row r="79" spans="2:21" x14ac:dyDescent="0.35">
      <c r="B79" s="93" t="s">
        <v>253</v>
      </c>
      <c r="C79" s="94"/>
      <c r="D79" s="239" t="str">
        <f t="shared" si="8"/>
        <v>A76</v>
      </c>
      <c r="E79" s="94"/>
      <c r="F79" s="94">
        <f>IF(B79="","",SUMIFS(Einkauf!G$4:G$496,Einkauf!E$4:E$496,B79))</f>
        <v>0</v>
      </c>
      <c r="G79" s="94"/>
      <c r="H79" s="95">
        <f t="shared" si="9"/>
        <v>0</v>
      </c>
      <c r="I79" s="175"/>
      <c r="J79" s="180">
        <f t="shared" si="6"/>
        <v>0</v>
      </c>
      <c r="K79" s="98">
        <f t="shared" si="7"/>
        <v>0</v>
      </c>
      <c r="L79" s="108"/>
      <c r="M79" s="100"/>
      <c r="N79" s="100"/>
      <c r="O79" s="100"/>
      <c r="P79" s="100"/>
      <c r="Q79" s="100"/>
      <c r="R79" s="100"/>
      <c r="S79" s="100"/>
      <c r="T79" s="100"/>
      <c r="U79" s="106"/>
    </row>
    <row r="80" spans="2:21" x14ac:dyDescent="0.35">
      <c r="B80" s="93" t="s">
        <v>254</v>
      </c>
      <c r="C80" s="94"/>
      <c r="D80" s="239" t="str">
        <f t="shared" si="8"/>
        <v>A77</v>
      </c>
      <c r="E80" s="94"/>
      <c r="F80" s="94">
        <f>IF(B80="","",SUMIFS(Einkauf!G$4:G$496,Einkauf!E$4:E$496,B80))</f>
        <v>0</v>
      </c>
      <c r="G80" s="94"/>
      <c r="H80" s="95">
        <f t="shared" si="9"/>
        <v>0</v>
      </c>
      <c r="I80" s="175"/>
      <c r="J80" s="180">
        <f t="shared" si="6"/>
        <v>0</v>
      </c>
      <c r="K80" s="98">
        <f t="shared" si="7"/>
        <v>0</v>
      </c>
      <c r="L80" s="108"/>
      <c r="M80" s="100"/>
      <c r="N80" s="100"/>
      <c r="O80" s="100"/>
      <c r="P80" s="100"/>
      <c r="Q80" s="100"/>
      <c r="R80" s="100"/>
      <c r="S80" s="100"/>
      <c r="T80" s="100"/>
      <c r="U80" s="106"/>
    </row>
    <row r="81" spans="2:21" x14ac:dyDescent="0.35">
      <c r="B81" s="93" t="s">
        <v>255</v>
      </c>
      <c r="C81" s="94"/>
      <c r="D81" s="239" t="str">
        <f t="shared" si="8"/>
        <v>A78</v>
      </c>
      <c r="E81" s="94"/>
      <c r="F81" s="94">
        <f>IF(B81="","",SUMIFS(Einkauf!G$4:G$496,Einkauf!E$4:E$496,B81))</f>
        <v>0</v>
      </c>
      <c r="G81" s="94"/>
      <c r="H81" s="95">
        <f t="shared" si="9"/>
        <v>0</v>
      </c>
      <c r="I81" s="175"/>
      <c r="J81" s="180">
        <f t="shared" ref="J81:J144" si="10">I81/1000</f>
        <v>0</v>
      </c>
      <c r="K81" s="98">
        <f t="shared" si="7"/>
        <v>0</v>
      </c>
      <c r="L81" s="108"/>
      <c r="M81" s="100"/>
      <c r="N81" s="100"/>
      <c r="O81" s="100"/>
      <c r="P81" s="100"/>
      <c r="Q81" s="100"/>
      <c r="R81" s="100"/>
      <c r="S81" s="100"/>
      <c r="T81" s="100"/>
      <c r="U81" s="106"/>
    </row>
    <row r="82" spans="2:21" x14ac:dyDescent="0.35">
      <c r="B82" s="93" t="s">
        <v>256</v>
      </c>
      <c r="C82" s="94"/>
      <c r="D82" s="239" t="str">
        <f t="shared" si="8"/>
        <v>A79</v>
      </c>
      <c r="E82" s="94"/>
      <c r="F82" s="94">
        <f>IF(B82="","",SUMIFS(Einkauf!G$4:G$496,Einkauf!E$4:E$496,B82))</f>
        <v>0</v>
      </c>
      <c r="G82" s="94"/>
      <c r="H82" s="95">
        <f t="shared" si="9"/>
        <v>0</v>
      </c>
      <c r="I82" s="175"/>
      <c r="J82" s="180">
        <f t="shared" si="10"/>
        <v>0</v>
      </c>
      <c r="K82" s="98">
        <f t="shared" si="7"/>
        <v>0</v>
      </c>
      <c r="L82" s="108"/>
      <c r="M82" s="100"/>
      <c r="N82" s="100"/>
      <c r="O82" s="100"/>
      <c r="P82" s="100"/>
      <c r="Q82" s="100"/>
      <c r="R82" s="100"/>
      <c r="S82" s="100"/>
      <c r="T82" s="100"/>
      <c r="U82" s="106"/>
    </row>
    <row r="83" spans="2:21" x14ac:dyDescent="0.35">
      <c r="B83" s="93" t="s">
        <v>257</v>
      </c>
      <c r="C83" s="94"/>
      <c r="D83" s="239" t="str">
        <f t="shared" si="8"/>
        <v>A80</v>
      </c>
      <c r="E83" s="94"/>
      <c r="F83" s="94">
        <f>IF(B83="","",SUMIFS(Einkauf!G$4:G$496,Einkauf!E$4:E$496,B83))</f>
        <v>0</v>
      </c>
      <c r="G83" s="94"/>
      <c r="H83" s="95">
        <f t="shared" si="9"/>
        <v>0</v>
      </c>
      <c r="I83" s="175"/>
      <c r="J83" s="180">
        <f t="shared" si="10"/>
        <v>0</v>
      </c>
      <c r="K83" s="98">
        <f t="shared" si="7"/>
        <v>0</v>
      </c>
      <c r="L83" s="108"/>
      <c r="M83" s="100"/>
      <c r="N83" s="100"/>
      <c r="O83" s="100"/>
      <c r="P83" s="100"/>
      <c r="Q83" s="100"/>
      <c r="R83" s="100"/>
      <c r="S83" s="100"/>
      <c r="T83" s="100"/>
      <c r="U83" s="106"/>
    </row>
    <row r="84" spans="2:21" x14ac:dyDescent="0.35">
      <c r="B84" s="93" t="s">
        <v>258</v>
      </c>
      <c r="C84" s="94"/>
      <c r="D84" s="239" t="str">
        <f t="shared" si="8"/>
        <v>A81</v>
      </c>
      <c r="E84" s="94"/>
      <c r="F84" s="94">
        <f>IF(B84="","",SUMIFS(Einkauf!G$4:G$496,Einkauf!E$4:E$496,B84))</f>
        <v>0</v>
      </c>
      <c r="G84" s="94"/>
      <c r="H84" s="95">
        <f t="shared" si="9"/>
        <v>0</v>
      </c>
      <c r="I84" s="175"/>
      <c r="J84" s="180">
        <f t="shared" si="10"/>
        <v>0</v>
      </c>
      <c r="K84" s="98">
        <f t="shared" si="7"/>
        <v>0</v>
      </c>
      <c r="L84" s="108"/>
      <c r="M84" s="100"/>
      <c r="N84" s="100"/>
      <c r="O84" s="100"/>
      <c r="P84" s="100"/>
      <c r="Q84" s="100"/>
      <c r="R84" s="100"/>
      <c r="S84" s="100"/>
      <c r="T84" s="100"/>
      <c r="U84" s="106"/>
    </row>
    <row r="85" spans="2:21" x14ac:dyDescent="0.35">
      <c r="B85" s="93" t="s">
        <v>259</v>
      </c>
      <c r="C85" s="94"/>
      <c r="D85" s="239" t="str">
        <f t="shared" si="8"/>
        <v>A82</v>
      </c>
      <c r="E85" s="94"/>
      <c r="F85" s="94">
        <f>IF(B85="","",SUMIFS(Einkauf!G$4:G$496,Einkauf!E$4:E$496,B85))</f>
        <v>0</v>
      </c>
      <c r="G85" s="94"/>
      <c r="H85" s="95">
        <f t="shared" si="9"/>
        <v>0</v>
      </c>
      <c r="I85" s="175"/>
      <c r="J85" s="180">
        <f t="shared" si="10"/>
        <v>0</v>
      </c>
      <c r="K85" s="98">
        <f t="shared" si="7"/>
        <v>0</v>
      </c>
      <c r="L85" s="108"/>
      <c r="M85" s="100"/>
      <c r="N85" s="100"/>
      <c r="O85" s="100"/>
      <c r="P85" s="100"/>
      <c r="Q85" s="100"/>
      <c r="R85" s="100"/>
      <c r="S85" s="100"/>
      <c r="T85" s="100"/>
      <c r="U85" s="106"/>
    </row>
    <row r="86" spans="2:21" x14ac:dyDescent="0.35">
      <c r="B86" s="93" t="s">
        <v>260</v>
      </c>
      <c r="C86" s="94"/>
      <c r="D86" s="239" t="str">
        <f t="shared" si="8"/>
        <v>A83</v>
      </c>
      <c r="E86" s="94"/>
      <c r="F86" s="94">
        <f>IF(B86="","",SUMIFS(Einkauf!G$4:G$496,Einkauf!E$4:E$496,B86))</f>
        <v>0</v>
      </c>
      <c r="G86" s="94"/>
      <c r="H86" s="95">
        <f t="shared" si="9"/>
        <v>0</v>
      </c>
      <c r="I86" s="175"/>
      <c r="J86" s="180">
        <f t="shared" si="10"/>
        <v>0</v>
      </c>
      <c r="K86" s="98">
        <f t="shared" si="7"/>
        <v>0</v>
      </c>
      <c r="L86" s="108"/>
      <c r="M86" s="100"/>
      <c r="N86" s="100"/>
      <c r="O86" s="100"/>
      <c r="P86" s="100"/>
      <c r="Q86" s="100"/>
      <c r="R86" s="100"/>
      <c r="S86" s="100"/>
      <c r="T86" s="100"/>
      <c r="U86" s="106"/>
    </row>
    <row r="87" spans="2:21" x14ac:dyDescent="0.35">
      <c r="B87" s="93" t="s">
        <v>261</v>
      </c>
      <c r="C87" s="94"/>
      <c r="D87" s="239" t="str">
        <f t="shared" si="8"/>
        <v>A84</v>
      </c>
      <c r="E87" s="94"/>
      <c r="F87" s="94">
        <f>IF(B87="","",SUMIFS(Einkauf!G$4:G$496,Einkauf!E$4:E$496,B87))</f>
        <v>0</v>
      </c>
      <c r="G87" s="94"/>
      <c r="H87" s="95">
        <f t="shared" si="9"/>
        <v>0</v>
      </c>
      <c r="I87" s="175"/>
      <c r="J87" s="180">
        <f t="shared" si="10"/>
        <v>0</v>
      </c>
      <c r="K87" s="98">
        <f t="shared" si="7"/>
        <v>0</v>
      </c>
      <c r="L87" s="108"/>
      <c r="M87" s="100"/>
      <c r="N87" s="100"/>
      <c r="O87" s="100"/>
      <c r="P87" s="100"/>
      <c r="Q87" s="100"/>
      <c r="R87" s="100"/>
      <c r="S87" s="100"/>
      <c r="T87" s="100"/>
      <c r="U87" s="106"/>
    </row>
    <row r="88" spans="2:21" x14ac:dyDescent="0.35">
      <c r="B88" s="93" t="s">
        <v>262</v>
      </c>
      <c r="C88" s="94"/>
      <c r="D88" s="239" t="str">
        <f t="shared" si="8"/>
        <v>A85</v>
      </c>
      <c r="E88" s="94"/>
      <c r="F88" s="94">
        <f>IF(B88="","",SUMIFS(Einkauf!G$4:G$496,Einkauf!E$4:E$496,B88))</f>
        <v>0</v>
      </c>
      <c r="G88" s="94"/>
      <c r="H88" s="95">
        <f t="shared" si="9"/>
        <v>0</v>
      </c>
      <c r="I88" s="175"/>
      <c r="J88" s="180">
        <f t="shared" si="10"/>
        <v>0</v>
      </c>
      <c r="K88" s="98">
        <f t="shared" si="7"/>
        <v>0</v>
      </c>
      <c r="L88" s="108"/>
      <c r="M88" s="100"/>
      <c r="N88" s="100"/>
      <c r="O88" s="100"/>
      <c r="P88" s="100"/>
      <c r="Q88" s="100"/>
      <c r="R88" s="100"/>
      <c r="S88" s="100"/>
      <c r="T88" s="100"/>
      <c r="U88" s="106"/>
    </row>
    <row r="89" spans="2:21" x14ac:dyDescent="0.35">
      <c r="B89" s="93" t="s">
        <v>263</v>
      </c>
      <c r="C89" s="94"/>
      <c r="D89" s="239" t="str">
        <f t="shared" si="8"/>
        <v>A86</v>
      </c>
      <c r="E89" s="94"/>
      <c r="F89" s="94">
        <f>IF(B89="","",SUMIFS(Einkauf!G$4:G$496,Einkauf!E$4:E$496,B89))</f>
        <v>0</v>
      </c>
      <c r="G89" s="94"/>
      <c r="H89" s="95">
        <f t="shared" si="9"/>
        <v>0</v>
      </c>
      <c r="I89" s="175"/>
      <c r="J89" s="180">
        <f t="shared" si="10"/>
        <v>0</v>
      </c>
      <c r="K89" s="98">
        <f t="shared" si="7"/>
        <v>0</v>
      </c>
      <c r="L89" s="108"/>
      <c r="M89" s="100"/>
      <c r="N89" s="100"/>
      <c r="O89" s="100"/>
      <c r="P89" s="100"/>
      <c r="Q89" s="100"/>
      <c r="R89" s="100"/>
      <c r="S89" s="100"/>
      <c r="T89" s="100"/>
      <c r="U89" s="106"/>
    </row>
    <row r="90" spans="2:21" x14ac:dyDescent="0.35">
      <c r="B90" s="93" t="s">
        <v>264</v>
      </c>
      <c r="C90" s="94"/>
      <c r="D90" s="239" t="str">
        <f t="shared" si="8"/>
        <v>A87</v>
      </c>
      <c r="E90" s="94"/>
      <c r="F90" s="94">
        <f>IF(B90="","",SUMIFS(Einkauf!G$4:G$496,Einkauf!E$4:E$496,B90))</f>
        <v>0</v>
      </c>
      <c r="G90" s="94"/>
      <c r="H90" s="95">
        <f t="shared" si="9"/>
        <v>0</v>
      </c>
      <c r="I90" s="175"/>
      <c r="J90" s="180">
        <f t="shared" si="10"/>
        <v>0</v>
      </c>
      <c r="K90" s="98">
        <f t="shared" si="7"/>
        <v>0</v>
      </c>
      <c r="L90" s="108"/>
      <c r="M90" s="100"/>
      <c r="N90" s="100"/>
      <c r="O90" s="100"/>
      <c r="P90" s="100"/>
      <c r="Q90" s="100"/>
      <c r="R90" s="100"/>
      <c r="S90" s="100"/>
      <c r="T90" s="100"/>
      <c r="U90" s="106"/>
    </row>
    <row r="91" spans="2:21" x14ac:dyDescent="0.35">
      <c r="B91" s="93" t="s">
        <v>265</v>
      </c>
      <c r="C91" s="94"/>
      <c r="D91" s="239" t="str">
        <f t="shared" si="8"/>
        <v>A88</v>
      </c>
      <c r="E91" s="94"/>
      <c r="F91" s="94">
        <f>IF(B91="","",SUMIFS(Einkauf!G$4:G$496,Einkauf!E$4:E$496,B91))</f>
        <v>0</v>
      </c>
      <c r="G91" s="94"/>
      <c r="H91" s="95">
        <f t="shared" si="9"/>
        <v>0</v>
      </c>
      <c r="I91" s="175"/>
      <c r="J91" s="180">
        <f t="shared" si="10"/>
        <v>0</v>
      </c>
      <c r="K91" s="98">
        <f t="shared" si="7"/>
        <v>0</v>
      </c>
      <c r="L91" s="108"/>
      <c r="M91" s="100"/>
      <c r="N91" s="100"/>
      <c r="O91" s="100"/>
      <c r="P91" s="100"/>
      <c r="Q91" s="100"/>
      <c r="R91" s="100"/>
      <c r="S91" s="100"/>
      <c r="T91" s="100"/>
      <c r="U91" s="106"/>
    </row>
    <row r="92" spans="2:21" x14ac:dyDescent="0.35">
      <c r="B92" s="93" t="s">
        <v>266</v>
      </c>
      <c r="C92" s="94"/>
      <c r="D92" s="239" t="str">
        <f t="shared" si="8"/>
        <v>A89</v>
      </c>
      <c r="E92" s="94"/>
      <c r="F92" s="94">
        <f>IF(B92="","",SUMIFS(Einkauf!G$4:G$496,Einkauf!E$4:E$496,B92))</f>
        <v>0</v>
      </c>
      <c r="G92" s="94"/>
      <c r="H92" s="95">
        <f t="shared" si="9"/>
        <v>0</v>
      </c>
      <c r="I92" s="175"/>
      <c r="J92" s="180">
        <f t="shared" si="10"/>
        <v>0</v>
      </c>
      <c r="K92" s="98">
        <f t="shared" si="7"/>
        <v>0</v>
      </c>
      <c r="L92" s="108"/>
      <c r="M92" s="100"/>
      <c r="N92" s="100"/>
      <c r="O92" s="100"/>
      <c r="P92" s="100"/>
      <c r="Q92" s="100"/>
      <c r="R92" s="100"/>
      <c r="S92" s="100"/>
      <c r="T92" s="100"/>
      <c r="U92" s="106"/>
    </row>
    <row r="93" spans="2:21" x14ac:dyDescent="0.35">
      <c r="B93" s="93" t="s">
        <v>267</v>
      </c>
      <c r="C93" s="94"/>
      <c r="D93" s="239" t="str">
        <f t="shared" si="8"/>
        <v>A90</v>
      </c>
      <c r="E93" s="94"/>
      <c r="F93" s="94">
        <f>IF(B93="","",SUMIFS(Einkauf!G$4:G$496,Einkauf!E$4:E$496,B93))</f>
        <v>0</v>
      </c>
      <c r="G93" s="94"/>
      <c r="H93" s="95">
        <f t="shared" si="9"/>
        <v>0</v>
      </c>
      <c r="I93" s="175"/>
      <c r="J93" s="180">
        <f t="shared" si="10"/>
        <v>0</v>
      </c>
      <c r="K93" s="98">
        <f t="shared" si="7"/>
        <v>0</v>
      </c>
      <c r="L93" s="108"/>
      <c r="M93" s="100"/>
      <c r="N93" s="100"/>
      <c r="O93" s="100"/>
      <c r="P93" s="100"/>
      <c r="Q93" s="100"/>
      <c r="R93" s="100"/>
      <c r="S93" s="100"/>
      <c r="T93" s="100"/>
      <c r="U93" s="106"/>
    </row>
    <row r="94" spans="2:21" x14ac:dyDescent="0.35">
      <c r="B94" s="93" t="s">
        <v>268</v>
      </c>
      <c r="C94" s="94"/>
      <c r="D94" s="239" t="str">
        <f t="shared" si="8"/>
        <v>A91</v>
      </c>
      <c r="E94" s="94"/>
      <c r="F94" s="94">
        <f>IF(B94="","",SUMIFS(Einkauf!G$4:G$496,Einkauf!E$4:E$496,B94))</f>
        <v>0</v>
      </c>
      <c r="G94" s="94"/>
      <c r="H94" s="95">
        <f t="shared" si="9"/>
        <v>0</v>
      </c>
      <c r="I94" s="175"/>
      <c r="J94" s="180">
        <f t="shared" si="10"/>
        <v>0</v>
      </c>
      <c r="K94" s="98">
        <f t="shared" si="7"/>
        <v>0</v>
      </c>
      <c r="L94" s="108"/>
      <c r="M94" s="100"/>
      <c r="N94" s="100"/>
      <c r="O94" s="100"/>
      <c r="P94" s="100"/>
      <c r="Q94" s="100"/>
      <c r="R94" s="100"/>
      <c r="S94" s="100"/>
      <c r="T94" s="100"/>
      <c r="U94" s="106"/>
    </row>
    <row r="95" spans="2:21" x14ac:dyDescent="0.35">
      <c r="B95" s="93" t="s">
        <v>269</v>
      </c>
      <c r="C95" s="94"/>
      <c r="D95" s="239" t="str">
        <f t="shared" si="8"/>
        <v>A92</v>
      </c>
      <c r="E95" s="94"/>
      <c r="F95" s="94">
        <f>IF(B95="","",SUMIFS(Einkauf!G$4:G$496,Einkauf!E$4:E$496,B95))</f>
        <v>0</v>
      </c>
      <c r="G95" s="94"/>
      <c r="H95" s="95">
        <f t="shared" si="9"/>
        <v>0</v>
      </c>
      <c r="I95" s="175"/>
      <c r="J95" s="180">
        <f t="shared" si="10"/>
        <v>0</v>
      </c>
      <c r="K95" s="98">
        <f t="shared" si="7"/>
        <v>0</v>
      </c>
      <c r="L95" s="108"/>
      <c r="M95" s="100"/>
      <c r="N95" s="100"/>
      <c r="O95" s="100"/>
      <c r="P95" s="100"/>
      <c r="Q95" s="100"/>
      <c r="R95" s="100"/>
      <c r="S95" s="100"/>
      <c r="T95" s="100"/>
      <c r="U95" s="106"/>
    </row>
    <row r="96" spans="2:21" x14ac:dyDescent="0.35">
      <c r="B96" s="93" t="s">
        <v>270</v>
      </c>
      <c r="C96" s="94"/>
      <c r="D96" s="239" t="str">
        <f t="shared" si="8"/>
        <v>A93</v>
      </c>
      <c r="E96" s="94"/>
      <c r="F96" s="94">
        <f>IF(B96="","",SUMIFS(Einkauf!G$4:G$496,Einkauf!E$4:E$496,B96))</f>
        <v>0</v>
      </c>
      <c r="G96" s="94"/>
      <c r="H96" s="95">
        <f t="shared" si="9"/>
        <v>0</v>
      </c>
      <c r="I96" s="175"/>
      <c r="J96" s="180">
        <f t="shared" si="10"/>
        <v>0</v>
      </c>
      <c r="K96" s="98">
        <f t="shared" si="7"/>
        <v>0</v>
      </c>
      <c r="L96" s="108"/>
      <c r="M96" s="100"/>
      <c r="N96" s="100"/>
      <c r="O96" s="100"/>
      <c r="P96" s="100"/>
      <c r="Q96" s="100"/>
      <c r="R96" s="100"/>
      <c r="S96" s="100"/>
      <c r="T96" s="100"/>
      <c r="U96" s="106"/>
    </row>
    <row r="97" spans="2:21" x14ac:dyDescent="0.35">
      <c r="B97" s="93" t="s">
        <v>271</v>
      </c>
      <c r="C97" s="94"/>
      <c r="D97" s="239" t="str">
        <f t="shared" si="8"/>
        <v>A94</v>
      </c>
      <c r="E97" s="94"/>
      <c r="F97" s="94">
        <f>IF(B97="","",SUMIFS(Einkauf!G$4:G$496,Einkauf!E$4:E$496,B97))</f>
        <v>0</v>
      </c>
      <c r="G97" s="94"/>
      <c r="H97" s="95">
        <f t="shared" si="9"/>
        <v>0</v>
      </c>
      <c r="I97" s="175"/>
      <c r="J97" s="180">
        <f t="shared" si="10"/>
        <v>0</v>
      </c>
      <c r="K97" s="98">
        <f t="shared" si="7"/>
        <v>0</v>
      </c>
      <c r="L97" s="108"/>
      <c r="M97" s="100"/>
      <c r="N97" s="100"/>
      <c r="O97" s="100"/>
      <c r="P97" s="100"/>
      <c r="Q97" s="100"/>
      <c r="R97" s="100"/>
      <c r="S97" s="100"/>
      <c r="T97" s="100"/>
      <c r="U97" s="106"/>
    </row>
    <row r="98" spans="2:21" x14ac:dyDescent="0.35">
      <c r="B98" s="93" t="s">
        <v>272</v>
      </c>
      <c r="C98" s="94"/>
      <c r="D98" s="239" t="str">
        <f t="shared" si="8"/>
        <v>A95</v>
      </c>
      <c r="E98" s="94"/>
      <c r="F98" s="94">
        <f>IF(B98="","",SUMIFS(Einkauf!G$4:G$496,Einkauf!E$4:E$496,B98))</f>
        <v>0</v>
      </c>
      <c r="G98" s="94"/>
      <c r="H98" s="95">
        <f t="shared" si="9"/>
        <v>0</v>
      </c>
      <c r="I98" s="175"/>
      <c r="J98" s="180">
        <f t="shared" si="10"/>
        <v>0</v>
      </c>
      <c r="K98" s="98">
        <f t="shared" si="7"/>
        <v>0</v>
      </c>
      <c r="L98" s="108"/>
      <c r="M98" s="100"/>
      <c r="N98" s="100"/>
      <c r="O98" s="100"/>
      <c r="P98" s="100"/>
      <c r="Q98" s="100"/>
      <c r="R98" s="100"/>
      <c r="S98" s="100"/>
      <c r="T98" s="100"/>
      <c r="U98" s="106"/>
    </row>
    <row r="99" spans="2:21" x14ac:dyDescent="0.35">
      <c r="B99" s="93" t="s">
        <v>273</v>
      </c>
      <c r="C99" s="94"/>
      <c r="D99" s="239" t="str">
        <f t="shared" si="8"/>
        <v>A96</v>
      </c>
      <c r="E99" s="94"/>
      <c r="F99" s="94">
        <f>IF(B99="","",SUMIFS(Einkauf!G$4:G$496,Einkauf!E$4:E$496,B99))</f>
        <v>0</v>
      </c>
      <c r="G99" s="94"/>
      <c r="H99" s="95">
        <f t="shared" si="9"/>
        <v>0</v>
      </c>
      <c r="I99" s="175"/>
      <c r="J99" s="180">
        <f t="shared" si="10"/>
        <v>0</v>
      </c>
      <c r="K99" s="98">
        <f t="shared" si="7"/>
        <v>0</v>
      </c>
      <c r="L99" s="108"/>
      <c r="M99" s="100"/>
      <c r="N99" s="100"/>
      <c r="O99" s="100"/>
      <c r="P99" s="100"/>
      <c r="Q99" s="100"/>
      <c r="R99" s="100"/>
      <c r="S99" s="100"/>
      <c r="T99" s="100"/>
      <c r="U99" s="106"/>
    </row>
    <row r="100" spans="2:21" x14ac:dyDescent="0.35">
      <c r="B100" s="93" t="s">
        <v>274</v>
      </c>
      <c r="C100" s="94"/>
      <c r="D100" s="239" t="str">
        <f t="shared" si="8"/>
        <v>A97</v>
      </c>
      <c r="E100" s="94"/>
      <c r="F100" s="94">
        <f>IF(B100="","",SUMIFS(Einkauf!G$4:G$496,Einkauf!E$4:E$496,B100))</f>
        <v>0</v>
      </c>
      <c r="G100" s="94"/>
      <c r="H100" s="95">
        <f t="shared" si="9"/>
        <v>0</v>
      </c>
      <c r="I100" s="175"/>
      <c r="J100" s="180">
        <f t="shared" si="10"/>
        <v>0</v>
      </c>
      <c r="K100" s="98">
        <f t="shared" si="7"/>
        <v>0</v>
      </c>
      <c r="L100" s="108"/>
      <c r="M100" s="100"/>
      <c r="N100" s="100"/>
      <c r="O100" s="100"/>
      <c r="P100" s="100"/>
      <c r="Q100" s="100"/>
      <c r="R100" s="100"/>
      <c r="S100" s="100"/>
      <c r="T100" s="100"/>
      <c r="U100" s="106"/>
    </row>
    <row r="101" spans="2:21" x14ac:dyDescent="0.35">
      <c r="B101" s="93" t="s">
        <v>275</v>
      </c>
      <c r="C101" s="94"/>
      <c r="D101" s="239" t="str">
        <f t="shared" si="8"/>
        <v>A98</v>
      </c>
      <c r="E101" s="94"/>
      <c r="F101" s="94">
        <f>IF(B101="","",SUMIFS(Einkauf!G$4:G$496,Einkauf!E$4:E$496,B101))</f>
        <v>0</v>
      </c>
      <c r="G101" s="94"/>
      <c r="H101" s="95">
        <f t="shared" si="9"/>
        <v>0</v>
      </c>
      <c r="I101" s="175"/>
      <c r="J101" s="180">
        <f t="shared" si="10"/>
        <v>0</v>
      </c>
      <c r="K101" s="98">
        <f t="shared" si="7"/>
        <v>0</v>
      </c>
      <c r="L101" s="108"/>
      <c r="M101" s="100"/>
      <c r="N101" s="100"/>
      <c r="O101" s="100"/>
      <c r="P101" s="100"/>
      <c r="Q101" s="100"/>
      <c r="R101" s="100"/>
      <c r="S101" s="100"/>
      <c r="T101" s="100"/>
      <c r="U101" s="106"/>
    </row>
    <row r="102" spans="2:21" x14ac:dyDescent="0.35">
      <c r="B102" s="93" t="s">
        <v>276</v>
      </c>
      <c r="C102" s="94"/>
      <c r="D102" s="239" t="str">
        <f t="shared" si="8"/>
        <v>A99</v>
      </c>
      <c r="E102" s="94"/>
      <c r="F102" s="94">
        <f>IF(B102="","",SUMIFS(Einkauf!G$4:G$496,Einkauf!E$4:E$496,B102))</f>
        <v>0</v>
      </c>
      <c r="G102" s="94"/>
      <c r="H102" s="95">
        <f t="shared" si="9"/>
        <v>0</v>
      </c>
      <c r="I102" s="175"/>
      <c r="J102" s="180">
        <f t="shared" si="10"/>
        <v>0</v>
      </c>
      <c r="K102" s="98">
        <f t="shared" si="7"/>
        <v>0</v>
      </c>
      <c r="L102" s="108"/>
      <c r="M102" s="100"/>
      <c r="N102" s="100"/>
      <c r="O102" s="100"/>
      <c r="P102" s="100"/>
      <c r="Q102" s="100"/>
      <c r="R102" s="100"/>
      <c r="S102" s="100"/>
      <c r="T102" s="100"/>
      <c r="U102" s="106"/>
    </row>
    <row r="103" spans="2:21" x14ac:dyDescent="0.35">
      <c r="B103" s="93" t="s">
        <v>277</v>
      </c>
      <c r="C103" s="94"/>
      <c r="D103" s="239" t="str">
        <f t="shared" si="8"/>
        <v>A100</v>
      </c>
      <c r="E103" s="94"/>
      <c r="F103" s="94">
        <f>IF(B103="","",SUMIFS(Einkauf!G$4:G$496,Einkauf!E$4:E$496,B103))</f>
        <v>0</v>
      </c>
      <c r="G103" s="94"/>
      <c r="H103" s="95">
        <f t="shared" si="9"/>
        <v>0</v>
      </c>
      <c r="I103" s="175"/>
      <c r="J103" s="180">
        <f t="shared" si="10"/>
        <v>0</v>
      </c>
      <c r="K103" s="98">
        <f t="shared" si="7"/>
        <v>0</v>
      </c>
      <c r="L103" s="108"/>
      <c r="M103" s="100"/>
      <c r="N103" s="100"/>
      <c r="O103" s="100"/>
      <c r="P103" s="100"/>
      <c r="Q103" s="100"/>
      <c r="R103" s="100"/>
      <c r="S103" s="100"/>
      <c r="T103" s="100"/>
      <c r="U103" s="106"/>
    </row>
    <row r="104" spans="2:21" x14ac:dyDescent="0.35">
      <c r="B104" s="93" t="s">
        <v>278</v>
      </c>
      <c r="C104" s="94"/>
      <c r="D104" s="239" t="str">
        <f t="shared" si="8"/>
        <v>A101</v>
      </c>
      <c r="E104" s="94"/>
      <c r="F104" s="94">
        <f>IF(B104="","",SUMIFS(Einkauf!G$4:G$496,Einkauf!E$4:E$496,B104))</f>
        <v>0</v>
      </c>
      <c r="G104" s="94"/>
      <c r="H104" s="95">
        <f t="shared" si="9"/>
        <v>0</v>
      </c>
      <c r="I104" s="175"/>
      <c r="J104" s="180">
        <f t="shared" si="10"/>
        <v>0</v>
      </c>
      <c r="K104" s="98">
        <f t="shared" si="7"/>
        <v>0</v>
      </c>
      <c r="L104" s="108"/>
      <c r="M104" s="100"/>
      <c r="N104" s="100"/>
      <c r="O104" s="100"/>
      <c r="P104" s="100"/>
      <c r="Q104" s="100"/>
      <c r="R104" s="100"/>
      <c r="S104" s="100"/>
      <c r="T104" s="100"/>
      <c r="U104" s="106"/>
    </row>
    <row r="105" spans="2:21" x14ac:dyDescent="0.35">
      <c r="B105" s="93" t="s">
        <v>279</v>
      </c>
      <c r="C105" s="94"/>
      <c r="D105" s="239" t="str">
        <f t="shared" si="8"/>
        <v>A102</v>
      </c>
      <c r="E105" s="94"/>
      <c r="F105" s="94">
        <f>IF(B105="","",SUMIFS(Einkauf!G$4:G$496,Einkauf!E$4:E$496,B105))</f>
        <v>0</v>
      </c>
      <c r="G105" s="94"/>
      <c r="H105" s="95">
        <f t="shared" si="9"/>
        <v>0</v>
      </c>
      <c r="I105" s="175"/>
      <c r="J105" s="180">
        <f t="shared" si="10"/>
        <v>0</v>
      </c>
      <c r="K105" s="98">
        <f t="shared" si="7"/>
        <v>0</v>
      </c>
      <c r="L105" s="108"/>
      <c r="M105" s="100"/>
      <c r="N105" s="100"/>
      <c r="O105" s="100"/>
      <c r="P105" s="100"/>
      <c r="Q105" s="100"/>
      <c r="R105" s="100"/>
      <c r="S105" s="100"/>
      <c r="T105" s="100"/>
      <c r="U105" s="106"/>
    </row>
    <row r="106" spans="2:21" x14ac:dyDescent="0.35">
      <c r="B106" s="93" t="s">
        <v>280</v>
      </c>
      <c r="C106" s="94"/>
      <c r="D106" s="239" t="str">
        <f t="shared" si="8"/>
        <v>A103</v>
      </c>
      <c r="E106" s="94"/>
      <c r="F106" s="94">
        <f>IF(B106="","",SUMIFS(Einkauf!G$4:G$496,Einkauf!E$4:E$496,B106))</f>
        <v>0</v>
      </c>
      <c r="G106" s="94"/>
      <c r="H106" s="95">
        <f t="shared" si="9"/>
        <v>0</v>
      </c>
      <c r="I106" s="175"/>
      <c r="J106" s="180">
        <f t="shared" si="10"/>
        <v>0</v>
      </c>
      <c r="K106" s="98">
        <f t="shared" si="7"/>
        <v>0</v>
      </c>
      <c r="L106" s="108"/>
      <c r="M106" s="100"/>
      <c r="N106" s="100"/>
      <c r="O106" s="100"/>
      <c r="P106" s="100"/>
      <c r="Q106" s="100"/>
      <c r="R106" s="100"/>
      <c r="S106" s="100"/>
      <c r="T106" s="100"/>
      <c r="U106" s="106"/>
    </row>
    <row r="107" spans="2:21" x14ac:dyDescent="0.35">
      <c r="B107" s="93" t="s">
        <v>281</v>
      </c>
      <c r="C107" s="94"/>
      <c r="D107" s="239" t="str">
        <f t="shared" si="8"/>
        <v>A104</v>
      </c>
      <c r="E107" s="94"/>
      <c r="F107" s="94">
        <f>IF(B107="","",SUMIFS(Einkauf!G$4:G$496,Einkauf!E$4:E$496,B107))</f>
        <v>0</v>
      </c>
      <c r="G107" s="94"/>
      <c r="H107" s="95">
        <f t="shared" si="9"/>
        <v>0</v>
      </c>
      <c r="I107" s="175"/>
      <c r="J107" s="180">
        <f t="shared" si="10"/>
        <v>0</v>
      </c>
      <c r="K107" s="98">
        <f t="shared" si="7"/>
        <v>0</v>
      </c>
      <c r="L107" s="108"/>
      <c r="M107" s="100"/>
      <c r="N107" s="100"/>
      <c r="O107" s="100"/>
      <c r="P107" s="100"/>
      <c r="Q107" s="100"/>
      <c r="R107" s="100"/>
      <c r="S107" s="100"/>
      <c r="T107" s="100"/>
      <c r="U107" s="106"/>
    </row>
    <row r="108" spans="2:21" x14ac:dyDescent="0.35">
      <c r="B108" s="93" t="s">
        <v>282</v>
      </c>
      <c r="C108" s="94"/>
      <c r="D108" s="239" t="str">
        <f t="shared" si="8"/>
        <v>A105</v>
      </c>
      <c r="E108" s="94"/>
      <c r="F108" s="94">
        <f>IF(B108="","",SUMIFS(Einkauf!G$4:G$496,Einkauf!E$4:E$496,B108))</f>
        <v>0</v>
      </c>
      <c r="G108" s="94"/>
      <c r="H108" s="95">
        <f t="shared" si="9"/>
        <v>0</v>
      </c>
      <c r="I108" s="175"/>
      <c r="J108" s="180">
        <f t="shared" si="10"/>
        <v>0</v>
      </c>
      <c r="K108" s="98">
        <f t="shared" si="7"/>
        <v>0</v>
      </c>
      <c r="L108" s="108"/>
      <c r="M108" s="100"/>
      <c r="N108" s="100"/>
      <c r="O108" s="100"/>
      <c r="P108" s="100"/>
      <c r="Q108" s="100"/>
      <c r="R108" s="100"/>
      <c r="S108" s="100"/>
      <c r="T108" s="100"/>
      <c r="U108" s="106"/>
    </row>
    <row r="109" spans="2:21" x14ac:dyDescent="0.35">
      <c r="B109" s="93" t="s">
        <v>283</v>
      </c>
      <c r="C109" s="94"/>
      <c r="D109" s="239" t="str">
        <f t="shared" si="8"/>
        <v>A106</v>
      </c>
      <c r="E109" s="94"/>
      <c r="F109" s="94">
        <f>IF(B109="","",SUMIFS(Einkauf!G$4:G$496,Einkauf!E$4:E$496,B109))</f>
        <v>0</v>
      </c>
      <c r="G109" s="94"/>
      <c r="H109" s="95">
        <f t="shared" si="9"/>
        <v>0</v>
      </c>
      <c r="I109" s="175"/>
      <c r="J109" s="180">
        <f t="shared" si="10"/>
        <v>0</v>
      </c>
      <c r="K109" s="98">
        <f t="shared" si="7"/>
        <v>0</v>
      </c>
      <c r="L109" s="108"/>
      <c r="M109" s="100"/>
      <c r="N109" s="100"/>
      <c r="O109" s="100"/>
      <c r="P109" s="100"/>
      <c r="Q109" s="100"/>
      <c r="R109" s="100"/>
      <c r="S109" s="100"/>
      <c r="T109" s="100"/>
      <c r="U109" s="106"/>
    </row>
    <row r="110" spans="2:21" x14ac:dyDescent="0.35">
      <c r="B110" s="93" t="s">
        <v>284</v>
      </c>
      <c r="C110" s="94"/>
      <c r="D110" s="239" t="str">
        <f t="shared" si="8"/>
        <v>A107</v>
      </c>
      <c r="E110" s="94"/>
      <c r="F110" s="94">
        <f>IF(B110="","",SUMIFS(Einkauf!G$4:G$496,Einkauf!E$4:E$496,B110))</f>
        <v>0</v>
      </c>
      <c r="G110" s="94"/>
      <c r="H110" s="95">
        <f t="shared" si="9"/>
        <v>0</v>
      </c>
      <c r="I110" s="175"/>
      <c r="J110" s="180">
        <f t="shared" si="10"/>
        <v>0</v>
      </c>
      <c r="K110" s="98">
        <f t="shared" si="7"/>
        <v>0</v>
      </c>
      <c r="L110" s="108"/>
      <c r="M110" s="100"/>
      <c r="N110" s="100"/>
      <c r="O110" s="100"/>
      <c r="P110" s="100"/>
      <c r="Q110" s="100"/>
      <c r="R110" s="100"/>
      <c r="S110" s="100"/>
      <c r="T110" s="100"/>
      <c r="U110" s="106"/>
    </row>
    <row r="111" spans="2:21" x14ac:dyDescent="0.35">
      <c r="B111" s="93" t="s">
        <v>285</v>
      </c>
      <c r="C111" s="94"/>
      <c r="D111" s="239" t="str">
        <f t="shared" si="8"/>
        <v>A108</v>
      </c>
      <c r="E111" s="94"/>
      <c r="F111" s="94">
        <f>IF(B111="","",SUMIFS(Einkauf!G$4:G$496,Einkauf!E$4:E$496,B111))</f>
        <v>0</v>
      </c>
      <c r="G111" s="94"/>
      <c r="H111" s="95">
        <f t="shared" si="9"/>
        <v>0</v>
      </c>
      <c r="I111" s="175"/>
      <c r="J111" s="180">
        <f t="shared" si="10"/>
        <v>0</v>
      </c>
      <c r="K111" s="98">
        <f t="shared" si="7"/>
        <v>0</v>
      </c>
      <c r="L111" s="108"/>
      <c r="M111" s="100"/>
      <c r="N111" s="100"/>
      <c r="O111" s="100"/>
      <c r="P111" s="100"/>
      <c r="Q111" s="100"/>
      <c r="R111" s="100"/>
      <c r="S111" s="100"/>
      <c r="T111" s="100"/>
      <c r="U111" s="106"/>
    </row>
    <row r="112" spans="2:21" x14ac:dyDescent="0.35">
      <c r="B112" s="93" t="s">
        <v>286</v>
      </c>
      <c r="C112" s="94"/>
      <c r="D112" s="239" t="str">
        <f t="shared" si="8"/>
        <v>A109</v>
      </c>
      <c r="E112" s="94"/>
      <c r="F112" s="94">
        <f>IF(B112="","",SUMIFS(Einkauf!G$4:G$496,Einkauf!E$4:E$496,B112))</f>
        <v>0</v>
      </c>
      <c r="G112" s="94"/>
      <c r="H112" s="95">
        <f t="shared" si="9"/>
        <v>0</v>
      </c>
      <c r="I112" s="175"/>
      <c r="J112" s="180">
        <f t="shared" si="10"/>
        <v>0</v>
      </c>
      <c r="K112" s="98">
        <f t="shared" si="7"/>
        <v>0</v>
      </c>
      <c r="L112" s="108"/>
      <c r="M112" s="100"/>
      <c r="N112" s="100"/>
      <c r="O112" s="100"/>
      <c r="P112" s="100"/>
      <c r="Q112" s="100"/>
      <c r="R112" s="100"/>
      <c r="S112" s="100"/>
      <c r="T112" s="100"/>
      <c r="U112" s="106"/>
    </row>
    <row r="113" spans="2:21" x14ac:dyDescent="0.35">
      <c r="B113" s="93" t="s">
        <v>287</v>
      </c>
      <c r="C113" s="94"/>
      <c r="D113" s="239" t="str">
        <f t="shared" si="8"/>
        <v>A110</v>
      </c>
      <c r="E113" s="94"/>
      <c r="F113" s="94">
        <f>IF(B113="","",SUMIFS(Einkauf!G$4:G$496,Einkauf!E$4:E$496,B113))</f>
        <v>0</v>
      </c>
      <c r="G113" s="94"/>
      <c r="H113" s="95">
        <f t="shared" si="9"/>
        <v>0</v>
      </c>
      <c r="I113" s="175"/>
      <c r="J113" s="180">
        <f t="shared" si="10"/>
        <v>0</v>
      </c>
      <c r="K113" s="98">
        <f t="shared" si="7"/>
        <v>0</v>
      </c>
      <c r="L113" s="108"/>
      <c r="M113" s="100"/>
      <c r="N113" s="100"/>
      <c r="O113" s="100"/>
      <c r="P113" s="100"/>
      <c r="Q113" s="100"/>
      <c r="R113" s="100"/>
      <c r="S113" s="100"/>
      <c r="T113" s="100"/>
      <c r="U113" s="106"/>
    </row>
    <row r="114" spans="2:21" x14ac:dyDescent="0.35">
      <c r="B114" s="93" t="s">
        <v>288</v>
      </c>
      <c r="C114" s="94"/>
      <c r="D114" s="239" t="str">
        <f t="shared" si="8"/>
        <v>A111</v>
      </c>
      <c r="E114" s="94"/>
      <c r="F114" s="94">
        <f>IF(B114="","",SUMIFS(Einkauf!G$4:G$496,Einkauf!E$4:E$496,B114))</f>
        <v>0</v>
      </c>
      <c r="G114" s="94"/>
      <c r="H114" s="95">
        <f t="shared" si="9"/>
        <v>0</v>
      </c>
      <c r="I114" s="175"/>
      <c r="J114" s="180">
        <f t="shared" si="10"/>
        <v>0</v>
      </c>
      <c r="K114" s="98">
        <f t="shared" si="7"/>
        <v>0</v>
      </c>
      <c r="L114" s="108"/>
      <c r="M114" s="100"/>
      <c r="N114" s="100"/>
      <c r="O114" s="100"/>
      <c r="P114" s="100"/>
      <c r="Q114" s="100"/>
      <c r="R114" s="100"/>
      <c r="S114" s="100"/>
      <c r="T114" s="100"/>
      <c r="U114" s="106"/>
    </row>
    <row r="115" spans="2:21" x14ac:dyDescent="0.35">
      <c r="B115" s="93" t="s">
        <v>289</v>
      </c>
      <c r="C115" s="94"/>
      <c r="D115" s="239" t="str">
        <f t="shared" si="8"/>
        <v>A112</v>
      </c>
      <c r="E115" s="94"/>
      <c r="F115" s="94">
        <f>IF(B115="","",SUMIFS(Einkauf!G$4:G$496,Einkauf!E$4:E$496,B115))</f>
        <v>0</v>
      </c>
      <c r="G115" s="94"/>
      <c r="H115" s="95">
        <f t="shared" si="9"/>
        <v>0</v>
      </c>
      <c r="I115" s="175"/>
      <c r="J115" s="180">
        <f t="shared" si="10"/>
        <v>0</v>
      </c>
      <c r="K115" s="98">
        <f t="shared" si="7"/>
        <v>0</v>
      </c>
      <c r="L115" s="108"/>
      <c r="M115" s="100"/>
      <c r="N115" s="100"/>
      <c r="O115" s="100"/>
      <c r="P115" s="100"/>
      <c r="Q115" s="100"/>
      <c r="R115" s="100"/>
      <c r="S115" s="100"/>
      <c r="T115" s="100"/>
      <c r="U115" s="106"/>
    </row>
    <row r="116" spans="2:21" x14ac:dyDescent="0.35">
      <c r="B116" s="93" t="s">
        <v>290</v>
      </c>
      <c r="C116" s="94"/>
      <c r="D116" s="239" t="str">
        <f t="shared" si="8"/>
        <v>A113</v>
      </c>
      <c r="E116" s="94"/>
      <c r="F116" s="94">
        <f>IF(B116="","",SUMIFS(Einkauf!G$4:G$496,Einkauf!E$4:E$496,B116))</f>
        <v>0</v>
      </c>
      <c r="G116" s="94"/>
      <c r="H116" s="95">
        <f t="shared" si="9"/>
        <v>0</v>
      </c>
      <c r="I116" s="175"/>
      <c r="J116" s="180">
        <f t="shared" si="10"/>
        <v>0</v>
      </c>
      <c r="K116" s="98">
        <f t="shared" si="7"/>
        <v>0</v>
      </c>
      <c r="L116" s="108"/>
      <c r="M116" s="100"/>
      <c r="N116" s="100"/>
      <c r="O116" s="100"/>
      <c r="P116" s="100"/>
      <c r="Q116" s="100"/>
      <c r="R116" s="100"/>
      <c r="S116" s="100"/>
      <c r="T116" s="100"/>
      <c r="U116" s="106"/>
    </row>
    <row r="117" spans="2:21" x14ac:dyDescent="0.35">
      <c r="B117" s="93" t="s">
        <v>291</v>
      </c>
      <c r="C117" s="94"/>
      <c r="D117" s="239" t="str">
        <f t="shared" si="8"/>
        <v>A114</v>
      </c>
      <c r="E117" s="94"/>
      <c r="F117" s="94">
        <f>IF(B117="","",SUMIFS(Einkauf!G$4:G$496,Einkauf!E$4:E$496,B117))</f>
        <v>0</v>
      </c>
      <c r="G117" s="94"/>
      <c r="H117" s="95">
        <f t="shared" si="9"/>
        <v>0</v>
      </c>
      <c r="I117" s="175"/>
      <c r="J117" s="180">
        <f t="shared" si="10"/>
        <v>0</v>
      </c>
      <c r="K117" s="98">
        <f t="shared" si="7"/>
        <v>0</v>
      </c>
      <c r="L117" s="108"/>
      <c r="M117" s="100"/>
      <c r="N117" s="100"/>
      <c r="O117" s="100"/>
      <c r="P117" s="100"/>
      <c r="Q117" s="100"/>
      <c r="R117" s="100"/>
      <c r="S117" s="100"/>
      <c r="T117" s="100"/>
      <c r="U117" s="106"/>
    </row>
    <row r="118" spans="2:21" x14ac:dyDescent="0.35">
      <c r="B118" s="93" t="s">
        <v>292</v>
      </c>
      <c r="C118" s="94"/>
      <c r="D118" s="239" t="str">
        <f t="shared" si="8"/>
        <v>A115</v>
      </c>
      <c r="E118" s="94"/>
      <c r="F118" s="94">
        <f>IF(B118="","",SUMIFS(Einkauf!G$4:G$496,Einkauf!E$4:E$496,B118))</f>
        <v>0</v>
      </c>
      <c r="G118" s="94"/>
      <c r="H118" s="95">
        <f t="shared" si="9"/>
        <v>0</v>
      </c>
      <c r="I118" s="175"/>
      <c r="J118" s="180">
        <f t="shared" si="10"/>
        <v>0</v>
      </c>
      <c r="K118" s="98">
        <f t="shared" si="7"/>
        <v>0</v>
      </c>
      <c r="L118" s="108"/>
      <c r="M118" s="100"/>
      <c r="N118" s="100"/>
      <c r="O118" s="100"/>
      <c r="P118" s="100"/>
      <c r="Q118" s="100"/>
      <c r="R118" s="100"/>
      <c r="S118" s="100"/>
      <c r="T118" s="100"/>
      <c r="U118" s="106"/>
    </row>
    <row r="119" spans="2:21" x14ac:dyDescent="0.35">
      <c r="B119" s="93" t="s">
        <v>293</v>
      </c>
      <c r="C119" s="94"/>
      <c r="D119" s="239" t="str">
        <f t="shared" si="8"/>
        <v>A116</v>
      </c>
      <c r="E119" s="94"/>
      <c r="F119" s="94">
        <f>IF(B119="","",SUMIFS(Einkauf!G$4:G$496,Einkauf!E$4:E$496,B119))</f>
        <v>0</v>
      </c>
      <c r="G119" s="94"/>
      <c r="H119" s="95">
        <f t="shared" si="9"/>
        <v>0</v>
      </c>
      <c r="I119" s="175"/>
      <c r="J119" s="180">
        <f t="shared" si="10"/>
        <v>0</v>
      </c>
      <c r="K119" s="98">
        <f t="shared" si="7"/>
        <v>0</v>
      </c>
      <c r="L119" s="108"/>
      <c r="M119" s="100"/>
      <c r="N119" s="100"/>
      <c r="O119" s="100"/>
      <c r="P119" s="100"/>
      <c r="Q119" s="100"/>
      <c r="R119" s="100"/>
      <c r="S119" s="100"/>
      <c r="T119" s="100"/>
      <c r="U119" s="106"/>
    </row>
    <row r="120" spans="2:21" x14ac:dyDescent="0.35">
      <c r="B120" s="93" t="s">
        <v>294</v>
      </c>
      <c r="C120" s="94"/>
      <c r="D120" s="239" t="str">
        <f t="shared" si="8"/>
        <v>A117</v>
      </c>
      <c r="E120" s="94"/>
      <c r="F120" s="94">
        <f>IF(B120="","",SUMIFS(Einkauf!G$4:G$496,Einkauf!E$4:E$496,B120))</f>
        <v>0</v>
      </c>
      <c r="G120" s="94"/>
      <c r="H120" s="95">
        <f t="shared" si="9"/>
        <v>0</v>
      </c>
      <c r="I120" s="175"/>
      <c r="J120" s="180">
        <f t="shared" si="10"/>
        <v>0</v>
      </c>
      <c r="K120" s="98">
        <f t="shared" si="7"/>
        <v>0</v>
      </c>
      <c r="L120" s="108"/>
      <c r="M120" s="100"/>
      <c r="N120" s="100"/>
      <c r="O120" s="100"/>
      <c r="P120" s="100"/>
      <c r="Q120" s="100"/>
      <c r="R120" s="100"/>
      <c r="S120" s="100"/>
      <c r="T120" s="100"/>
      <c r="U120" s="106"/>
    </row>
    <row r="121" spans="2:21" x14ac:dyDescent="0.35">
      <c r="B121" s="93" t="s">
        <v>295</v>
      </c>
      <c r="C121" s="94"/>
      <c r="D121" s="239" t="str">
        <f t="shared" si="8"/>
        <v>A118</v>
      </c>
      <c r="E121" s="94"/>
      <c r="F121" s="94">
        <f>IF(B121="","",SUMIFS(Einkauf!G$4:G$496,Einkauf!E$4:E$496,B121))</f>
        <v>0</v>
      </c>
      <c r="G121" s="94"/>
      <c r="H121" s="95">
        <f t="shared" si="9"/>
        <v>0</v>
      </c>
      <c r="I121" s="175"/>
      <c r="J121" s="180">
        <f t="shared" si="10"/>
        <v>0</v>
      </c>
      <c r="K121" s="98">
        <f t="shared" si="7"/>
        <v>0</v>
      </c>
      <c r="L121" s="108"/>
      <c r="M121" s="100"/>
      <c r="N121" s="100"/>
      <c r="O121" s="100"/>
      <c r="P121" s="100"/>
      <c r="Q121" s="100"/>
      <c r="R121" s="100"/>
      <c r="S121" s="100"/>
      <c r="T121" s="100"/>
      <c r="U121" s="106"/>
    </row>
    <row r="122" spans="2:21" x14ac:dyDescent="0.35">
      <c r="B122" s="93" t="s">
        <v>296</v>
      </c>
      <c r="C122" s="94"/>
      <c r="D122" s="239" t="str">
        <f t="shared" si="8"/>
        <v>A119</v>
      </c>
      <c r="E122" s="94"/>
      <c r="F122" s="94">
        <f>IF(B122="","",SUMIFS(Einkauf!G$4:G$496,Einkauf!E$4:E$496,B122))</f>
        <v>0</v>
      </c>
      <c r="G122" s="94"/>
      <c r="H122" s="95">
        <f t="shared" si="9"/>
        <v>0</v>
      </c>
      <c r="I122" s="175"/>
      <c r="J122" s="180">
        <f t="shared" si="10"/>
        <v>0</v>
      </c>
      <c r="K122" s="98">
        <f t="shared" si="7"/>
        <v>0</v>
      </c>
      <c r="L122" s="108"/>
      <c r="M122" s="100"/>
      <c r="N122" s="100"/>
      <c r="O122" s="100"/>
      <c r="P122" s="100"/>
      <c r="Q122" s="100"/>
      <c r="R122" s="100"/>
      <c r="S122" s="100"/>
      <c r="T122" s="100"/>
      <c r="U122" s="106"/>
    </row>
    <row r="123" spans="2:21" x14ac:dyDescent="0.35">
      <c r="B123" s="93" t="s">
        <v>297</v>
      </c>
      <c r="C123" s="94"/>
      <c r="D123" s="239" t="str">
        <f t="shared" si="8"/>
        <v>A120</v>
      </c>
      <c r="E123" s="94"/>
      <c r="F123" s="94">
        <f>IF(B123="","",SUMIFS(Einkauf!G$4:G$496,Einkauf!E$4:E$496,B123))</f>
        <v>0</v>
      </c>
      <c r="G123" s="94"/>
      <c r="H123" s="95">
        <f t="shared" si="9"/>
        <v>0</v>
      </c>
      <c r="I123" s="175"/>
      <c r="J123" s="180">
        <f t="shared" si="10"/>
        <v>0</v>
      </c>
      <c r="K123" s="98">
        <f t="shared" si="7"/>
        <v>0</v>
      </c>
      <c r="L123" s="108"/>
      <c r="M123" s="100"/>
      <c r="N123" s="100"/>
      <c r="O123" s="100"/>
      <c r="P123" s="100"/>
      <c r="Q123" s="100"/>
      <c r="R123" s="100"/>
      <c r="S123" s="100"/>
      <c r="T123" s="100"/>
      <c r="U123" s="106"/>
    </row>
    <row r="124" spans="2:21" x14ac:dyDescent="0.35">
      <c r="B124" s="93" t="s">
        <v>298</v>
      </c>
      <c r="C124" s="94"/>
      <c r="D124" s="239" t="str">
        <f t="shared" si="8"/>
        <v>A121</v>
      </c>
      <c r="E124" s="94"/>
      <c r="F124" s="94">
        <f>IF(B124="","",SUMIFS(Einkauf!G$4:G$496,Einkauf!E$4:E$496,B124))</f>
        <v>0</v>
      </c>
      <c r="G124" s="94"/>
      <c r="H124" s="95">
        <f t="shared" si="9"/>
        <v>0</v>
      </c>
      <c r="I124" s="175"/>
      <c r="J124" s="180">
        <f t="shared" si="10"/>
        <v>0</v>
      </c>
      <c r="K124" s="98">
        <f t="shared" si="7"/>
        <v>0</v>
      </c>
      <c r="L124" s="108"/>
      <c r="M124" s="100"/>
      <c r="N124" s="100"/>
      <c r="O124" s="100"/>
      <c r="P124" s="100"/>
      <c r="Q124" s="100"/>
      <c r="R124" s="100"/>
      <c r="S124" s="100"/>
      <c r="T124" s="100"/>
      <c r="U124" s="106"/>
    </row>
    <row r="125" spans="2:21" x14ac:dyDescent="0.35">
      <c r="B125" s="93" t="s">
        <v>299</v>
      </c>
      <c r="C125" s="94"/>
      <c r="D125" s="239" t="str">
        <f t="shared" si="8"/>
        <v>A122</v>
      </c>
      <c r="E125" s="94"/>
      <c r="F125" s="94">
        <f>IF(B125="","",SUMIFS(Einkauf!G$4:G$496,Einkauf!E$4:E$496,B125))</f>
        <v>0</v>
      </c>
      <c r="G125" s="94"/>
      <c r="H125" s="95">
        <f t="shared" si="9"/>
        <v>0</v>
      </c>
      <c r="I125" s="175"/>
      <c r="J125" s="180">
        <f t="shared" si="10"/>
        <v>0</v>
      </c>
      <c r="K125" s="98">
        <f t="shared" si="7"/>
        <v>0</v>
      </c>
      <c r="L125" s="108"/>
      <c r="M125" s="100"/>
      <c r="N125" s="100"/>
      <c r="O125" s="100"/>
      <c r="P125" s="100"/>
      <c r="Q125" s="100"/>
      <c r="R125" s="100"/>
      <c r="S125" s="100"/>
      <c r="T125" s="100"/>
      <c r="U125" s="106"/>
    </row>
    <row r="126" spans="2:21" x14ac:dyDescent="0.35">
      <c r="B126" s="93" t="s">
        <v>300</v>
      </c>
      <c r="C126" s="94"/>
      <c r="D126" s="239" t="str">
        <f t="shared" si="8"/>
        <v>A123</v>
      </c>
      <c r="E126" s="94"/>
      <c r="F126" s="94">
        <f>IF(B126="","",SUMIFS(Einkauf!G$4:G$496,Einkauf!E$4:E$496,B126))</f>
        <v>0</v>
      </c>
      <c r="G126" s="94"/>
      <c r="H126" s="95">
        <f t="shared" si="9"/>
        <v>0</v>
      </c>
      <c r="I126" s="175"/>
      <c r="J126" s="180">
        <f t="shared" si="10"/>
        <v>0</v>
      </c>
      <c r="K126" s="98">
        <f t="shared" si="7"/>
        <v>0</v>
      </c>
      <c r="L126" s="108"/>
      <c r="M126" s="100"/>
      <c r="N126" s="100"/>
      <c r="O126" s="100"/>
      <c r="P126" s="100"/>
      <c r="Q126" s="100"/>
      <c r="R126" s="100"/>
      <c r="S126" s="100"/>
      <c r="T126" s="100"/>
      <c r="U126" s="106"/>
    </row>
    <row r="127" spans="2:21" x14ac:dyDescent="0.35">
      <c r="B127" s="93" t="s">
        <v>301</v>
      </c>
      <c r="C127" s="94"/>
      <c r="D127" s="239" t="str">
        <f t="shared" si="8"/>
        <v>A124</v>
      </c>
      <c r="E127" s="94"/>
      <c r="F127" s="94">
        <f>IF(B127="","",SUMIFS(Einkauf!G$4:G$496,Einkauf!E$4:E$496,B127))</f>
        <v>0</v>
      </c>
      <c r="G127" s="94"/>
      <c r="H127" s="95">
        <f t="shared" si="9"/>
        <v>0</v>
      </c>
      <c r="I127" s="175"/>
      <c r="J127" s="180">
        <f t="shared" si="10"/>
        <v>0</v>
      </c>
      <c r="K127" s="98">
        <f t="shared" si="7"/>
        <v>0</v>
      </c>
      <c r="L127" s="108"/>
      <c r="M127" s="100"/>
      <c r="N127" s="100"/>
      <c r="O127" s="100"/>
      <c r="P127" s="100"/>
      <c r="Q127" s="100"/>
      <c r="R127" s="100"/>
      <c r="S127" s="100"/>
      <c r="T127" s="100"/>
      <c r="U127" s="106"/>
    </row>
    <row r="128" spans="2:21" x14ac:dyDescent="0.35">
      <c r="B128" s="93" t="s">
        <v>302</v>
      </c>
      <c r="C128" s="94"/>
      <c r="D128" s="239" t="str">
        <f t="shared" si="8"/>
        <v>A125</v>
      </c>
      <c r="E128" s="94"/>
      <c r="F128" s="94">
        <f>IF(B128="","",SUMIFS(Einkauf!G$4:G$496,Einkauf!E$4:E$496,B128))</f>
        <v>0</v>
      </c>
      <c r="G128" s="94"/>
      <c r="H128" s="95">
        <f t="shared" si="9"/>
        <v>0</v>
      </c>
      <c r="I128" s="175"/>
      <c r="J128" s="180">
        <f t="shared" si="10"/>
        <v>0</v>
      </c>
      <c r="K128" s="98">
        <f t="shared" si="7"/>
        <v>0</v>
      </c>
      <c r="L128" s="108"/>
      <c r="M128" s="100"/>
      <c r="N128" s="100"/>
      <c r="O128" s="100"/>
      <c r="P128" s="100"/>
      <c r="Q128" s="100"/>
      <c r="R128" s="100"/>
      <c r="S128" s="100"/>
      <c r="T128" s="100"/>
      <c r="U128" s="106"/>
    </row>
    <row r="129" spans="2:21" x14ac:dyDescent="0.35">
      <c r="B129" s="93" t="s">
        <v>303</v>
      </c>
      <c r="C129" s="94"/>
      <c r="D129" s="239" t="str">
        <f t="shared" si="8"/>
        <v>A126</v>
      </c>
      <c r="E129" s="94"/>
      <c r="F129" s="94">
        <f>IF(B129="","",SUMIFS(Einkauf!G$4:G$496,Einkauf!E$4:E$496,B129))</f>
        <v>0</v>
      </c>
      <c r="G129" s="94"/>
      <c r="H129" s="95">
        <f t="shared" si="9"/>
        <v>0</v>
      </c>
      <c r="I129" s="175"/>
      <c r="J129" s="180">
        <f t="shared" si="10"/>
        <v>0</v>
      </c>
      <c r="K129" s="98">
        <f t="shared" si="7"/>
        <v>0</v>
      </c>
      <c r="L129" s="108"/>
      <c r="M129" s="100"/>
      <c r="N129" s="100"/>
      <c r="O129" s="100"/>
      <c r="P129" s="100"/>
      <c r="Q129" s="100"/>
      <c r="R129" s="100"/>
      <c r="S129" s="100"/>
      <c r="T129" s="100"/>
      <c r="U129" s="106"/>
    </row>
    <row r="130" spans="2:21" x14ac:dyDescent="0.35">
      <c r="B130" s="93" t="s">
        <v>304</v>
      </c>
      <c r="C130" s="94"/>
      <c r="D130" s="239" t="str">
        <f t="shared" si="8"/>
        <v>A127</v>
      </c>
      <c r="E130" s="94"/>
      <c r="F130" s="94">
        <f>IF(B130="","",SUMIFS(Einkauf!G$4:G$496,Einkauf!E$4:E$496,B130))</f>
        <v>0</v>
      </c>
      <c r="G130" s="94"/>
      <c r="H130" s="95">
        <f t="shared" si="9"/>
        <v>0</v>
      </c>
      <c r="I130" s="175"/>
      <c r="J130" s="180">
        <f t="shared" si="10"/>
        <v>0</v>
      </c>
      <c r="K130" s="98">
        <f t="shared" si="7"/>
        <v>0</v>
      </c>
      <c r="L130" s="108"/>
      <c r="M130" s="100"/>
      <c r="N130" s="100"/>
      <c r="O130" s="100"/>
      <c r="P130" s="100"/>
      <c r="Q130" s="100"/>
      <c r="R130" s="100"/>
      <c r="S130" s="100"/>
      <c r="T130" s="100"/>
      <c r="U130" s="106"/>
    </row>
    <row r="131" spans="2:21" x14ac:dyDescent="0.35">
      <c r="B131" s="93" t="s">
        <v>305</v>
      </c>
      <c r="C131" s="94"/>
      <c r="D131" s="239" t="str">
        <f t="shared" si="8"/>
        <v>A128</v>
      </c>
      <c r="E131" s="94"/>
      <c r="F131" s="94">
        <f>IF(B131="","",SUMIFS(Einkauf!G$4:G$496,Einkauf!E$4:E$496,B131))</f>
        <v>0</v>
      </c>
      <c r="G131" s="94"/>
      <c r="H131" s="95">
        <f t="shared" si="9"/>
        <v>0</v>
      </c>
      <c r="I131" s="175"/>
      <c r="J131" s="180">
        <f t="shared" si="10"/>
        <v>0</v>
      </c>
      <c r="K131" s="98">
        <f t="shared" si="7"/>
        <v>0</v>
      </c>
      <c r="L131" s="108"/>
      <c r="M131" s="100"/>
      <c r="N131" s="100"/>
      <c r="O131" s="100"/>
      <c r="P131" s="100"/>
      <c r="Q131" s="100"/>
      <c r="R131" s="100"/>
      <c r="S131" s="100"/>
      <c r="T131" s="100"/>
      <c r="U131" s="106"/>
    </row>
    <row r="132" spans="2:21" x14ac:dyDescent="0.35">
      <c r="B132" s="93" t="s">
        <v>306</v>
      </c>
      <c r="C132" s="94"/>
      <c r="D132" s="239" t="str">
        <f t="shared" si="8"/>
        <v>A129</v>
      </c>
      <c r="E132" s="94"/>
      <c r="F132" s="94">
        <f>IF(B132="","",SUMIFS(Einkauf!G$4:G$496,Einkauf!E$4:E$496,B132))</f>
        <v>0</v>
      </c>
      <c r="G132" s="94"/>
      <c r="H132" s="95">
        <f t="shared" si="9"/>
        <v>0</v>
      </c>
      <c r="I132" s="175"/>
      <c r="J132" s="180">
        <f t="shared" si="10"/>
        <v>0</v>
      </c>
      <c r="K132" s="98">
        <f t="shared" si="7"/>
        <v>0</v>
      </c>
      <c r="L132" s="108"/>
      <c r="M132" s="100"/>
      <c r="N132" s="100"/>
      <c r="O132" s="100"/>
      <c r="P132" s="100"/>
      <c r="Q132" s="100"/>
      <c r="R132" s="100"/>
      <c r="S132" s="100"/>
      <c r="T132" s="100"/>
      <c r="U132" s="106"/>
    </row>
    <row r="133" spans="2:21" x14ac:dyDescent="0.35">
      <c r="B133" s="93" t="s">
        <v>307</v>
      </c>
      <c r="C133" s="94"/>
      <c r="D133" s="239" t="str">
        <f t="shared" si="8"/>
        <v>A130</v>
      </c>
      <c r="E133" s="94"/>
      <c r="F133" s="94">
        <f>IF(B133="","",SUMIFS(Einkauf!G$4:G$496,Einkauf!E$4:E$496,B133))</f>
        <v>0</v>
      </c>
      <c r="G133" s="94"/>
      <c r="H133" s="95">
        <f t="shared" si="9"/>
        <v>0</v>
      </c>
      <c r="I133" s="175"/>
      <c r="J133" s="180">
        <f t="shared" si="10"/>
        <v>0</v>
      </c>
      <c r="K133" s="98">
        <f t="shared" si="7"/>
        <v>0</v>
      </c>
      <c r="L133" s="108"/>
      <c r="M133" s="100"/>
      <c r="N133" s="100"/>
      <c r="O133" s="100"/>
      <c r="P133" s="100"/>
      <c r="Q133" s="100"/>
      <c r="R133" s="100"/>
      <c r="S133" s="100"/>
      <c r="T133" s="100"/>
      <c r="U133" s="106"/>
    </row>
    <row r="134" spans="2:21" x14ac:dyDescent="0.35">
      <c r="B134" s="93" t="s">
        <v>308</v>
      </c>
      <c r="C134" s="94"/>
      <c r="D134" s="239" t="str">
        <f t="shared" si="8"/>
        <v>A131</v>
      </c>
      <c r="E134" s="94"/>
      <c r="F134" s="94">
        <f>IF(B134="","",SUMIFS(Einkauf!G$4:G$496,Einkauf!E$4:E$496,B134))</f>
        <v>0</v>
      </c>
      <c r="G134" s="94"/>
      <c r="H134" s="95">
        <f t="shared" si="9"/>
        <v>0</v>
      </c>
      <c r="I134" s="175"/>
      <c r="J134" s="180">
        <f t="shared" si="10"/>
        <v>0</v>
      </c>
      <c r="K134" s="98">
        <f t="shared" ref="K134:K197" si="11">H134*I134</f>
        <v>0</v>
      </c>
      <c r="L134" s="108"/>
      <c r="M134" s="100"/>
      <c r="N134" s="100"/>
      <c r="O134" s="100"/>
      <c r="P134" s="100"/>
      <c r="Q134" s="100"/>
      <c r="R134" s="100"/>
      <c r="S134" s="100"/>
      <c r="T134" s="100"/>
      <c r="U134" s="106"/>
    </row>
    <row r="135" spans="2:21" x14ac:dyDescent="0.35">
      <c r="B135" s="93" t="s">
        <v>309</v>
      </c>
      <c r="C135" s="94"/>
      <c r="D135" s="239" t="str">
        <f t="shared" ref="D135:D198" si="12">B135</f>
        <v>A132</v>
      </c>
      <c r="E135" s="94"/>
      <c r="F135" s="94">
        <f>IF(B135="","",SUMIFS(Einkauf!G$4:G$496,Einkauf!E$4:E$496,B135))</f>
        <v>0</v>
      </c>
      <c r="G135" s="94"/>
      <c r="H135" s="95">
        <f t="shared" ref="H135:H198" si="13">IF(B135="","",E135+F135-G135)</f>
        <v>0</v>
      </c>
      <c r="I135" s="175"/>
      <c r="J135" s="180">
        <f t="shared" si="10"/>
        <v>0</v>
      </c>
      <c r="K135" s="98">
        <f t="shared" si="11"/>
        <v>0</v>
      </c>
      <c r="L135" s="108"/>
      <c r="M135" s="100"/>
      <c r="N135" s="100"/>
      <c r="O135" s="100"/>
      <c r="P135" s="100"/>
      <c r="Q135" s="100"/>
      <c r="R135" s="100"/>
      <c r="S135" s="100"/>
      <c r="T135" s="100"/>
      <c r="U135" s="106"/>
    </row>
    <row r="136" spans="2:21" x14ac:dyDescent="0.35">
      <c r="B136" s="93" t="s">
        <v>310</v>
      </c>
      <c r="C136" s="94"/>
      <c r="D136" s="239" t="str">
        <f t="shared" si="12"/>
        <v>A133</v>
      </c>
      <c r="E136" s="94"/>
      <c r="F136" s="94">
        <f>IF(B136="","",SUMIFS(Einkauf!G$4:G$496,Einkauf!E$4:E$496,B136))</f>
        <v>0</v>
      </c>
      <c r="G136" s="94"/>
      <c r="H136" s="95">
        <f t="shared" si="13"/>
        <v>0</v>
      </c>
      <c r="I136" s="175"/>
      <c r="J136" s="180">
        <f t="shared" si="10"/>
        <v>0</v>
      </c>
      <c r="K136" s="98">
        <f t="shared" si="11"/>
        <v>0</v>
      </c>
      <c r="L136" s="108"/>
      <c r="M136" s="100"/>
      <c r="N136" s="100"/>
      <c r="O136" s="100"/>
      <c r="P136" s="100"/>
      <c r="Q136" s="100"/>
      <c r="R136" s="100"/>
      <c r="S136" s="100"/>
      <c r="T136" s="100"/>
      <c r="U136" s="106"/>
    </row>
    <row r="137" spans="2:21" x14ac:dyDescent="0.35">
      <c r="B137" s="93" t="s">
        <v>311</v>
      </c>
      <c r="C137" s="94"/>
      <c r="D137" s="239" t="str">
        <f t="shared" si="12"/>
        <v>A134</v>
      </c>
      <c r="E137" s="94"/>
      <c r="F137" s="94">
        <f>IF(B137="","",SUMIFS(Einkauf!G$4:G$496,Einkauf!E$4:E$496,B137))</f>
        <v>0</v>
      </c>
      <c r="G137" s="94"/>
      <c r="H137" s="95">
        <f t="shared" si="13"/>
        <v>0</v>
      </c>
      <c r="I137" s="175"/>
      <c r="J137" s="180">
        <f t="shared" si="10"/>
        <v>0</v>
      </c>
      <c r="K137" s="98">
        <f t="shared" si="11"/>
        <v>0</v>
      </c>
      <c r="L137" s="108"/>
      <c r="M137" s="100"/>
      <c r="N137" s="100"/>
      <c r="O137" s="100"/>
      <c r="P137" s="100"/>
      <c r="Q137" s="100"/>
      <c r="R137" s="100"/>
      <c r="S137" s="100"/>
      <c r="T137" s="100"/>
      <c r="U137" s="106"/>
    </row>
    <row r="138" spans="2:21" x14ac:dyDescent="0.35">
      <c r="B138" s="93" t="s">
        <v>312</v>
      </c>
      <c r="C138" s="94"/>
      <c r="D138" s="239" t="str">
        <f t="shared" si="12"/>
        <v>A135</v>
      </c>
      <c r="E138" s="94"/>
      <c r="F138" s="94">
        <f>IF(B138="","",SUMIFS(Einkauf!G$4:G$496,Einkauf!E$4:E$496,B138))</f>
        <v>0</v>
      </c>
      <c r="G138" s="94"/>
      <c r="H138" s="95">
        <f t="shared" si="13"/>
        <v>0</v>
      </c>
      <c r="I138" s="175"/>
      <c r="J138" s="180">
        <f t="shared" si="10"/>
        <v>0</v>
      </c>
      <c r="K138" s="98">
        <f t="shared" si="11"/>
        <v>0</v>
      </c>
      <c r="L138" s="108"/>
      <c r="M138" s="100"/>
      <c r="N138" s="100"/>
      <c r="O138" s="100"/>
      <c r="P138" s="100"/>
      <c r="Q138" s="100"/>
      <c r="R138" s="100"/>
      <c r="S138" s="100"/>
      <c r="T138" s="100"/>
      <c r="U138" s="106"/>
    </row>
    <row r="139" spans="2:21" x14ac:dyDescent="0.35">
      <c r="B139" s="93" t="s">
        <v>313</v>
      </c>
      <c r="C139" s="94"/>
      <c r="D139" s="239" t="str">
        <f t="shared" si="12"/>
        <v>A136</v>
      </c>
      <c r="E139" s="94"/>
      <c r="F139" s="94">
        <f>IF(B139="","",SUMIFS(Einkauf!G$4:G$496,Einkauf!E$4:E$496,B139))</f>
        <v>0</v>
      </c>
      <c r="G139" s="94"/>
      <c r="H139" s="95">
        <f t="shared" si="13"/>
        <v>0</v>
      </c>
      <c r="I139" s="175"/>
      <c r="J139" s="180">
        <f t="shared" si="10"/>
        <v>0</v>
      </c>
      <c r="K139" s="98">
        <f t="shared" si="11"/>
        <v>0</v>
      </c>
      <c r="L139" s="108"/>
      <c r="M139" s="100"/>
      <c r="N139" s="100"/>
      <c r="O139" s="100"/>
      <c r="P139" s="100"/>
      <c r="Q139" s="100"/>
      <c r="R139" s="100"/>
      <c r="S139" s="100"/>
      <c r="T139" s="100"/>
      <c r="U139" s="106"/>
    </row>
    <row r="140" spans="2:21" x14ac:dyDescent="0.35">
      <c r="B140" s="93" t="s">
        <v>314</v>
      </c>
      <c r="C140" s="94"/>
      <c r="D140" s="239" t="str">
        <f t="shared" si="12"/>
        <v>A137</v>
      </c>
      <c r="E140" s="94"/>
      <c r="F140" s="94">
        <f>IF(B140="","",SUMIFS(Einkauf!G$4:G$496,Einkauf!E$4:E$496,B140))</f>
        <v>0</v>
      </c>
      <c r="G140" s="94"/>
      <c r="H140" s="95">
        <f t="shared" si="13"/>
        <v>0</v>
      </c>
      <c r="I140" s="175"/>
      <c r="J140" s="180">
        <f t="shared" si="10"/>
        <v>0</v>
      </c>
      <c r="K140" s="98">
        <f t="shared" si="11"/>
        <v>0</v>
      </c>
      <c r="L140" s="108"/>
      <c r="M140" s="100"/>
      <c r="N140" s="100"/>
      <c r="O140" s="100"/>
      <c r="P140" s="100"/>
      <c r="Q140" s="100"/>
      <c r="R140" s="100"/>
      <c r="S140" s="100"/>
      <c r="T140" s="100"/>
      <c r="U140" s="106"/>
    </row>
    <row r="141" spans="2:21" x14ac:dyDescent="0.35">
      <c r="B141" s="93" t="s">
        <v>315</v>
      </c>
      <c r="C141" s="94"/>
      <c r="D141" s="239" t="str">
        <f t="shared" si="12"/>
        <v>A138</v>
      </c>
      <c r="E141" s="94"/>
      <c r="F141" s="94">
        <f>IF(B141="","",SUMIFS(Einkauf!G$4:G$496,Einkauf!E$4:E$496,B141))</f>
        <v>0</v>
      </c>
      <c r="G141" s="94"/>
      <c r="H141" s="95">
        <f t="shared" si="13"/>
        <v>0</v>
      </c>
      <c r="I141" s="175"/>
      <c r="J141" s="180">
        <f t="shared" si="10"/>
        <v>0</v>
      </c>
      <c r="K141" s="98">
        <f t="shared" si="11"/>
        <v>0</v>
      </c>
      <c r="L141" s="108"/>
      <c r="M141" s="100"/>
      <c r="N141" s="100"/>
      <c r="O141" s="100"/>
      <c r="P141" s="100"/>
      <c r="Q141" s="100"/>
      <c r="R141" s="100"/>
      <c r="S141" s="100"/>
      <c r="T141" s="100"/>
      <c r="U141" s="106"/>
    </row>
    <row r="142" spans="2:21" x14ac:dyDescent="0.35">
      <c r="B142" s="93" t="s">
        <v>316</v>
      </c>
      <c r="C142" s="94"/>
      <c r="D142" s="239" t="str">
        <f t="shared" si="12"/>
        <v>A139</v>
      </c>
      <c r="E142" s="94"/>
      <c r="F142" s="94">
        <f>IF(B142="","",SUMIFS(Einkauf!G$4:G$496,Einkauf!E$4:E$496,B142))</f>
        <v>0</v>
      </c>
      <c r="G142" s="94"/>
      <c r="H142" s="95">
        <f t="shared" si="13"/>
        <v>0</v>
      </c>
      <c r="I142" s="175"/>
      <c r="J142" s="180">
        <f t="shared" si="10"/>
        <v>0</v>
      </c>
      <c r="K142" s="98">
        <f t="shared" si="11"/>
        <v>0</v>
      </c>
      <c r="L142" s="108"/>
      <c r="M142" s="100"/>
      <c r="N142" s="100"/>
      <c r="O142" s="100"/>
      <c r="P142" s="100"/>
      <c r="Q142" s="100"/>
      <c r="R142" s="100"/>
      <c r="S142" s="100"/>
      <c r="T142" s="100"/>
      <c r="U142" s="106"/>
    </row>
    <row r="143" spans="2:21" x14ac:dyDescent="0.35">
      <c r="B143" s="93" t="s">
        <v>317</v>
      </c>
      <c r="C143" s="94"/>
      <c r="D143" s="239" t="str">
        <f t="shared" si="12"/>
        <v>A140</v>
      </c>
      <c r="E143" s="94"/>
      <c r="F143" s="94">
        <f>IF(B143="","",SUMIFS(Einkauf!G$4:G$496,Einkauf!E$4:E$496,B143))</f>
        <v>0</v>
      </c>
      <c r="G143" s="94"/>
      <c r="H143" s="95">
        <f t="shared" si="13"/>
        <v>0</v>
      </c>
      <c r="I143" s="175"/>
      <c r="J143" s="180">
        <f t="shared" si="10"/>
        <v>0</v>
      </c>
      <c r="K143" s="98">
        <f t="shared" si="11"/>
        <v>0</v>
      </c>
      <c r="L143" s="108"/>
      <c r="M143" s="100"/>
      <c r="N143" s="100"/>
      <c r="O143" s="100"/>
      <c r="P143" s="100"/>
      <c r="Q143" s="100"/>
      <c r="R143" s="100"/>
      <c r="S143" s="100"/>
      <c r="T143" s="100"/>
      <c r="U143" s="106"/>
    </row>
    <row r="144" spans="2:21" x14ac:dyDescent="0.35">
      <c r="B144" s="93" t="s">
        <v>318</v>
      </c>
      <c r="C144" s="94"/>
      <c r="D144" s="239" t="str">
        <f t="shared" si="12"/>
        <v>A141</v>
      </c>
      <c r="E144" s="94"/>
      <c r="F144" s="94">
        <f>IF(B144="","",SUMIFS(Einkauf!G$4:G$496,Einkauf!E$4:E$496,B144))</f>
        <v>0</v>
      </c>
      <c r="G144" s="94"/>
      <c r="H144" s="95">
        <f t="shared" si="13"/>
        <v>0</v>
      </c>
      <c r="I144" s="175"/>
      <c r="J144" s="180">
        <f t="shared" si="10"/>
        <v>0</v>
      </c>
      <c r="K144" s="98">
        <f t="shared" si="11"/>
        <v>0</v>
      </c>
      <c r="L144" s="108"/>
      <c r="M144" s="100"/>
      <c r="N144" s="100"/>
      <c r="O144" s="100"/>
      <c r="P144" s="100"/>
      <c r="Q144" s="100"/>
      <c r="R144" s="100"/>
      <c r="S144" s="100"/>
      <c r="T144" s="100"/>
      <c r="U144" s="106"/>
    </row>
    <row r="145" spans="2:21" x14ac:dyDescent="0.35">
      <c r="B145" s="93" t="s">
        <v>319</v>
      </c>
      <c r="C145" s="94"/>
      <c r="D145" s="239" t="str">
        <f t="shared" si="12"/>
        <v>A142</v>
      </c>
      <c r="E145" s="94"/>
      <c r="F145" s="94">
        <f>IF(B145="","",SUMIFS(Einkauf!G$4:G$496,Einkauf!E$4:E$496,B145))</f>
        <v>0</v>
      </c>
      <c r="G145" s="94"/>
      <c r="H145" s="95">
        <f t="shared" si="13"/>
        <v>0</v>
      </c>
      <c r="I145" s="175"/>
      <c r="J145" s="180">
        <f t="shared" ref="J145:J208" si="14">I145/1000</f>
        <v>0</v>
      </c>
      <c r="K145" s="98">
        <f t="shared" si="11"/>
        <v>0</v>
      </c>
      <c r="L145" s="108"/>
      <c r="M145" s="100"/>
      <c r="N145" s="100"/>
      <c r="O145" s="100"/>
      <c r="P145" s="100"/>
      <c r="Q145" s="100"/>
      <c r="R145" s="100"/>
      <c r="S145" s="100"/>
      <c r="T145" s="100"/>
      <c r="U145" s="106"/>
    </row>
    <row r="146" spans="2:21" x14ac:dyDescent="0.35">
      <c r="B146" s="93" t="s">
        <v>320</v>
      </c>
      <c r="C146" s="94"/>
      <c r="D146" s="239" t="str">
        <f t="shared" si="12"/>
        <v>A143</v>
      </c>
      <c r="E146" s="94"/>
      <c r="F146" s="94">
        <f>IF(B146="","",SUMIFS(Einkauf!G$4:G$496,Einkauf!E$4:E$496,B146))</f>
        <v>0</v>
      </c>
      <c r="G146" s="94"/>
      <c r="H146" s="95">
        <f t="shared" si="13"/>
        <v>0</v>
      </c>
      <c r="I146" s="175"/>
      <c r="J146" s="180">
        <f t="shared" si="14"/>
        <v>0</v>
      </c>
      <c r="K146" s="98">
        <f t="shared" si="11"/>
        <v>0</v>
      </c>
      <c r="L146" s="108"/>
      <c r="M146" s="100"/>
      <c r="N146" s="100"/>
      <c r="O146" s="100"/>
      <c r="P146" s="100"/>
      <c r="Q146" s="100"/>
      <c r="R146" s="100"/>
      <c r="S146" s="100"/>
      <c r="T146" s="100"/>
      <c r="U146" s="106"/>
    </row>
    <row r="147" spans="2:21" x14ac:dyDescent="0.35">
      <c r="B147" s="93" t="s">
        <v>321</v>
      </c>
      <c r="C147" s="94"/>
      <c r="D147" s="239" t="str">
        <f t="shared" si="12"/>
        <v>A144</v>
      </c>
      <c r="E147" s="94"/>
      <c r="F147" s="94">
        <f>IF(B147="","",SUMIFS(Einkauf!G$4:G$496,Einkauf!E$4:E$496,B147))</f>
        <v>0</v>
      </c>
      <c r="G147" s="94"/>
      <c r="H147" s="95">
        <f t="shared" si="13"/>
        <v>0</v>
      </c>
      <c r="I147" s="175"/>
      <c r="J147" s="180">
        <f t="shared" si="14"/>
        <v>0</v>
      </c>
      <c r="K147" s="98">
        <f t="shared" si="11"/>
        <v>0</v>
      </c>
      <c r="L147" s="108"/>
      <c r="M147" s="100"/>
      <c r="N147" s="100"/>
      <c r="O147" s="100"/>
      <c r="P147" s="100"/>
      <c r="Q147" s="100"/>
      <c r="R147" s="100"/>
      <c r="S147" s="100"/>
      <c r="T147" s="100"/>
      <c r="U147" s="106"/>
    </row>
    <row r="148" spans="2:21" x14ac:dyDescent="0.35">
      <c r="B148" s="93" t="s">
        <v>322</v>
      </c>
      <c r="C148" s="94"/>
      <c r="D148" s="239" t="str">
        <f t="shared" si="12"/>
        <v>A145</v>
      </c>
      <c r="E148" s="94"/>
      <c r="F148" s="94">
        <f>IF(B148="","",SUMIFS(Einkauf!G$4:G$496,Einkauf!E$4:E$496,B148))</f>
        <v>0</v>
      </c>
      <c r="G148" s="94"/>
      <c r="H148" s="95">
        <f t="shared" si="13"/>
        <v>0</v>
      </c>
      <c r="I148" s="175"/>
      <c r="J148" s="180">
        <f t="shared" si="14"/>
        <v>0</v>
      </c>
      <c r="K148" s="98">
        <f t="shared" si="11"/>
        <v>0</v>
      </c>
      <c r="L148" s="108"/>
      <c r="M148" s="100"/>
      <c r="N148" s="100"/>
      <c r="O148" s="100"/>
      <c r="P148" s="100"/>
      <c r="Q148" s="100"/>
      <c r="R148" s="100"/>
      <c r="S148" s="100"/>
      <c r="T148" s="100"/>
      <c r="U148" s="106"/>
    </row>
    <row r="149" spans="2:21" x14ac:dyDescent="0.35">
      <c r="B149" s="93" t="s">
        <v>323</v>
      </c>
      <c r="C149" s="94"/>
      <c r="D149" s="239" t="str">
        <f t="shared" si="12"/>
        <v>A146</v>
      </c>
      <c r="E149" s="94"/>
      <c r="F149" s="94">
        <f>IF(B149="","",SUMIFS(Einkauf!G$4:G$496,Einkauf!E$4:E$496,B149))</f>
        <v>0</v>
      </c>
      <c r="G149" s="94"/>
      <c r="H149" s="95">
        <f t="shared" si="13"/>
        <v>0</v>
      </c>
      <c r="I149" s="175"/>
      <c r="J149" s="180">
        <f t="shared" si="14"/>
        <v>0</v>
      </c>
      <c r="K149" s="98">
        <f t="shared" si="11"/>
        <v>0</v>
      </c>
      <c r="L149" s="108"/>
      <c r="M149" s="100"/>
      <c r="N149" s="100"/>
      <c r="O149" s="100"/>
      <c r="P149" s="100"/>
      <c r="Q149" s="100"/>
      <c r="R149" s="100"/>
      <c r="S149" s="100"/>
      <c r="T149" s="100"/>
      <c r="U149" s="106"/>
    </row>
    <row r="150" spans="2:21" x14ac:dyDescent="0.35">
      <c r="B150" s="93" t="s">
        <v>324</v>
      </c>
      <c r="C150" s="94"/>
      <c r="D150" s="239" t="str">
        <f t="shared" si="12"/>
        <v>A147</v>
      </c>
      <c r="E150" s="94"/>
      <c r="F150" s="94">
        <f>IF(B150="","",SUMIFS(Einkauf!G$4:G$496,Einkauf!E$4:E$496,B150))</f>
        <v>0</v>
      </c>
      <c r="G150" s="94"/>
      <c r="H150" s="95">
        <f t="shared" si="13"/>
        <v>0</v>
      </c>
      <c r="I150" s="175"/>
      <c r="J150" s="180">
        <f t="shared" si="14"/>
        <v>0</v>
      </c>
      <c r="K150" s="98">
        <f t="shared" si="11"/>
        <v>0</v>
      </c>
      <c r="L150" s="108"/>
      <c r="M150" s="100"/>
      <c r="N150" s="100"/>
      <c r="O150" s="100"/>
      <c r="P150" s="100"/>
      <c r="Q150" s="100"/>
      <c r="R150" s="100"/>
      <c r="S150" s="100"/>
      <c r="T150" s="100"/>
      <c r="U150" s="106"/>
    </row>
    <row r="151" spans="2:21" x14ac:dyDescent="0.35">
      <c r="B151" s="93" t="s">
        <v>325</v>
      </c>
      <c r="C151" s="94"/>
      <c r="D151" s="239" t="str">
        <f t="shared" si="12"/>
        <v>A148</v>
      </c>
      <c r="E151" s="94"/>
      <c r="F151" s="94">
        <f>IF(B151="","",SUMIFS(Einkauf!G$4:G$496,Einkauf!E$4:E$496,B151))</f>
        <v>0</v>
      </c>
      <c r="G151" s="94"/>
      <c r="H151" s="95">
        <f t="shared" si="13"/>
        <v>0</v>
      </c>
      <c r="I151" s="175"/>
      <c r="J151" s="180">
        <f t="shared" si="14"/>
        <v>0</v>
      </c>
      <c r="K151" s="98">
        <f t="shared" si="11"/>
        <v>0</v>
      </c>
      <c r="L151" s="108"/>
      <c r="M151" s="100"/>
      <c r="N151" s="100"/>
      <c r="O151" s="100"/>
      <c r="P151" s="100"/>
      <c r="Q151" s="100"/>
      <c r="R151" s="100"/>
      <c r="S151" s="100"/>
      <c r="T151" s="100"/>
      <c r="U151" s="106"/>
    </row>
    <row r="152" spans="2:21" x14ac:dyDescent="0.35">
      <c r="B152" s="93" t="s">
        <v>326</v>
      </c>
      <c r="C152" s="94"/>
      <c r="D152" s="239" t="str">
        <f t="shared" si="12"/>
        <v>A149</v>
      </c>
      <c r="E152" s="94"/>
      <c r="F152" s="94">
        <f>IF(B152="","",SUMIFS(Einkauf!G$4:G$496,Einkauf!E$4:E$496,B152))</f>
        <v>0</v>
      </c>
      <c r="G152" s="94"/>
      <c r="H152" s="95">
        <f t="shared" si="13"/>
        <v>0</v>
      </c>
      <c r="I152" s="175"/>
      <c r="J152" s="180">
        <f t="shared" si="14"/>
        <v>0</v>
      </c>
      <c r="K152" s="98">
        <f t="shared" si="11"/>
        <v>0</v>
      </c>
      <c r="L152" s="108"/>
      <c r="M152" s="100"/>
      <c r="N152" s="100"/>
      <c r="O152" s="100"/>
      <c r="P152" s="100"/>
      <c r="Q152" s="100"/>
      <c r="R152" s="100"/>
      <c r="S152" s="100"/>
      <c r="T152" s="100"/>
      <c r="U152" s="106"/>
    </row>
    <row r="153" spans="2:21" x14ac:dyDescent="0.35">
      <c r="B153" s="93" t="s">
        <v>327</v>
      </c>
      <c r="C153" s="94"/>
      <c r="D153" s="239" t="str">
        <f t="shared" si="12"/>
        <v>A150</v>
      </c>
      <c r="E153" s="94"/>
      <c r="F153" s="94">
        <f>IF(B153="","",SUMIFS(Einkauf!G$4:G$496,Einkauf!E$4:E$496,B153))</f>
        <v>0</v>
      </c>
      <c r="G153" s="94"/>
      <c r="H153" s="95">
        <f t="shared" si="13"/>
        <v>0</v>
      </c>
      <c r="I153" s="175"/>
      <c r="J153" s="180">
        <f t="shared" si="14"/>
        <v>0</v>
      </c>
      <c r="K153" s="98">
        <f t="shared" si="11"/>
        <v>0</v>
      </c>
      <c r="L153" s="108"/>
      <c r="M153" s="100"/>
      <c r="N153" s="100"/>
      <c r="O153" s="100"/>
      <c r="P153" s="100"/>
      <c r="Q153" s="100"/>
      <c r="R153" s="100"/>
      <c r="S153" s="100"/>
      <c r="T153" s="100"/>
      <c r="U153" s="106"/>
    </row>
    <row r="154" spans="2:21" x14ac:dyDescent="0.35">
      <c r="B154" s="93" t="s">
        <v>328</v>
      </c>
      <c r="C154" s="94"/>
      <c r="D154" s="239" t="str">
        <f t="shared" si="12"/>
        <v>A151</v>
      </c>
      <c r="E154" s="94"/>
      <c r="F154" s="94">
        <f>IF(B154="","",SUMIFS(Einkauf!G$4:G$496,Einkauf!E$4:E$496,B154))</f>
        <v>0</v>
      </c>
      <c r="G154" s="94"/>
      <c r="H154" s="95">
        <f t="shared" si="13"/>
        <v>0</v>
      </c>
      <c r="I154" s="175"/>
      <c r="J154" s="180">
        <f t="shared" si="14"/>
        <v>0</v>
      </c>
      <c r="K154" s="98">
        <f t="shared" si="11"/>
        <v>0</v>
      </c>
      <c r="L154" s="108"/>
      <c r="M154" s="100"/>
      <c r="N154" s="100"/>
      <c r="O154" s="100"/>
      <c r="P154" s="100"/>
      <c r="Q154" s="100"/>
      <c r="R154" s="100"/>
      <c r="S154" s="100"/>
      <c r="T154" s="100"/>
      <c r="U154" s="106"/>
    </row>
    <row r="155" spans="2:21" x14ac:dyDescent="0.35">
      <c r="B155" s="93" t="s">
        <v>329</v>
      </c>
      <c r="C155" s="94"/>
      <c r="D155" s="239" t="str">
        <f t="shared" si="12"/>
        <v>A152</v>
      </c>
      <c r="E155" s="94"/>
      <c r="F155" s="94">
        <f>IF(B155="","",SUMIFS(Einkauf!G$4:G$496,Einkauf!E$4:E$496,B155))</f>
        <v>0</v>
      </c>
      <c r="G155" s="94"/>
      <c r="H155" s="95">
        <f t="shared" si="13"/>
        <v>0</v>
      </c>
      <c r="I155" s="175"/>
      <c r="J155" s="180">
        <f t="shared" si="14"/>
        <v>0</v>
      </c>
      <c r="K155" s="98">
        <f t="shared" si="11"/>
        <v>0</v>
      </c>
      <c r="L155" s="108"/>
      <c r="M155" s="100"/>
      <c r="N155" s="100"/>
      <c r="O155" s="100"/>
      <c r="P155" s="100"/>
      <c r="Q155" s="100"/>
      <c r="R155" s="100"/>
      <c r="S155" s="100"/>
      <c r="T155" s="100"/>
      <c r="U155" s="106"/>
    </row>
    <row r="156" spans="2:21" x14ac:dyDescent="0.35">
      <c r="B156" s="93" t="s">
        <v>330</v>
      </c>
      <c r="C156" s="94"/>
      <c r="D156" s="239" t="str">
        <f t="shared" si="12"/>
        <v>A153</v>
      </c>
      <c r="E156" s="94"/>
      <c r="F156" s="94">
        <f>IF(B156="","",SUMIFS(Einkauf!G$4:G$496,Einkauf!E$4:E$496,B156))</f>
        <v>0</v>
      </c>
      <c r="G156" s="94"/>
      <c r="H156" s="95">
        <f t="shared" si="13"/>
        <v>0</v>
      </c>
      <c r="I156" s="175"/>
      <c r="J156" s="180">
        <f t="shared" si="14"/>
        <v>0</v>
      </c>
      <c r="K156" s="98">
        <f t="shared" si="11"/>
        <v>0</v>
      </c>
      <c r="L156" s="108"/>
      <c r="M156" s="100"/>
      <c r="N156" s="100"/>
      <c r="O156" s="100"/>
      <c r="P156" s="100"/>
      <c r="Q156" s="100"/>
      <c r="R156" s="100"/>
      <c r="S156" s="100"/>
      <c r="T156" s="100"/>
      <c r="U156" s="106"/>
    </row>
    <row r="157" spans="2:21" x14ac:dyDescent="0.35">
      <c r="B157" s="93" t="s">
        <v>331</v>
      </c>
      <c r="C157" s="94"/>
      <c r="D157" s="239" t="str">
        <f t="shared" si="12"/>
        <v>A154</v>
      </c>
      <c r="E157" s="94"/>
      <c r="F157" s="94">
        <f>IF(B157="","",SUMIFS(Einkauf!G$4:G$496,Einkauf!E$4:E$496,B157))</f>
        <v>0</v>
      </c>
      <c r="G157" s="94"/>
      <c r="H157" s="95">
        <f t="shared" si="13"/>
        <v>0</v>
      </c>
      <c r="I157" s="175"/>
      <c r="J157" s="180">
        <f t="shared" si="14"/>
        <v>0</v>
      </c>
      <c r="K157" s="98">
        <f t="shared" si="11"/>
        <v>0</v>
      </c>
      <c r="L157" s="108"/>
      <c r="M157" s="100"/>
      <c r="N157" s="100"/>
      <c r="O157" s="100"/>
      <c r="P157" s="100"/>
      <c r="Q157" s="100"/>
      <c r="R157" s="100"/>
      <c r="S157" s="100"/>
      <c r="T157" s="100"/>
      <c r="U157" s="106"/>
    </row>
    <row r="158" spans="2:21" x14ac:dyDescent="0.35">
      <c r="B158" s="93" t="s">
        <v>332</v>
      </c>
      <c r="C158" s="94"/>
      <c r="D158" s="239" t="str">
        <f t="shared" si="12"/>
        <v>A155</v>
      </c>
      <c r="E158" s="94"/>
      <c r="F158" s="94">
        <f>IF(B158="","",SUMIFS(Einkauf!G$4:G$496,Einkauf!E$4:E$496,B158))</f>
        <v>0</v>
      </c>
      <c r="G158" s="94"/>
      <c r="H158" s="95">
        <f t="shared" si="13"/>
        <v>0</v>
      </c>
      <c r="I158" s="175"/>
      <c r="J158" s="180">
        <f t="shared" si="14"/>
        <v>0</v>
      </c>
      <c r="K158" s="98">
        <f t="shared" si="11"/>
        <v>0</v>
      </c>
      <c r="L158" s="108"/>
      <c r="M158" s="100"/>
      <c r="N158" s="100"/>
      <c r="O158" s="100"/>
      <c r="P158" s="100"/>
      <c r="Q158" s="100"/>
      <c r="R158" s="100"/>
      <c r="S158" s="100"/>
      <c r="T158" s="100"/>
      <c r="U158" s="106"/>
    </row>
    <row r="159" spans="2:21" x14ac:dyDescent="0.35">
      <c r="B159" s="93" t="s">
        <v>333</v>
      </c>
      <c r="C159" s="94"/>
      <c r="D159" s="239" t="str">
        <f t="shared" si="12"/>
        <v>A156</v>
      </c>
      <c r="E159" s="94"/>
      <c r="F159" s="94">
        <f>IF(B159="","",SUMIFS(Einkauf!G$4:G$496,Einkauf!E$4:E$496,B159))</f>
        <v>0</v>
      </c>
      <c r="G159" s="94"/>
      <c r="H159" s="95">
        <f t="shared" si="13"/>
        <v>0</v>
      </c>
      <c r="I159" s="175"/>
      <c r="J159" s="180">
        <f t="shared" si="14"/>
        <v>0</v>
      </c>
      <c r="K159" s="98">
        <f t="shared" si="11"/>
        <v>0</v>
      </c>
      <c r="L159" s="108"/>
      <c r="M159" s="100"/>
      <c r="N159" s="100"/>
      <c r="O159" s="100"/>
      <c r="P159" s="100"/>
      <c r="Q159" s="100"/>
      <c r="R159" s="100"/>
      <c r="S159" s="100"/>
      <c r="T159" s="100"/>
      <c r="U159" s="106"/>
    </row>
    <row r="160" spans="2:21" x14ac:dyDescent="0.35">
      <c r="B160" s="93" t="s">
        <v>334</v>
      </c>
      <c r="C160" s="94"/>
      <c r="D160" s="239" t="str">
        <f t="shared" si="12"/>
        <v>A157</v>
      </c>
      <c r="E160" s="94"/>
      <c r="F160" s="94">
        <f>IF(B160="","",SUMIFS(Einkauf!G$4:G$496,Einkauf!E$4:E$496,B160))</f>
        <v>0</v>
      </c>
      <c r="G160" s="94"/>
      <c r="H160" s="95">
        <f t="shared" si="13"/>
        <v>0</v>
      </c>
      <c r="I160" s="175"/>
      <c r="J160" s="180">
        <f t="shared" si="14"/>
        <v>0</v>
      </c>
      <c r="K160" s="98">
        <f t="shared" si="11"/>
        <v>0</v>
      </c>
      <c r="L160" s="108"/>
      <c r="M160" s="100"/>
      <c r="N160" s="100"/>
      <c r="O160" s="100"/>
      <c r="P160" s="100"/>
      <c r="Q160" s="100"/>
      <c r="R160" s="100"/>
      <c r="S160" s="100"/>
      <c r="T160" s="100"/>
      <c r="U160" s="106"/>
    </row>
    <row r="161" spans="2:21" x14ac:dyDescent="0.35">
      <c r="B161" s="93" t="s">
        <v>335</v>
      </c>
      <c r="C161" s="94"/>
      <c r="D161" s="239" t="str">
        <f t="shared" si="12"/>
        <v>A158</v>
      </c>
      <c r="E161" s="94"/>
      <c r="F161" s="94">
        <f>IF(B161="","",SUMIFS(Einkauf!G$4:G$496,Einkauf!E$4:E$496,B161))</f>
        <v>0</v>
      </c>
      <c r="G161" s="94"/>
      <c r="H161" s="95">
        <f t="shared" si="13"/>
        <v>0</v>
      </c>
      <c r="I161" s="175"/>
      <c r="J161" s="180">
        <f t="shared" si="14"/>
        <v>0</v>
      </c>
      <c r="K161" s="98">
        <f t="shared" si="11"/>
        <v>0</v>
      </c>
      <c r="L161" s="108"/>
      <c r="M161" s="100"/>
      <c r="N161" s="100"/>
      <c r="O161" s="100"/>
      <c r="P161" s="100"/>
      <c r="Q161" s="100"/>
      <c r="R161" s="100"/>
      <c r="S161" s="100"/>
      <c r="T161" s="100"/>
      <c r="U161" s="106"/>
    </row>
    <row r="162" spans="2:21" x14ac:dyDescent="0.35">
      <c r="B162" s="93" t="s">
        <v>336</v>
      </c>
      <c r="C162" s="94"/>
      <c r="D162" s="239" t="str">
        <f t="shared" si="12"/>
        <v>A159</v>
      </c>
      <c r="E162" s="94"/>
      <c r="F162" s="94">
        <f>IF(B162="","",SUMIFS(Einkauf!G$4:G$496,Einkauf!E$4:E$496,B162))</f>
        <v>0</v>
      </c>
      <c r="G162" s="94"/>
      <c r="H162" s="95">
        <f t="shared" si="13"/>
        <v>0</v>
      </c>
      <c r="I162" s="175"/>
      <c r="J162" s="180">
        <f t="shared" si="14"/>
        <v>0</v>
      </c>
      <c r="K162" s="98">
        <f t="shared" si="11"/>
        <v>0</v>
      </c>
      <c r="L162" s="108"/>
      <c r="M162" s="100"/>
      <c r="N162" s="100"/>
      <c r="O162" s="100"/>
      <c r="P162" s="100"/>
      <c r="Q162" s="100"/>
      <c r="R162" s="100"/>
      <c r="S162" s="100"/>
      <c r="T162" s="100"/>
      <c r="U162" s="106"/>
    </row>
    <row r="163" spans="2:21" x14ac:dyDescent="0.35">
      <c r="B163" s="93" t="s">
        <v>337</v>
      </c>
      <c r="C163" s="94"/>
      <c r="D163" s="239" t="str">
        <f t="shared" si="12"/>
        <v>A160</v>
      </c>
      <c r="E163" s="94"/>
      <c r="F163" s="94">
        <f>IF(B163="","",SUMIFS(Einkauf!G$4:G$496,Einkauf!E$4:E$496,B163))</f>
        <v>0</v>
      </c>
      <c r="G163" s="94"/>
      <c r="H163" s="95">
        <f t="shared" si="13"/>
        <v>0</v>
      </c>
      <c r="I163" s="175"/>
      <c r="J163" s="180">
        <f t="shared" si="14"/>
        <v>0</v>
      </c>
      <c r="K163" s="98">
        <f t="shared" si="11"/>
        <v>0</v>
      </c>
      <c r="L163" s="108"/>
      <c r="M163" s="100"/>
      <c r="N163" s="100"/>
      <c r="O163" s="100"/>
      <c r="P163" s="100"/>
      <c r="Q163" s="100"/>
      <c r="R163" s="100"/>
      <c r="S163" s="100"/>
      <c r="T163" s="100"/>
      <c r="U163" s="106"/>
    </row>
    <row r="164" spans="2:21" x14ac:dyDescent="0.35">
      <c r="B164" s="93" t="s">
        <v>338</v>
      </c>
      <c r="C164" s="94"/>
      <c r="D164" s="239" t="str">
        <f t="shared" si="12"/>
        <v>A161</v>
      </c>
      <c r="E164" s="94"/>
      <c r="F164" s="94">
        <f>IF(B164="","",SUMIFS(Einkauf!G$4:G$496,Einkauf!E$4:E$496,B164))</f>
        <v>0</v>
      </c>
      <c r="G164" s="94"/>
      <c r="H164" s="95">
        <f t="shared" si="13"/>
        <v>0</v>
      </c>
      <c r="I164" s="175"/>
      <c r="J164" s="180">
        <f t="shared" si="14"/>
        <v>0</v>
      </c>
      <c r="K164" s="98">
        <f t="shared" si="11"/>
        <v>0</v>
      </c>
      <c r="L164" s="108"/>
      <c r="M164" s="100"/>
      <c r="N164" s="100"/>
      <c r="O164" s="100"/>
      <c r="P164" s="100"/>
      <c r="Q164" s="100"/>
      <c r="R164" s="100"/>
      <c r="S164" s="100"/>
      <c r="T164" s="100"/>
      <c r="U164" s="106"/>
    </row>
    <row r="165" spans="2:21" x14ac:dyDescent="0.35">
      <c r="B165" s="93" t="s">
        <v>339</v>
      </c>
      <c r="C165" s="94"/>
      <c r="D165" s="239" t="str">
        <f t="shared" si="12"/>
        <v>A162</v>
      </c>
      <c r="E165" s="94"/>
      <c r="F165" s="94">
        <f>IF(B165="","",SUMIFS(Einkauf!G$4:G$496,Einkauf!E$4:E$496,B165))</f>
        <v>0</v>
      </c>
      <c r="G165" s="94"/>
      <c r="H165" s="95">
        <f t="shared" si="13"/>
        <v>0</v>
      </c>
      <c r="I165" s="175"/>
      <c r="J165" s="180">
        <f t="shared" si="14"/>
        <v>0</v>
      </c>
      <c r="K165" s="98">
        <f t="shared" si="11"/>
        <v>0</v>
      </c>
      <c r="L165" s="108"/>
      <c r="M165" s="100"/>
      <c r="N165" s="100"/>
      <c r="O165" s="100"/>
      <c r="P165" s="100"/>
      <c r="Q165" s="100"/>
      <c r="R165" s="100"/>
      <c r="S165" s="100"/>
      <c r="T165" s="100"/>
      <c r="U165" s="106"/>
    </row>
    <row r="166" spans="2:21" x14ac:dyDescent="0.35">
      <c r="B166" s="93" t="s">
        <v>340</v>
      </c>
      <c r="C166" s="94"/>
      <c r="D166" s="239" t="str">
        <f t="shared" si="12"/>
        <v>A163</v>
      </c>
      <c r="E166" s="94"/>
      <c r="F166" s="94">
        <f>IF(B166="","",SUMIFS(Einkauf!G$4:G$496,Einkauf!E$4:E$496,B166))</f>
        <v>0</v>
      </c>
      <c r="G166" s="94"/>
      <c r="H166" s="95">
        <f t="shared" si="13"/>
        <v>0</v>
      </c>
      <c r="I166" s="175"/>
      <c r="J166" s="180">
        <f t="shared" si="14"/>
        <v>0</v>
      </c>
      <c r="K166" s="98">
        <f t="shared" si="11"/>
        <v>0</v>
      </c>
      <c r="L166" s="108"/>
      <c r="M166" s="100"/>
      <c r="N166" s="100"/>
      <c r="O166" s="100"/>
      <c r="P166" s="100"/>
      <c r="Q166" s="100"/>
      <c r="R166" s="100"/>
      <c r="S166" s="100"/>
      <c r="T166" s="100"/>
      <c r="U166" s="106"/>
    </row>
    <row r="167" spans="2:21" x14ac:dyDescent="0.35">
      <c r="B167" s="93" t="s">
        <v>341</v>
      </c>
      <c r="C167" s="94"/>
      <c r="D167" s="239" t="str">
        <f t="shared" si="12"/>
        <v>A164</v>
      </c>
      <c r="E167" s="94"/>
      <c r="F167" s="94">
        <f>IF(B167="","",SUMIFS(Einkauf!G$4:G$496,Einkauf!E$4:E$496,B167))</f>
        <v>0</v>
      </c>
      <c r="G167" s="94"/>
      <c r="H167" s="95">
        <f t="shared" si="13"/>
        <v>0</v>
      </c>
      <c r="I167" s="175"/>
      <c r="J167" s="180">
        <f t="shared" si="14"/>
        <v>0</v>
      </c>
      <c r="K167" s="98">
        <f t="shared" si="11"/>
        <v>0</v>
      </c>
      <c r="L167" s="108"/>
      <c r="M167" s="100"/>
      <c r="N167" s="100"/>
      <c r="O167" s="100"/>
      <c r="P167" s="100"/>
      <c r="Q167" s="100"/>
      <c r="R167" s="100"/>
      <c r="S167" s="100"/>
      <c r="T167" s="100"/>
      <c r="U167" s="106"/>
    </row>
    <row r="168" spans="2:21" x14ac:dyDescent="0.35">
      <c r="B168" s="93" t="s">
        <v>342</v>
      </c>
      <c r="C168" s="94"/>
      <c r="D168" s="239" t="str">
        <f t="shared" si="12"/>
        <v>A165</v>
      </c>
      <c r="E168" s="94"/>
      <c r="F168" s="94">
        <f>IF(B168="","",SUMIFS(Einkauf!G$4:G$496,Einkauf!E$4:E$496,B168))</f>
        <v>0</v>
      </c>
      <c r="G168" s="94"/>
      <c r="H168" s="95">
        <f t="shared" si="13"/>
        <v>0</v>
      </c>
      <c r="I168" s="175"/>
      <c r="J168" s="180">
        <f t="shared" si="14"/>
        <v>0</v>
      </c>
      <c r="K168" s="98">
        <f t="shared" si="11"/>
        <v>0</v>
      </c>
      <c r="L168" s="108"/>
      <c r="M168" s="100"/>
      <c r="N168" s="100"/>
      <c r="O168" s="100"/>
      <c r="P168" s="100"/>
      <c r="Q168" s="100"/>
      <c r="R168" s="100"/>
      <c r="S168" s="100"/>
      <c r="T168" s="100"/>
      <c r="U168" s="106"/>
    </row>
    <row r="169" spans="2:21" x14ac:dyDescent="0.35">
      <c r="B169" s="93" t="s">
        <v>343</v>
      </c>
      <c r="C169" s="94"/>
      <c r="D169" s="239" t="str">
        <f t="shared" si="12"/>
        <v>A166</v>
      </c>
      <c r="E169" s="94"/>
      <c r="F169" s="94">
        <f>IF(B169="","",SUMIFS(Einkauf!G$4:G$496,Einkauf!E$4:E$496,B169))</f>
        <v>0</v>
      </c>
      <c r="G169" s="94"/>
      <c r="H169" s="95">
        <f t="shared" si="13"/>
        <v>0</v>
      </c>
      <c r="I169" s="175"/>
      <c r="J169" s="180">
        <f t="shared" si="14"/>
        <v>0</v>
      </c>
      <c r="K169" s="98">
        <f t="shared" si="11"/>
        <v>0</v>
      </c>
      <c r="L169" s="108"/>
      <c r="M169" s="100"/>
      <c r="N169" s="100"/>
      <c r="O169" s="100"/>
      <c r="P169" s="100"/>
      <c r="Q169" s="100"/>
      <c r="R169" s="100"/>
      <c r="S169" s="100"/>
      <c r="T169" s="100"/>
      <c r="U169" s="106"/>
    </row>
    <row r="170" spans="2:21" x14ac:dyDescent="0.35">
      <c r="B170" s="93" t="s">
        <v>344</v>
      </c>
      <c r="C170" s="94"/>
      <c r="D170" s="239" t="str">
        <f t="shared" si="12"/>
        <v>A167</v>
      </c>
      <c r="E170" s="94"/>
      <c r="F170" s="94">
        <f>IF(B170="","",SUMIFS(Einkauf!G$4:G$496,Einkauf!E$4:E$496,B170))</f>
        <v>0</v>
      </c>
      <c r="G170" s="94"/>
      <c r="H170" s="95">
        <f t="shared" si="13"/>
        <v>0</v>
      </c>
      <c r="I170" s="175"/>
      <c r="J170" s="180">
        <f t="shared" si="14"/>
        <v>0</v>
      </c>
      <c r="K170" s="98">
        <f t="shared" si="11"/>
        <v>0</v>
      </c>
      <c r="L170" s="108"/>
      <c r="M170" s="100"/>
      <c r="N170" s="100"/>
      <c r="O170" s="100"/>
      <c r="P170" s="100"/>
      <c r="Q170" s="100"/>
      <c r="R170" s="100"/>
      <c r="S170" s="100"/>
      <c r="T170" s="100"/>
      <c r="U170" s="106"/>
    </row>
    <row r="171" spans="2:21" x14ac:dyDescent="0.35">
      <c r="B171" s="93" t="s">
        <v>345</v>
      </c>
      <c r="C171" s="94"/>
      <c r="D171" s="239" t="str">
        <f t="shared" si="12"/>
        <v>A168</v>
      </c>
      <c r="E171" s="94"/>
      <c r="F171" s="94">
        <f>IF(B171="","",SUMIFS(Einkauf!G$4:G$496,Einkauf!E$4:E$496,B171))</f>
        <v>0</v>
      </c>
      <c r="G171" s="94"/>
      <c r="H171" s="95">
        <f t="shared" si="13"/>
        <v>0</v>
      </c>
      <c r="I171" s="175"/>
      <c r="J171" s="180">
        <f t="shared" si="14"/>
        <v>0</v>
      </c>
      <c r="K171" s="98">
        <f t="shared" si="11"/>
        <v>0</v>
      </c>
      <c r="L171" s="108"/>
      <c r="M171" s="100"/>
      <c r="N171" s="100"/>
      <c r="O171" s="100"/>
      <c r="P171" s="100"/>
      <c r="Q171" s="100"/>
      <c r="R171" s="100"/>
      <c r="S171" s="100"/>
      <c r="T171" s="100"/>
      <c r="U171" s="106"/>
    </row>
    <row r="172" spans="2:21" x14ac:dyDescent="0.35">
      <c r="B172" s="93" t="s">
        <v>346</v>
      </c>
      <c r="C172" s="94"/>
      <c r="D172" s="239" t="str">
        <f t="shared" si="12"/>
        <v>A169</v>
      </c>
      <c r="E172" s="94"/>
      <c r="F172" s="94">
        <f>IF(B172="","",SUMIFS(Einkauf!G$4:G$496,Einkauf!E$4:E$496,B172))</f>
        <v>0</v>
      </c>
      <c r="G172" s="94"/>
      <c r="H172" s="95">
        <f t="shared" si="13"/>
        <v>0</v>
      </c>
      <c r="I172" s="175"/>
      <c r="J172" s="180">
        <f t="shared" si="14"/>
        <v>0</v>
      </c>
      <c r="K172" s="98">
        <f t="shared" si="11"/>
        <v>0</v>
      </c>
      <c r="L172" s="108"/>
      <c r="M172" s="100"/>
      <c r="N172" s="100"/>
      <c r="O172" s="100"/>
      <c r="P172" s="100"/>
      <c r="Q172" s="100"/>
      <c r="R172" s="100"/>
      <c r="S172" s="100"/>
      <c r="T172" s="100"/>
      <c r="U172" s="106"/>
    </row>
    <row r="173" spans="2:21" x14ac:dyDescent="0.35">
      <c r="B173" s="93" t="s">
        <v>347</v>
      </c>
      <c r="C173" s="94"/>
      <c r="D173" s="239" t="str">
        <f t="shared" si="12"/>
        <v>A170</v>
      </c>
      <c r="E173" s="94"/>
      <c r="F173" s="94">
        <f>IF(B173="","",SUMIFS(Einkauf!G$4:G$496,Einkauf!E$4:E$496,B173))</f>
        <v>0</v>
      </c>
      <c r="G173" s="94"/>
      <c r="H173" s="95">
        <f t="shared" si="13"/>
        <v>0</v>
      </c>
      <c r="I173" s="175"/>
      <c r="J173" s="180">
        <f t="shared" si="14"/>
        <v>0</v>
      </c>
      <c r="K173" s="98">
        <f t="shared" si="11"/>
        <v>0</v>
      </c>
      <c r="L173" s="108"/>
      <c r="M173" s="100"/>
      <c r="N173" s="100"/>
      <c r="O173" s="100"/>
      <c r="P173" s="100"/>
      <c r="Q173" s="100"/>
      <c r="R173" s="100"/>
      <c r="S173" s="100"/>
      <c r="T173" s="100"/>
      <c r="U173" s="106"/>
    </row>
    <row r="174" spans="2:21" x14ac:dyDescent="0.35">
      <c r="B174" s="93" t="s">
        <v>348</v>
      </c>
      <c r="C174" s="94"/>
      <c r="D174" s="239" t="str">
        <f t="shared" si="12"/>
        <v>A171</v>
      </c>
      <c r="E174" s="94"/>
      <c r="F174" s="94">
        <f>IF(B174="","",SUMIFS(Einkauf!G$4:G$496,Einkauf!E$4:E$496,B174))</f>
        <v>0</v>
      </c>
      <c r="G174" s="94"/>
      <c r="H174" s="95">
        <f t="shared" si="13"/>
        <v>0</v>
      </c>
      <c r="I174" s="175"/>
      <c r="J174" s="180">
        <f t="shared" si="14"/>
        <v>0</v>
      </c>
      <c r="K174" s="98">
        <f t="shared" si="11"/>
        <v>0</v>
      </c>
      <c r="L174" s="108"/>
      <c r="M174" s="100"/>
      <c r="N174" s="100"/>
      <c r="O174" s="100"/>
      <c r="P174" s="100"/>
      <c r="Q174" s="100"/>
      <c r="R174" s="100"/>
      <c r="S174" s="100"/>
      <c r="T174" s="100"/>
      <c r="U174" s="106"/>
    </row>
    <row r="175" spans="2:21" x14ac:dyDescent="0.35">
      <c r="B175" s="93" t="s">
        <v>349</v>
      </c>
      <c r="C175" s="94"/>
      <c r="D175" s="239" t="str">
        <f t="shared" si="12"/>
        <v>A172</v>
      </c>
      <c r="E175" s="94"/>
      <c r="F175" s="94">
        <f>IF(B175="","",SUMIFS(Einkauf!G$4:G$496,Einkauf!E$4:E$496,B175))</f>
        <v>0</v>
      </c>
      <c r="G175" s="94"/>
      <c r="H175" s="95">
        <f t="shared" si="13"/>
        <v>0</v>
      </c>
      <c r="I175" s="175"/>
      <c r="J175" s="180">
        <f t="shared" si="14"/>
        <v>0</v>
      </c>
      <c r="K175" s="98">
        <f t="shared" si="11"/>
        <v>0</v>
      </c>
      <c r="L175" s="108"/>
      <c r="M175" s="100"/>
      <c r="N175" s="100"/>
      <c r="O175" s="100"/>
      <c r="P175" s="100"/>
      <c r="Q175" s="100"/>
      <c r="R175" s="100"/>
      <c r="S175" s="100"/>
      <c r="T175" s="100"/>
      <c r="U175" s="106"/>
    </row>
    <row r="176" spans="2:21" x14ac:dyDescent="0.35">
      <c r="B176" s="93" t="s">
        <v>350</v>
      </c>
      <c r="C176" s="94"/>
      <c r="D176" s="239" t="str">
        <f t="shared" si="12"/>
        <v>A173</v>
      </c>
      <c r="E176" s="94"/>
      <c r="F176" s="94">
        <f>IF(B176="","",SUMIFS(Einkauf!G$4:G$496,Einkauf!E$4:E$496,B176))</f>
        <v>0</v>
      </c>
      <c r="G176" s="94"/>
      <c r="H176" s="95">
        <f t="shared" si="13"/>
        <v>0</v>
      </c>
      <c r="I176" s="175"/>
      <c r="J176" s="180">
        <f t="shared" si="14"/>
        <v>0</v>
      </c>
      <c r="K176" s="98">
        <f t="shared" si="11"/>
        <v>0</v>
      </c>
      <c r="L176" s="108"/>
      <c r="M176" s="100"/>
      <c r="N176" s="100"/>
      <c r="O176" s="100"/>
      <c r="P176" s="100"/>
      <c r="Q176" s="100"/>
      <c r="R176" s="100"/>
      <c r="S176" s="100"/>
      <c r="T176" s="100"/>
      <c r="U176" s="106"/>
    </row>
    <row r="177" spans="2:21" x14ac:dyDescent="0.35">
      <c r="B177" s="93" t="s">
        <v>351</v>
      </c>
      <c r="C177" s="94"/>
      <c r="D177" s="239" t="str">
        <f t="shared" si="12"/>
        <v>A174</v>
      </c>
      <c r="E177" s="94"/>
      <c r="F177" s="94">
        <f>IF(B177="","",SUMIFS(Einkauf!G$4:G$496,Einkauf!E$4:E$496,B177))</f>
        <v>0</v>
      </c>
      <c r="G177" s="94"/>
      <c r="H177" s="95">
        <f t="shared" si="13"/>
        <v>0</v>
      </c>
      <c r="I177" s="175"/>
      <c r="J177" s="180">
        <f t="shared" si="14"/>
        <v>0</v>
      </c>
      <c r="K177" s="98">
        <f t="shared" si="11"/>
        <v>0</v>
      </c>
      <c r="L177" s="108"/>
      <c r="M177" s="100"/>
      <c r="N177" s="100"/>
      <c r="O177" s="100"/>
      <c r="P177" s="100"/>
      <c r="Q177" s="100"/>
      <c r="R177" s="100"/>
      <c r="S177" s="100"/>
      <c r="T177" s="100"/>
      <c r="U177" s="106"/>
    </row>
    <row r="178" spans="2:21" x14ac:dyDescent="0.35">
      <c r="B178" s="93" t="s">
        <v>352</v>
      </c>
      <c r="C178" s="94"/>
      <c r="D178" s="239" t="str">
        <f t="shared" si="12"/>
        <v>A175</v>
      </c>
      <c r="E178" s="94"/>
      <c r="F178" s="94">
        <f>IF(B178="","",SUMIFS(Einkauf!G$4:G$496,Einkauf!E$4:E$496,B178))</f>
        <v>0</v>
      </c>
      <c r="G178" s="94"/>
      <c r="H178" s="95">
        <f t="shared" si="13"/>
        <v>0</v>
      </c>
      <c r="I178" s="175"/>
      <c r="J178" s="180">
        <f t="shared" si="14"/>
        <v>0</v>
      </c>
      <c r="K178" s="98">
        <f t="shared" si="11"/>
        <v>0</v>
      </c>
      <c r="L178" s="108"/>
      <c r="M178" s="100"/>
      <c r="N178" s="100"/>
      <c r="O178" s="100"/>
      <c r="P178" s="100"/>
      <c r="Q178" s="100"/>
      <c r="R178" s="100"/>
      <c r="S178" s="100"/>
      <c r="T178" s="100"/>
      <c r="U178" s="106"/>
    </row>
    <row r="179" spans="2:21" x14ac:dyDescent="0.35">
      <c r="B179" s="93" t="s">
        <v>353</v>
      </c>
      <c r="C179" s="94"/>
      <c r="D179" s="239" t="str">
        <f t="shared" si="12"/>
        <v>A176</v>
      </c>
      <c r="E179" s="94"/>
      <c r="F179" s="94">
        <f>IF(B179="","",SUMIFS(Einkauf!G$4:G$496,Einkauf!E$4:E$496,B179))</f>
        <v>0</v>
      </c>
      <c r="G179" s="94"/>
      <c r="H179" s="95">
        <f t="shared" si="13"/>
        <v>0</v>
      </c>
      <c r="I179" s="175"/>
      <c r="J179" s="180">
        <f t="shared" si="14"/>
        <v>0</v>
      </c>
      <c r="K179" s="98">
        <f t="shared" si="11"/>
        <v>0</v>
      </c>
      <c r="L179" s="108"/>
      <c r="M179" s="100"/>
      <c r="N179" s="100"/>
      <c r="O179" s="100"/>
      <c r="P179" s="100"/>
      <c r="Q179" s="100"/>
      <c r="R179" s="100"/>
      <c r="S179" s="100"/>
      <c r="T179" s="100"/>
      <c r="U179" s="106"/>
    </row>
    <row r="180" spans="2:21" x14ac:dyDescent="0.35">
      <c r="B180" s="93" t="s">
        <v>354</v>
      </c>
      <c r="C180" s="94"/>
      <c r="D180" s="239" t="str">
        <f t="shared" si="12"/>
        <v>A177</v>
      </c>
      <c r="E180" s="94"/>
      <c r="F180" s="94">
        <f>IF(B180="","",SUMIFS(Einkauf!G$4:G$496,Einkauf!E$4:E$496,B180))</f>
        <v>0</v>
      </c>
      <c r="G180" s="94"/>
      <c r="H180" s="95">
        <f t="shared" si="13"/>
        <v>0</v>
      </c>
      <c r="I180" s="175"/>
      <c r="J180" s="180">
        <f t="shared" si="14"/>
        <v>0</v>
      </c>
      <c r="K180" s="98">
        <f t="shared" si="11"/>
        <v>0</v>
      </c>
      <c r="L180" s="108"/>
      <c r="M180" s="100"/>
      <c r="N180" s="100"/>
      <c r="O180" s="100"/>
      <c r="P180" s="100"/>
      <c r="Q180" s="100"/>
      <c r="R180" s="100"/>
      <c r="S180" s="100"/>
      <c r="T180" s="100"/>
      <c r="U180" s="106"/>
    </row>
    <row r="181" spans="2:21" x14ac:dyDescent="0.35">
      <c r="B181" s="93" t="s">
        <v>355</v>
      </c>
      <c r="C181" s="94"/>
      <c r="D181" s="239" t="str">
        <f t="shared" si="12"/>
        <v>A178</v>
      </c>
      <c r="E181" s="94"/>
      <c r="F181" s="94">
        <f>IF(B181="","",SUMIFS(Einkauf!G$4:G$496,Einkauf!E$4:E$496,B181))</f>
        <v>0</v>
      </c>
      <c r="G181" s="94"/>
      <c r="H181" s="95">
        <f t="shared" si="13"/>
        <v>0</v>
      </c>
      <c r="I181" s="175"/>
      <c r="J181" s="180">
        <f t="shared" si="14"/>
        <v>0</v>
      </c>
      <c r="K181" s="98">
        <f t="shared" si="11"/>
        <v>0</v>
      </c>
      <c r="L181" s="108"/>
      <c r="M181" s="100"/>
      <c r="N181" s="100"/>
      <c r="O181" s="100"/>
      <c r="P181" s="100"/>
      <c r="Q181" s="100"/>
      <c r="R181" s="100"/>
      <c r="S181" s="100"/>
      <c r="T181" s="100"/>
      <c r="U181" s="106"/>
    </row>
    <row r="182" spans="2:21" x14ac:dyDescent="0.35">
      <c r="B182" s="93" t="s">
        <v>356</v>
      </c>
      <c r="C182" s="94"/>
      <c r="D182" s="239" t="str">
        <f t="shared" si="12"/>
        <v>A179</v>
      </c>
      <c r="E182" s="94"/>
      <c r="F182" s="94">
        <f>IF(B182="","",SUMIFS(Einkauf!G$4:G$496,Einkauf!E$4:E$496,B182))</f>
        <v>0</v>
      </c>
      <c r="G182" s="94"/>
      <c r="H182" s="95">
        <f t="shared" si="13"/>
        <v>0</v>
      </c>
      <c r="I182" s="175"/>
      <c r="J182" s="180">
        <f t="shared" si="14"/>
        <v>0</v>
      </c>
      <c r="K182" s="98">
        <f t="shared" si="11"/>
        <v>0</v>
      </c>
      <c r="L182" s="108"/>
      <c r="M182" s="100"/>
      <c r="N182" s="100"/>
      <c r="O182" s="100"/>
      <c r="P182" s="100"/>
      <c r="Q182" s="100"/>
      <c r="R182" s="100"/>
      <c r="S182" s="100"/>
      <c r="T182" s="100"/>
      <c r="U182" s="106"/>
    </row>
    <row r="183" spans="2:21" x14ac:dyDescent="0.35">
      <c r="B183" s="93" t="s">
        <v>357</v>
      </c>
      <c r="C183" s="94"/>
      <c r="D183" s="239" t="str">
        <f t="shared" si="12"/>
        <v>A180</v>
      </c>
      <c r="E183" s="94"/>
      <c r="F183" s="94">
        <f>IF(B183="","",SUMIFS(Einkauf!G$4:G$496,Einkauf!E$4:E$496,B183))</f>
        <v>0</v>
      </c>
      <c r="G183" s="94"/>
      <c r="H183" s="95">
        <f t="shared" si="13"/>
        <v>0</v>
      </c>
      <c r="I183" s="175"/>
      <c r="J183" s="180">
        <f t="shared" si="14"/>
        <v>0</v>
      </c>
      <c r="K183" s="98">
        <f t="shared" si="11"/>
        <v>0</v>
      </c>
      <c r="L183" s="108"/>
      <c r="M183" s="100"/>
      <c r="N183" s="100"/>
      <c r="O183" s="100"/>
      <c r="P183" s="100"/>
      <c r="Q183" s="100"/>
      <c r="R183" s="100"/>
      <c r="S183" s="100"/>
      <c r="T183" s="100"/>
      <c r="U183" s="106"/>
    </row>
    <row r="184" spans="2:21" x14ac:dyDescent="0.35">
      <c r="B184" s="93" t="s">
        <v>358</v>
      </c>
      <c r="C184" s="94"/>
      <c r="D184" s="239" t="str">
        <f t="shared" si="12"/>
        <v>A181</v>
      </c>
      <c r="E184" s="94"/>
      <c r="F184" s="94">
        <f>IF(B184="","",SUMIFS(Einkauf!G$4:G$496,Einkauf!E$4:E$496,B184))</f>
        <v>0</v>
      </c>
      <c r="G184" s="94"/>
      <c r="H184" s="95">
        <f t="shared" si="13"/>
        <v>0</v>
      </c>
      <c r="I184" s="175"/>
      <c r="J184" s="180">
        <f t="shared" si="14"/>
        <v>0</v>
      </c>
      <c r="K184" s="98">
        <f t="shared" si="11"/>
        <v>0</v>
      </c>
      <c r="L184" s="108"/>
      <c r="M184" s="100"/>
      <c r="N184" s="100"/>
      <c r="O184" s="100"/>
      <c r="P184" s="100"/>
      <c r="Q184" s="100"/>
      <c r="R184" s="100"/>
      <c r="S184" s="100"/>
      <c r="T184" s="100"/>
      <c r="U184" s="106"/>
    </row>
    <row r="185" spans="2:21" x14ac:dyDescent="0.35">
      <c r="B185" s="93" t="s">
        <v>359</v>
      </c>
      <c r="C185" s="94"/>
      <c r="D185" s="239" t="str">
        <f t="shared" si="12"/>
        <v>A182</v>
      </c>
      <c r="E185" s="94"/>
      <c r="F185" s="94">
        <f>IF(B185="","",SUMIFS(Einkauf!G$4:G$496,Einkauf!E$4:E$496,B185))</f>
        <v>0</v>
      </c>
      <c r="G185" s="94"/>
      <c r="H185" s="95">
        <f t="shared" si="13"/>
        <v>0</v>
      </c>
      <c r="I185" s="175"/>
      <c r="J185" s="180">
        <f t="shared" si="14"/>
        <v>0</v>
      </c>
      <c r="K185" s="98">
        <f t="shared" si="11"/>
        <v>0</v>
      </c>
      <c r="L185" s="108"/>
      <c r="M185" s="100"/>
      <c r="N185" s="100"/>
      <c r="O185" s="100"/>
      <c r="P185" s="100"/>
      <c r="Q185" s="100"/>
      <c r="R185" s="100"/>
      <c r="S185" s="100"/>
      <c r="T185" s="100"/>
      <c r="U185" s="106"/>
    </row>
    <row r="186" spans="2:21" x14ac:dyDescent="0.35">
      <c r="B186" s="93" t="s">
        <v>360</v>
      </c>
      <c r="C186" s="94"/>
      <c r="D186" s="239" t="str">
        <f t="shared" si="12"/>
        <v>A183</v>
      </c>
      <c r="E186" s="94"/>
      <c r="F186" s="94">
        <f>IF(B186="","",SUMIFS(Einkauf!G$4:G$496,Einkauf!E$4:E$496,B186))</f>
        <v>0</v>
      </c>
      <c r="G186" s="94"/>
      <c r="H186" s="95">
        <f t="shared" si="13"/>
        <v>0</v>
      </c>
      <c r="I186" s="175"/>
      <c r="J186" s="180">
        <f t="shared" si="14"/>
        <v>0</v>
      </c>
      <c r="K186" s="98">
        <f t="shared" si="11"/>
        <v>0</v>
      </c>
      <c r="L186" s="108"/>
      <c r="M186" s="100"/>
      <c r="N186" s="100"/>
      <c r="O186" s="100"/>
      <c r="P186" s="100"/>
      <c r="Q186" s="100"/>
      <c r="R186" s="100"/>
      <c r="S186" s="100"/>
      <c r="T186" s="100"/>
      <c r="U186" s="106"/>
    </row>
    <row r="187" spans="2:21" x14ac:dyDescent="0.35">
      <c r="B187" s="93" t="s">
        <v>361</v>
      </c>
      <c r="C187" s="94"/>
      <c r="D187" s="239" t="str">
        <f t="shared" si="12"/>
        <v>A184</v>
      </c>
      <c r="E187" s="94"/>
      <c r="F187" s="94">
        <f>IF(B187="","",SUMIFS(Einkauf!G$4:G$496,Einkauf!E$4:E$496,B187))</f>
        <v>0</v>
      </c>
      <c r="G187" s="94"/>
      <c r="H187" s="95">
        <f t="shared" si="13"/>
        <v>0</v>
      </c>
      <c r="I187" s="175"/>
      <c r="J187" s="180">
        <f t="shared" si="14"/>
        <v>0</v>
      </c>
      <c r="K187" s="98">
        <f t="shared" si="11"/>
        <v>0</v>
      </c>
      <c r="L187" s="108"/>
      <c r="M187" s="100"/>
      <c r="N187" s="100"/>
      <c r="O187" s="100"/>
      <c r="P187" s="100"/>
      <c r="Q187" s="100"/>
      <c r="R187" s="100"/>
      <c r="S187" s="100"/>
      <c r="T187" s="100"/>
      <c r="U187" s="106"/>
    </row>
    <row r="188" spans="2:21" x14ac:dyDescent="0.35">
      <c r="B188" s="93" t="s">
        <v>362</v>
      </c>
      <c r="C188" s="94"/>
      <c r="D188" s="239" t="str">
        <f t="shared" si="12"/>
        <v>A185</v>
      </c>
      <c r="E188" s="94"/>
      <c r="F188" s="94">
        <f>IF(B188="","",SUMIFS(Einkauf!G$4:G$496,Einkauf!E$4:E$496,B188))</f>
        <v>0</v>
      </c>
      <c r="G188" s="94"/>
      <c r="H188" s="95">
        <f t="shared" si="13"/>
        <v>0</v>
      </c>
      <c r="I188" s="175"/>
      <c r="J188" s="180">
        <f t="shared" si="14"/>
        <v>0</v>
      </c>
      <c r="K188" s="98">
        <f t="shared" si="11"/>
        <v>0</v>
      </c>
      <c r="L188" s="108"/>
      <c r="M188" s="100"/>
      <c r="N188" s="100"/>
      <c r="O188" s="100"/>
      <c r="P188" s="100"/>
      <c r="Q188" s="100"/>
      <c r="R188" s="100"/>
      <c r="S188" s="100"/>
      <c r="T188" s="100"/>
      <c r="U188" s="106"/>
    </row>
    <row r="189" spans="2:21" x14ac:dyDescent="0.35">
      <c r="B189" s="93" t="s">
        <v>363</v>
      </c>
      <c r="C189" s="94"/>
      <c r="D189" s="239" t="str">
        <f t="shared" si="12"/>
        <v>A186</v>
      </c>
      <c r="E189" s="94"/>
      <c r="F189" s="94">
        <f>IF(B189="","",SUMIFS(Einkauf!G$4:G$496,Einkauf!E$4:E$496,B189))</f>
        <v>0</v>
      </c>
      <c r="G189" s="94"/>
      <c r="H189" s="95">
        <f t="shared" si="13"/>
        <v>0</v>
      </c>
      <c r="I189" s="175"/>
      <c r="J189" s="180">
        <f t="shared" si="14"/>
        <v>0</v>
      </c>
      <c r="K189" s="98">
        <f t="shared" si="11"/>
        <v>0</v>
      </c>
      <c r="L189" s="108"/>
      <c r="M189" s="100"/>
      <c r="N189" s="100"/>
      <c r="O189" s="100"/>
      <c r="P189" s="100"/>
      <c r="Q189" s="100"/>
      <c r="R189" s="100"/>
      <c r="S189" s="100"/>
      <c r="T189" s="100"/>
      <c r="U189" s="106"/>
    </row>
    <row r="190" spans="2:21" x14ac:dyDescent="0.35">
      <c r="B190" s="93" t="s">
        <v>364</v>
      </c>
      <c r="C190" s="94"/>
      <c r="D190" s="239" t="str">
        <f t="shared" si="12"/>
        <v>A187</v>
      </c>
      <c r="E190" s="94"/>
      <c r="F190" s="94">
        <f>IF(B190="","",SUMIFS(Einkauf!G$4:G$496,Einkauf!E$4:E$496,B190))</f>
        <v>0</v>
      </c>
      <c r="G190" s="94"/>
      <c r="H190" s="95">
        <f t="shared" si="13"/>
        <v>0</v>
      </c>
      <c r="I190" s="175"/>
      <c r="J190" s="180">
        <f t="shared" si="14"/>
        <v>0</v>
      </c>
      <c r="K190" s="98">
        <f t="shared" si="11"/>
        <v>0</v>
      </c>
      <c r="L190" s="108"/>
      <c r="M190" s="100"/>
      <c r="N190" s="100"/>
      <c r="O190" s="100"/>
      <c r="P190" s="100"/>
      <c r="Q190" s="100"/>
      <c r="R190" s="100"/>
      <c r="S190" s="100"/>
      <c r="T190" s="100"/>
      <c r="U190" s="106"/>
    </row>
    <row r="191" spans="2:21" x14ac:dyDescent="0.35">
      <c r="B191" s="93" t="s">
        <v>365</v>
      </c>
      <c r="C191" s="94"/>
      <c r="D191" s="239" t="str">
        <f t="shared" si="12"/>
        <v>A188</v>
      </c>
      <c r="E191" s="94"/>
      <c r="F191" s="94">
        <f>IF(B191="","",SUMIFS(Einkauf!G$4:G$496,Einkauf!E$4:E$496,B191))</f>
        <v>0</v>
      </c>
      <c r="G191" s="94"/>
      <c r="H191" s="95">
        <f t="shared" si="13"/>
        <v>0</v>
      </c>
      <c r="I191" s="175"/>
      <c r="J191" s="180">
        <f t="shared" si="14"/>
        <v>0</v>
      </c>
      <c r="K191" s="98">
        <f t="shared" si="11"/>
        <v>0</v>
      </c>
      <c r="L191" s="108"/>
      <c r="M191" s="100"/>
      <c r="N191" s="100"/>
      <c r="O191" s="100"/>
      <c r="P191" s="100"/>
      <c r="Q191" s="100"/>
      <c r="R191" s="100"/>
      <c r="S191" s="100"/>
      <c r="T191" s="100"/>
      <c r="U191" s="106"/>
    </row>
    <row r="192" spans="2:21" x14ac:dyDescent="0.35">
      <c r="B192" s="93" t="s">
        <v>366</v>
      </c>
      <c r="C192" s="94"/>
      <c r="D192" s="239" t="str">
        <f t="shared" si="12"/>
        <v>A189</v>
      </c>
      <c r="E192" s="94"/>
      <c r="F192" s="94">
        <f>IF(B192="","",SUMIFS(Einkauf!G$4:G$496,Einkauf!E$4:E$496,B192))</f>
        <v>0</v>
      </c>
      <c r="G192" s="94"/>
      <c r="H192" s="95">
        <f t="shared" si="13"/>
        <v>0</v>
      </c>
      <c r="I192" s="175"/>
      <c r="J192" s="180">
        <f t="shared" si="14"/>
        <v>0</v>
      </c>
      <c r="K192" s="98">
        <f t="shared" si="11"/>
        <v>0</v>
      </c>
      <c r="L192" s="108"/>
      <c r="M192" s="100"/>
      <c r="N192" s="100"/>
      <c r="O192" s="100"/>
      <c r="P192" s="100"/>
      <c r="Q192" s="100"/>
      <c r="R192" s="100"/>
      <c r="S192" s="100"/>
      <c r="T192" s="100"/>
      <c r="U192" s="106"/>
    </row>
    <row r="193" spans="2:21" x14ac:dyDescent="0.35">
      <c r="B193" s="93" t="s">
        <v>367</v>
      </c>
      <c r="C193" s="94"/>
      <c r="D193" s="239" t="str">
        <f t="shared" si="12"/>
        <v>A190</v>
      </c>
      <c r="E193" s="94"/>
      <c r="F193" s="94">
        <f>IF(B193="","",SUMIFS(Einkauf!G$4:G$496,Einkauf!E$4:E$496,B193))</f>
        <v>0</v>
      </c>
      <c r="G193" s="94"/>
      <c r="H193" s="95">
        <f t="shared" si="13"/>
        <v>0</v>
      </c>
      <c r="I193" s="175"/>
      <c r="J193" s="180">
        <f t="shared" si="14"/>
        <v>0</v>
      </c>
      <c r="K193" s="98">
        <f t="shared" si="11"/>
        <v>0</v>
      </c>
      <c r="L193" s="108"/>
      <c r="M193" s="100"/>
      <c r="N193" s="100"/>
      <c r="O193" s="100"/>
      <c r="P193" s="100"/>
      <c r="Q193" s="100"/>
      <c r="R193" s="100"/>
      <c r="S193" s="100"/>
      <c r="T193" s="100"/>
      <c r="U193" s="106"/>
    </row>
    <row r="194" spans="2:21" x14ac:dyDescent="0.35">
      <c r="B194" s="93" t="s">
        <v>368</v>
      </c>
      <c r="C194" s="94"/>
      <c r="D194" s="239" t="str">
        <f t="shared" si="12"/>
        <v>A191</v>
      </c>
      <c r="E194" s="94"/>
      <c r="F194" s="94">
        <f>IF(B194="","",SUMIFS(Einkauf!G$4:G$496,Einkauf!E$4:E$496,B194))</f>
        <v>0</v>
      </c>
      <c r="G194" s="94"/>
      <c r="H194" s="95">
        <f t="shared" si="13"/>
        <v>0</v>
      </c>
      <c r="I194" s="175"/>
      <c r="J194" s="180">
        <f t="shared" si="14"/>
        <v>0</v>
      </c>
      <c r="K194" s="98">
        <f t="shared" si="11"/>
        <v>0</v>
      </c>
      <c r="L194" s="108"/>
      <c r="M194" s="100"/>
      <c r="N194" s="100"/>
      <c r="O194" s="100"/>
      <c r="P194" s="100"/>
      <c r="Q194" s="100"/>
      <c r="R194" s="100"/>
      <c r="S194" s="100"/>
      <c r="T194" s="100"/>
      <c r="U194" s="106"/>
    </row>
    <row r="195" spans="2:21" x14ac:dyDescent="0.35">
      <c r="B195" s="93" t="s">
        <v>369</v>
      </c>
      <c r="C195" s="94"/>
      <c r="D195" s="239" t="str">
        <f t="shared" si="12"/>
        <v>A192</v>
      </c>
      <c r="E195" s="94"/>
      <c r="F195" s="94">
        <f>IF(B195="","",SUMIFS(Einkauf!G$4:G$496,Einkauf!E$4:E$496,B195))</f>
        <v>0</v>
      </c>
      <c r="G195" s="94"/>
      <c r="H195" s="95">
        <f t="shared" si="13"/>
        <v>0</v>
      </c>
      <c r="I195" s="175"/>
      <c r="J195" s="180">
        <f t="shared" si="14"/>
        <v>0</v>
      </c>
      <c r="K195" s="98">
        <f t="shared" si="11"/>
        <v>0</v>
      </c>
      <c r="L195" s="108"/>
      <c r="M195" s="100"/>
      <c r="N195" s="100"/>
      <c r="O195" s="100"/>
      <c r="P195" s="100"/>
      <c r="Q195" s="100"/>
      <c r="R195" s="100"/>
      <c r="S195" s="100"/>
      <c r="T195" s="100"/>
      <c r="U195" s="106"/>
    </row>
    <row r="196" spans="2:21" x14ac:dyDescent="0.35">
      <c r="B196" s="93" t="s">
        <v>370</v>
      </c>
      <c r="C196" s="94"/>
      <c r="D196" s="239" t="str">
        <f t="shared" si="12"/>
        <v>A193</v>
      </c>
      <c r="E196" s="94"/>
      <c r="F196" s="94">
        <f>IF(B196="","",SUMIFS(Einkauf!G$4:G$496,Einkauf!E$4:E$496,B196))</f>
        <v>0</v>
      </c>
      <c r="G196" s="94"/>
      <c r="H196" s="95">
        <f t="shared" si="13"/>
        <v>0</v>
      </c>
      <c r="I196" s="175"/>
      <c r="J196" s="180">
        <f t="shared" si="14"/>
        <v>0</v>
      </c>
      <c r="K196" s="98">
        <f t="shared" si="11"/>
        <v>0</v>
      </c>
      <c r="L196" s="108"/>
      <c r="M196" s="100"/>
      <c r="N196" s="100"/>
      <c r="O196" s="100"/>
      <c r="P196" s="100"/>
      <c r="Q196" s="100"/>
      <c r="R196" s="100"/>
      <c r="S196" s="100"/>
      <c r="T196" s="100"/>
      <c r="U196" s="106"/>
    </row>
    <row r="197" spans="2:21" x14ac:dyDescent="0.35">
      <c r="B197" s="93" t="s">
        <v>371</v>
      </c>
      <c r="C197" s="94"/>
      <c r="D197" s="239" t="str">
        <f t="shared" si="12"/>
        <v>A194</v>
      </c>
      <c r="E197" s="94"/>
      <c r="F197" s="94">
        <f>IF(B197="","",SUMIFS(Einkauf!G$4:G$496,Einkauf!E$4:E$496,B197))</f>
        <v>0</v>
      </c>
      <c r="G197" s="94"/>
      <c r="H197" s="95">
        <f t="shared" si="13"/>
        <v>0</v>
      </c>
      <c r="I197" s="175"/>
      <c r="J197" s="180">
        <f t="shared" si="14"/>
        <v>0</v>
      </c>
      <c r="K197" s="98">
        <f t="shared" si="11"/>
        <v>0</v>
      </c>
      <c r="L197" s="108"/>
      <c r="M197" s="100"/>
      <c r="N197" s="100"/>
      <c r="O197" s="100"/>
      <c r="P197" s="100"/>
      <c r="Q197" s="100"/>
      <c r="R197" s="100"/>
      <c r="S197" s="100"/>
      <c r="T197" s="100"/>
      <c r="U197" s="106"/>
    </row>
    <row r="198" spans="2:21" x14ac:dyDescent="0.35">
      <c r="B198" s="93" t="s">
        <v>372</v>
      </c>
      <c r="C198" s="94"/>
      <c r="D198" s="239" t="str">
        <f t="shared" si="12"/>
        <v>A195</v>
      </c>
      <c r="E198" s="94"/>
      <c r="F198" s="94">
        <f>IF(B198="","",SUMIFS(Einkauf!G$4:G$496,Einkauf!E$4:E$496,B198))</f>
        <v>0</v>
      </c>
      <c r="G198" s="94"/>
      <c r="H198" s="95">
        <f t="shared" si="13"/>
        <v>0</v>
      </c>
      <c r="I198" s="175"/>
      <c r="J198" s="180">
        <f t="shared" si="14"/>
        <v>0</v>
      </c>
      <c r="K198" s="98">
        <f t="shared" ref="K198:K261" si="15">H198*I198</f>
        <v>0</v>
      </c>
      <c r="L198" s="108"/>
      <c r="M198" s="100"/>
      <c r="N198" s="100"/>
      <c r="O198" s="100"/>
      <c r="P198" s="100"/>
      <c r="Q198" s="100"/>
      <c r="R198" s="100"/>
      <c r="S198" s="100"/>
      <c r="T198" s="100"/>
      <c r="U198" s="106"/>
    </row>
    <row r="199" spans="2:21" x14ac:dyDescent="0.35">
      <c r="B199" s="93" t="s">
        <v>373</v>
      </c>
      <c r="C199" s="94"/>
      <c r="D199" s="239" t="str">
        <f t="shared" ref="D199:D262" si="16">B199</f>
        <v>A196</v>
      </c>
      <c r="E199" s="94"/>
      <c r="F199" s="94">
        <f>IF(B199="","",SUMIFS(Einkauf!G$4:G$496,Einkauf!E$4:E$496,B199))</f>
        <v>0</v>
      </c>
      <c r="G199" s="94"/>
      <c r="H199" s="95">
        <f t="shared" ref="H199:H262" si="17">IF(B199="","",E199+F199-G199)</f>
        <v>0</v>
      </c>
      <c r="I199" s="175"/>
      <c r="J199" s="180">
        <f t="shared" si="14"/>
        <v>0</v>
      </c>
      <c r="K199" s="98">
        <f t="shared" si="15"/>
        <v>0</v>
      </c>
      <c r="L199" s="108"/>
      <c r="M199" s="100"/>
      <c r="N199" s="100"/>
      <c r="O199" s="100"/>
      <c r="P199" s="100"/>
      <c r="Q199" s="100"/>
      <c r="R199" s="100"/>
      <c r="S199" s="100"/>
      <c r="T199" s="100"/>
      <c r="U199" s="106"/>
    </row>
    <row r="200" spans="2:21" x14ac:dyDescent="0.35">
      <c r="B200" s="93" t="s">
        <v>374</v>
      </c>
      <c r="C200" s="94"/>
      <c r="D200" s="239" t="str">
        <f t="shared" si="16"/>
        <v>A197</v>
      </c>
      <c r="E200" s="94"/>
      <c r="F200" s="94">
        <f>IF(B200="","",SUMIFS(Einkauf!G$4:G$496,Einkauf!E$4:E$496,B200))</f>
        <v>0</v>
      </c>
      <c r="G200" s="94"/>
      <c r="H200" s="95">
        <f t="shared" si="17"/>
        <v>0</v>
      </c>
      <c r="I200" s="175"/>
      <c r="J200" s="180">
        <f t="shared" si="14"/>
        <v>0</v>
      </c>
      <c r="K200" s="98">
        <f t="shared" si="15"/>
        <v>0</v>
      </c>
      <c r="L200" s="108"/>
      <c r="M200" s="100"/>
      <c r="N200" s="100"/>
      <c r="O200" s="100"/>
      <c r="P200" s="100"/>
      <c r="Q200" s="100"/>
      <c r="R200" s="100"/>
      <c r="S200" s="100"/>
      <c r="T200" s="100"/>
      <c r="U200" s="106"/>
    </row>
    <row r="201" spans="2:21" x14ac:dyDescent="0.35">
      <c r="B201" s="93" t="s">
        <v>375</v>
      </c>
      <c r="C201" s="94"/>
      <c r="D201" s="239" t="str">
        <f t="shared" si="16"/>
        <v>A198</v>
      </c>
      <c r="E201" s="94"/>
      <c r="F201" s="94">
        <f>IF(B201="","",SUMIFS(Einkauf!G$4:G$496,Einkauf!E$4:E$496,B201))</f>
        <v>0</v>
      </c>
      <c r="G201" s="94"/>
      <c r="H201" s="95">
        <f t="shared" si="17"/>
        <v>0</v>
      </c>
      <c r="I201" s="175"/>
      <c r="J201" s="180">
        <f t="shared" si="14"/>
        <v>0</v>
      </c>
      <c r="K201" s="98">
        <f t="shared" si="15"/>
        <v>0</v>
      </c>
      <c r="L201" s="108"/>
      <c r="M201" s="100"/>
      <c r="N201" s="100"/>
      <c r="O201" s="100"/>
      <c r="P201" s="100"/>
      <c r="Q201" s="100"/>
      <c r="R201" s="100"/>
      <c r="S201" s="100"/>
      <c r="T201" s="100"/>
      <c r="U201" s="106"/>
    </row>
    <row r="202" spans="2:21" x14ac:dyDescent="0.35">
      <c r="B202" s="93" t="s">
        <v>376</v>
      </c>
      <c r="C202" s="94"/>
      <c r="D202" s="239" t="str">
        <f t="shared" si="16"/>
        <v>A199</v>
      </c>
      <c r="E202" s="94"/>
      <c r="F202" s="94">
        <f>IF(B202="","",SUMIFS(Einkauf!G$4:G$496,Einkauf!E$4:E$496,B202))</f>
        <v>0</v>
      </c>
      <c r="G202" s="94"/>
      <c r="H202" s="95">
        <f t="shared" si="17"/>
        <v>0</v>
      </c>
      <c r="I202" s="175"/>
      <c r="J202" s="180">
        <f t="shared" si="14"/>
        <v>0</v>
      </c>
      <c r="K202" s="98">
        <f t="shared" si="15"/>
        <v>0</v>
      </c>
      <c r="L202" s="108"/>
      <c r="M202" s="100"/>
      <c r="N202" s="100"/>
      <c r="O202" s="100"/>
      <c r="P202" s="100"/>
      <c r="Q202" s="100"/>
      <c r="R202" s="100"/>
      <c r="S202" s="100"/>
      <c r="T202" s="100"/>
      <c r="U202" s="106"/>
    </row>
    <row r="203" spans="2:21" x14ac:dyDescent="0.35">
      <c r="B203" s="93" t="s">
        <v>377</v>
      </c>
      <c r="C203" s="94"/>
      <c r="D203" s="239" t="str">
        <f t="shared" si="16"/>
        <v>A200</v>
      </c>
      <c r="E203" s="94"/>
      <c r="F203" s="94">
        <f>IF(B203="","",SUMIFS(Einkauf!G$4:G$496,Einkauf!E$4:E$496,B203))</f>
        <v>0</v>
      </c>
      <c r="G203" s="94"/>
      <c r="H203" s="95">
        <f t="shared" si="17"/>
        <v>0</v>
      </c>
      <c r="I203" s="175"/>
      <c r="J203" s="180">
        <f t="shared" si="14"/>
        <v>0</v>
      </c>
      <c r="K203" s="98">
        <f t="shared" si="15"/>
        <v>0</v>
      </c>
      <c r="L203" s="108"/>
      <c r="M203" s="100"/>
      <c r="N203" s="100"/>
      <c r="O203" s="100"/>
      <c r="P203" s="100"/>
      <c r="Q203" s="100"/>
      <c r="R203" s="100"/>
      <c r="S203" s="100"/>
      <c r="T203" s="100"/>
      <c r="U203" s="106"/>
    </row>
    <row r="204" spans="2:21" x14ac:dyDescent="0.35">
      <c r="B204" s="93" t="s">
        <v>378</v>
      </c>
      <c r="C204" s="94"/>
      <c r="D204" s="239" t="str">
        <f t="shared" si="16"/>
        <v>A201</v>
      </c>
      <c r="E204" s="94"/>
      <c r="F204" s="94">
        <f>IF(B204="","",SUMIFS(Einkauf!G$4:G$496,Einkauf!E$4:E$496,B204))</f>
        <v>0</v>
      </c>
      <c r="G204" s="94"/>
      <c r="H204" s="95">
        <f t="shared" si="17"/>
        <v>0</v>
      </c>
      <c r="I204" s="175"/>
      <c r="J204" s="180">
        <f t="shared" si="14"/>
        <v>0</v>
      </c>
      <c r="K204" s="98">
        <f t="shared" si="15"/>
        <v>0</v>
      </c>
      <c r="L204" s="108"/>
      <c r="M204" s="100"/>
      <c r="N204" s="100"/>
      <c r="O204" s="100"/>
      <c r="P204" s="100"/>
      <c r="Q204" s="100"/>
      <c r="R204" s="100"/>
      <c r="S204" s="100"/>
      <c r="T204" s="100"/>
      <c r="U204" s="106"/>
    </row>
    <row r="205" spans="2:21" x14ac:dyDescent="0.35">
      <c r="B205" s="93" t="s">
        <v>379</v>
      </c>
      <c r="C205" s="94"/>
      <c r="D205" s="239" t="str">
        <f t="shared" si="16"/>
        <v>A202</v>
      </c>
      <c r="E205" s="94"/>
      <c r="F205" s="94">
        <f>IF(B205="","",SUMIFS(Einkauf!G$4:G$496,Einkauf!E$4:E$496,B205))</f>
        <v>0</v>
      </c>
      <c r="G205" s="94"/>
      <c r="H205" s="95">
        <f t="shared" si="17"/>
        <v>0</v>
      </c>
      <c r="I205" s="175"/>
      <c r="J205" s="180">
        <f t="shared" si="14"/>
        <v>0</v>
      </c>
      <c r="K205" s="98">
        <f t="shared" si="15"/>
        <v>0</v>
      </c>
      <c r="L205" s="108"/>
      <c r="M205" s="100"/>
      <c r="N205" s="100"/>
      <c r="O205" s="100"/>
      <c r="P205" s="100"/>
      <c r="Q205" s="100"/>
      <c r="R205" s="100"/>
      <c r="S205" s="100"/>
      <c r="T205" s="100"/>
      <c r="U205" s="106"/>
    </row>
    <row r="206" spans="2:21" x14ac:dyDescent="0.35">
      <c r="B206" s="93" t="s">
        <v>380</v>
      </c>
      <c r="C206" s="94"/>
      <c r="D206" s="239" t="str">
        <f t="shared" si="16"/>
        <v>A203</v>
      </c>
      <c r="E206" s="94"/>
      <c r="F206" s="94">
        <f>IF(B206="","",SUMIFS(Einkauf!G$4:G$496,Einkauf!E$4:E$496,B206))</f>
        <v>0</v>
      </c>
      <c r="G206" s="94"/>
      <c r="H206" s="95">
        <f t="shared" si="17"/>
        <v>0</v>
      </c>
      <c r="I206" s="175"/>
      <c r="J206" s="180">
        <f t="shared" si="14"/>
        <v>0</v>
      </c>
      <c r="K206" s="98">
        <f t="shared" si="15"/>
        <v>0</v>
      </c>
      <c r="L206" s="108"/>
      <c r="M206" s="100"/>
      <c r="N206" s="100"/>
      <c r="O206" s="100"/>
      <c r="P206" s="100"/>
      <c r="Q206" s="100"/>
      <c r="R206" s="100"/>
      <c r="S206" s="100"/>
      <c r="T206" s="100"/>
      <c r="U206" s="106"/>
    </row>
    <row r="207" spans="2:21" x14ac:dyDescent="0.35">
      <c r="B207" s="93" t="s">
        <v>381</v>
      </c>
      <c r="C207" s="94"/>
      <c r="D207" s="239" t="str">
        <f t="shared" si="16"/>
        <v>A204</v>
      </c>
      <c r="E207" s="94"/>
      <c r="F207" s="94">
        <f>IF(B207="","",SUMIFS(Einkauf!G$4:G$496,Einkauf!E$4:E$496,B207))</f>
        <v>0</v>
      </c>
      <c r="G207" s="94"/>
      <c r="H207" s="95">
        <f t="shared" si="17"/>
        <v>0</v>
      </c>
      <c r="I207" s="175"/>
      <c r="J207" s="180">
        <f t="shared" si="14"/>
        <v>0</v>
      </c>
      <c r="K207" s="98">
        <f t="shared" si="15"/>
        <v>0</v>
      </c>
      <c r="L207" s="108"/>
      <c r="M207" s="100"/>
      <c r="N207" s="100"/>
      <c r="O207" s="100"/>
      <c r="P207" s="100"/>
      <c r="Q207" s="100"/>
      <c r="R207" s="100"/>
      <c r="S207" s="100"/>
      <c r="T207" s="100"/>
      <c r="U207" s="106"/>
    </row>
    <row r="208" spans="2:21" x14ac:dyDescent="0.35">
      <c r="B208" s="93" t="s">
        <v>382</v>
      </c>
      <c r="C208" s="94"/>
      <c r="D208" s="239" t="str">
        <f t="shared" si="16"/>
        <v>A205</v>
      </c>
      <c r="E208" s="94"/>
      <c r="F208" s="94">
        <f>IF(B208="","",SUMIFS(Einkauf!G$4:G$496,Einkauf!E$4:E$496,B208))</f>
        <v>0</v>
      </c>
      <c r="G208" s="94"/>
      <c r="H208" s="95">
        <f t="shared" si="17"/>
        <v>0</v>
      </c>
      <c r="I208" s="175"/>
      <c r="J208" s="180">
        <f t="shared" si="14"/>
        <v>0</v>
      </c>
      <c r="K208" s="98">
        <f t="shared" si="15"/>
        <v>0</v>
      </c>
      <c r="L208" s="108"/>
      <c r="M208" s="100"/>
      <c r="N208" s="100"/>
      <c r="O208" s="100"/>
      <c r="P208" s="100"/>
      <c r="Q208" s="100"/>
      <c r="R208" s="100"/>
      <c r="S208" s="100"/>
      <c r="T208" s="100"/>
      <c r="U208" s="106"/>
    </row>
    <row r="209" spans="2:21" x14ac:dyDescent="0.35">
      <c r="B209" s="93" t="s">
        <v>383</v>
      </c>
      <c r="C209" s="94"/>
      <c r="D209" s="239" t="str">
        <f t="shared" si="16"/>
        <v>A206</v>
      </c>
      <c r="E209" s="94"/>
      <c r="F209" s="94">
        <f>IF(B209="","",SUMIFS(Einkauf!G$4:G$496,Einkauf!E$4:E$496,B209))</f>
        <v>0</v>
      </c>
      <c r="G209" s="94"/>
      <c r="H209" s="95">
        <f t="shared" si="17"/>
        <v>0</v>
      </c>
      <c r="I209" s="175"/>
      <c r="J209" s="180">
        <f t="shared" ref="J209:J272" si="18">I209/1000</f>
        <v>0</v>
      </c>
      <c r="K209" s="98">
        <f t="shared" si="15"/>
        <v>0</v>
      </c>
      <c r="L209" s="108"/>
      <c r="M209" s="100"/>
      <c r="N209" s="100"/>
      <c r="O209" s="100"/>
      <c r="P209" s="100"/>
      <c r="Q209" s="100"/>
      <c r="R209" s="100"/>
      <c r="S209" s="100"/>
      <c r="T209" s="100"/>
      <c r="U209" s="106"/>
    </row>
    <row r="210" spans="2:21" x14ac:dyDescent="0.35">
      <c r="B210" s="93" t="s">
        <v>384</v>
      </c>
      <c r="C210" s="94"/>
      <c r="D210" s="239" t="str">
        <f t="shared" si="16"/>
        <v>A207</v>
      </c>
      <c r="E210" s="94"/>
      <c r="F210" s="94">
        <f>IF(B210="","",SUMIFS(Einkauf!G$4:G$496,Einkauf!E$4:E$496,B210))</f>
        <v>0</v>
      </c>
      <c r="G210" s="94"/>
      <c r="H210" s="95">
        <f t="shared" si="17"/>
        <v>0</v>
      </c>
      <c r="I210" s="175"/>
      <c r="J210" s="180">
        <f t="shared" si="18"/>
        <v>0</v>
      </c>
      <c r="K210" s="98">
        <f t="shared" si="15"/>
        <v>0</v>
      </c>
      <c r="L210" s="108"/>
      <c r="M210" s="100"/>
      <c r="N210" s="100"/>
      <c r="O210" s="100"/>
      <c r="P210" s="100"/>
      <c r="Q210" s="100"/>
      <c r="R210" s="100"/>
      <c r="S210" s="100"/>
      <c r="T210" s="100"/>
      <c r="U210" s="106"/>
    </row>
    <row r="211" spans="2:21" x14ac:dyDescent="0.35">
      <c r="B211" s="93" t="s">
        <v>385</v>
      </c>
      <c r="C211" s="94"/>
      <c r="D211" s="239" t="str">
        <f t="shared" si="16"/>
        <v>A208</v>
      </c>
      <c r="E211" s="94"/>
      <c r="F211" s="94">
        <f>IF(B211="","",SUMIFS(Einkauf!G$4:G$496,Einkauf!E$4:E$496,B211))</f>
        <v>0</v>
      </c>
      <c r="G211" s="94"/>
      <c r="H211" s="95">
        <f t="shared" si="17"/>
        <v>0</v>
      </c>
      <c r="I211" s="175"/>
      <c r="J211" s="180">
        <f t="shared" si="18"/>
        <v>0</v>
      </c>
      <c r="K211" s="98">
        <f t="shared" si="15"/>
        <v>0</v>
      </c>
      <c r="L211" s="108"/>
      <c r="M211" s="100"/>
      <c r="N211" s="100"/>
      <c r="O211" s="100"/>
      <c r="P211" s="100"/>
      <c r="Q211" s="100"/>
      <c r="R211" s="100"/>
      <c r="S211" s="100"/>
      <c r="T211" s="100"/>
      <c r="U211" s="106"/>
    </row>
    <row r="212" spans="2:21" x14ac:dyDescent="0.35">
      <c r="B212" s="93" t="s">
        <v>386</v>
      </c>
      <c r="C212" s="94"/>
      <c r="D212" s="239" t="str">
        <f t="shared" si="16"/>
        <v>A209</v>
      </c>
      <c r="E212" s="94"/>
      <c r="F212" s="94">
        <f>IF(B212="","",SUMIFS(Einkauf!G$4:G$496,Einkauf!E$4:E$496,B212))</f>
        <v>0</v>
      </c>
      <c r="G212" s="94"/>
      <c r="H212" s="95">
        <f t="shared" si="17"/>
        <v>0</v>
      </c>
      <c r="I212" s="175"/>
      <c r="J212" s="180">
        <f t="shared" si="18"/>
        <v>0</v>
      </c>
      <c r="K212" s="98">
        <f t="shared" si="15"/>
        <v>0</v>
      </c>
      <c r="L212" s="108"/>
      <c r="M212" s="100"/>
      <c r="N212" s="100"/>
      <c r="O212" s="100"/>
      <c r="P212" s="100"/>
      <c r="Q212" s="100"/>
      <c r="R212" s="100"/>
      <c r="S212" s="100"/>
      <c r="T212" s="100"/>
      <c r="U212" s="106"/>
    </row>
    <row r="213" spans="2:21" x14ac:dyDescent="0.35">
      <c r="B213" s="93" t="s">
        <v>387</v>
      </c>
      <c r="C213" s="94"/>
      <c r="D213" s="239" t="str">
        <f t="shared" si="16"/>
        <v>A210</v>
      </c>
      <c r="E213" s="94"/>
      <c r="F213" s="94">
        <f>IF(B213="","",SUMIFS(Einkauf!G$4:G$496,Einkauf!E$4:E$496,B213))</f>
        <v>0</v>
      </c>
      <c r="G213" s="94"/>
      <c r="H213" s="95">
        <f t="shared" si="17"/>
        <v>0</v>
      </c>
      <c r="I213" s="175"/>
      <c r="J213" s="180">
        <f t="shared" si="18"/>
        <v>0</v>
      </c>
      <c r="K213" s="98">
        <f t="shared" si="15"/>
        <v>0</v>
      </c>
      <c r="L213" s="108"/>
      <c r="M213" s="100"/>
      <c r="N213" s="100"/>
      <c r="O213" s="100"/>
      <c r="P213" s="100"/>
      <c r="Q213" s="100"/>
      <c r="R213" s="100"/>
      <c r="S213" s="100"/>
      <c r="T213" s="100"/>
      <c r="U213" s="106"/>
    </row>
    <row r="214" spans="2:21" x14ac:dyDescent="0.35">
      <c r="B214" s="93" t="s">
        <v>388</v>
      </c>
      <c r="C214" s="94"/>
      <c r="D214" s="239" t="str">
        <f t="shared" si="16"/>
        <v>A211</v>
      </c>
      <c r="E214" s="94"/>
      <c r="F214" s="94">
        <f>IF(B214="","",SUMIFS(Einkauf!G$4:G$496,Einkauf!E$4:E$496,B214))</f>
        <v>0</v>
      </c>
      <c r="G214" s="94"/>
      <c r="H214" s="95">
        <f t="shared" si="17"/>
        <v>0</v>
      </c>
      <c r="I214" s="175"/>
      <c r="J214" s="180">
        <f t="shared" si="18"/>
        <v>0</v>
      </c>
      <c r="K214" s="98">
        <f t="shared" si="15"/>
        <v>0</v>
      </c>
      <c r="L214" s="108"/>
      <c r="M214" s="100"/>
      <c r="N214" s="100"/>
      <c r="O214" s="100"/>
      <c r="P214" s="100"/>
      <c r="Q214" s="100"/>
      <c r="R214" s="100"/>
      <c r="S214" s="100"/>
      <c r="T214" s="100"/>
      <c r="U214" s="106"/>
    </row>
    <row r="215" spans="2:21" x14ac:dyDescent="0.35">
      <c r="B215" s="93" t="s">
        <v>389</v>
      </c>
      <c r="C215" s="94"/>
      <c r="D215" s="239" t="str">
        <f t="shared" si="16"/>
        <v>A212</v>
      </c>
      <c r="E215" s="94"/>
      <c r="F215" s="94">
        <f>IF(B215="","",SUMIFS(Einkauf!G$4:G$496,Einkauf!E$4:E$496,B215))</f>
        <v>0</v>
      </c>
      <c r="G215" s="94"/>
      <c r="H215" s="95">
        <f t="shared" si="17"/>
        <v>0</v>
      </c>
      <c r="I215" s="175"/>
      <c r="J215" s="180">
        <f t="shared" si="18"/>
        <v>0</v>
      </c>
      <c r="K215" s="98">
        <f t="shared" si="15"/>
        <v>0</v>
      </c>
      <c r="L215" s="108"/>
      <c r="M215" s="100"/>
      <c r="N215" s="100"/>
      <c r="O215" s="100"/>
      <c r="P215" s="100"/>
      <c r="Q215" s="100"/>
      <c r="R215" s="100"/>
      <c r="S215" s="100"/>
      <c r="T215" s="100"/>
      <c r="U215" s="106"/>
    </row>
    <row r="216" spans="2:21" x14ac:dyDescent="0.35">
      <c r="B216" s="93" t="s">
        <v>390</v>
      </c>
      <c r="C216" s="94"/>
      <c r="D216" s="239" t="str">
        <f t="shared" si="16"/>
        <v>A213</v>
      </c>
      <c r="E216" s="94"/>
      <c r="F216" s="94">
        <f>IF(B216="","",SUMIFS(Einkauf!G$4:G$496,Einkauf!E$4:E$496,B216))</f>
        <v>0</v>
      </c>
      <c r="G216" s="94"/>
      <c r="H216" s="95">
        <f t="shared" si="17"/>
        <v>0</v>
      </c>
      <c r="I216" s="175"/>
      <c r="J216" s="180">
        <f t="shared" si="18"/>
        <v>0</v>
      </c>
      <c r="K216" s="98">
        <f t="shared" si="15"/>
        <v>0</v>
      </c>
      <c r="L216" s="108"/>
      <c r="M216" s="100"/>
      <c r="N216" s="100"/>
      <c r="O216" s="100"/>
      <c r="P216" s="100"/>
      <c r="Q216" s="100"/>
      <c r="R216" s="100"/>
      <c r="S216" s="100"/>
      <c r="T216" s="100"/>
      <c r="U216" s="106"/>
    </row>
    <row r="217" spans="2:21" x14ac:dyDescent="0.35">
      <c r="B217" s="93" t="s">
        <v>391</v>
      </c>
      <c r="C217" s="94"/>
      <c r="D217" s="239" t="str">
        <f t="shared" si="16"/>
        <v>A214</v>
      </c>
      <c r="E217" s="94"/>
      <c r="F217" s="94">
        <f>IF(B217="","",SUMIFS(Einkauf!G$4:G$496,Einkauf!E$4:E$496,B217))</f>
        <v>0</v>
      </c>
      <c r="G217" s="94"/>
      <c r="H217" s="95">
        <f t="shared" si="17"/>
        <v>0</v>
      </c>
      <c r="I217" s="175"/>
      <c r="J217" s="180">
        <f t="shared" si="18"/>
        <v>0</v>
      </c>
      <c r="K217" s="98">
        <f t="shared" si="15"/>
        <v>0</v>
      </c>
      <c r="L217" s="108"/>
      <c r="M217" s="100"/>
      <c r="N217" s="100"/>
      <c r="O217" s="100"/>
      <c r="P217" s="100"/>
      <c r="Q217" s="100"/>
      <c r="R217" s="100"/>
      <c r="S217" s="100"/>
      <c r="T217" s="100"/>
      <c r="U217" s="106"/>
    </row>
    <row r="218" spans="2:21" x14ac:dyDescent="0.35">
      <c r="B218" s="93" t="s">
        <v>392</v>
      </c>
      <c r="C218" s="94"/>
      <c r="D218" s="239" t="str">
        <f t="shared" si="16"/>
        <v>A215</v>
      </c>
      <c r="E218" s="94"/>
      <c r="F218" s="94">
        <f>IF(B218="","",SUMIFS(Einkauf!G$4:G$496,Einkauf!E$4:E$496,B218))</f>
        <v>0</v>
      </c>
      <c r="G218" s="94"/>
      <c r="H218" s="95">
        <f t="shared" si="17"/>
        <v>0</v>
      </c>
      <c r="I218" s="175"/>
      <c r="J218" s="180">
        <f t="shared" si="18"/>
        <v>0</v>
      </c>
      <c r="K218" s="98">
        <f t="shared" si="15"/>
        <v>0</v>
      </c>
      <c r="L218" s="108"/>
      <c r="M218" s="100"/>
      <c r="N218" s="100"/>
      <c r="O218" s="100"/>
      <c r="P218" s="100"/>
      <c r="Q218" s="100"/>
      <c r="R218" s="100"/>
      <c r="S218" s="100"/>
      <c r="T218" s="100"/>
      <c r="U218" s="106"/>
    </row>
    <row r="219" spans="2:21" x14ac:dyDescent="0.35">
      <c r="B219" s="93" t="s">
        <v>393</v>
      </c>
      <c r="C219" s="94"/>
      <c r="D219" s="239" t="str">
        <f t="shared" si="16"/>
        <v>A216</v>
      </c>
      <c r="E219" s="94"/>
      <c r="F219" s="94">
        <f>IF(B219="","",SUMIFS(Einkauf!G$4:G$496,Einkauf!E$4:E$496,B219))</f>
        <v>0</v>
      </c>
      <c r="G219" s="94"/>
      <c r="H219" s="95">
        <f t="shared" si="17"/>
        <v>0</v>
      </c>
      <c r="I219" s="175"/>
      <c r="J219" s="180">
        <f t="shared" si="18"/>
        <v>0</v>
      </c>
      <c r="K219" s="98">
        <f t="shared" si="15"/>
        <v>0</v>
      </c>
      <c r="L219" s="108"/>
      <c r="M219" s="100"/>
      <c r="N219" s="100"/>
      <c r="O219" s="100"/>
      <c r="P219" s="100"/>
      <c r="Q219" s="100"/>
      <c r="R219" s="100"/>
      <c r="S219" s="100"/>
      <c r="T219" s="100"/>
      <c r="U219" s="106"/>
    </row>
    <row r="220" spans="2:21" x14ac:dyDescent="0.35">
      <c r="B220" s="93" t="s">
        <v>394</v>
      </c>
      <c r="C220" s="94"/>
      <c r="D220" s="239" t="str">
        <f t="shared" si="16"/>
        <v>A217</v>
      </c>
      <c r="E220" s="94"/>
      <c r="F220" s="94">
        <f>IF(B220="","",SUMIFS(Einkauf!G$4:G$496,Einkauf!E$4:E$496,B220))</f>
        <v>0</v>
      </c>
      <c r="G220" s="94"/>
      <c r="H220" s="95">
        <f t="shared" si="17"/>
        <v>0</v>
      </c>
      <c r="I220" s="175"/>
      <c r="J220" s="180">
        <f t="shared" si="18"/>
        <v>0</v>
      </c>
      <c r="K220" s="98">
        <f t="shared" si="15"/>
        <v>0</v>
      </c>
      <c r="L220" s="108"/>
      <c r="M220" s="100"/>
      <c r="N220" s="100"/>
      <c r="O220" s="100"/>
      <c r="P220" s="100"/>
      <c r="Q220" s="100"/>
      <c r="R220" s="100"/>
      <c r="S220" s="100"/>
      <c r="T220" s="100"/>
      <c r="U220" s="106"/>
    </row>
    <row r="221" spans="2:21" x14ac:dyDescent="0.35">
      <c r="B221" s="93" t="s">
        <v>395</v>
      </c>
      <c r="C221" s="94"/>
      <c r="D221" s="239" t="str">
        <f t="shared" si="16"/>
        <v>A218</v>
      </c>
      <c r="E221" s="94"/>
      <c r="F221" s="94">
        <f>IF(B221="","",SUMIFS(Einkauf!G$4:G$496,Einkauf!E$4:E$496,B221))</f>
        <v>0</v>
      </c>
      <c r="G221" s="94"/>
      <c r="H221" s="95">
        <f t="shared" si="17"/>
        <v>0</v>
      </c>
      <c r="I221" s="175"/>
      <c r="J221" s="180">
        <f t="shared" si="18"/>
        <v>0</v>
      </c>
      <c r="K221" s="98">
        <f t="shared" si="15"/>
        <v>0</v>
      </c>
      <c r="L221" s="108"/>
      <c r="M221" s="100"/>
      <c r="N221" s="100"/>
      <c r="O221" s="100"/>
      <c r="P221" s="100"/>
      <c r="Q221" s="100"/>
      <c r="R221" s="100"/>
      <c r="S221" s="100"/>
      <c r="T221" s="100"/>
      <c r="U221" s="106"/>
    </row>
    <row r="222" spans="2:21" x14ac:dyDescent="0.35">
      <c r="B222" s="93" t="s">
        <v>396</v>
      </c>
      <c r="C222" s="94"/>
      <c r="D222" s="239" t="str">
        <f t="shared" si="16"/>
        <v>A219</v>
      </c>
      <c r="E222" s="94"/>
      <c r="F222" s="94">
        <f>IF(B222="","",SUMIFS(Einkauf!G$4:G$496,Einkauf!E$4:E$496,B222))</f>
        <v>0</v>
      </c>
      <c r="G222" s="94"/>
      <c r="H222" s="95">
        <f t="shared" si="17"/>
        <v>0</v>
      </c>
      <c r="I222" s="175"/>
      <c r="J222" s="180">
        <f t="shared" si="18"/>
        <v>0</v>
      </c>
      <c r="K222" s="98">
        <f t="shared" si="15"/>
        <v>0</v>
      </c>
      <c r="L222" s="108"/>
      <c r="M222" s="100"/>
      <c r="N222" s="100"/>
      <c r="O222" s="100"/>
      <c r="P222" s="100"/>
      <c r="Q222" s="100"/>
      <c r="R222" s="100"/>
      <c r="S222" s="100"/>
      <c r="T222" s="100"/>
      <c r="U222" s="106"/>
    </row>
    <row r="223" spans="2:21" x14ac:dyDescent="0.35">
      <c r="B223" s="93" t="s">
        <v>397</v>
      </c>
      <c r="C223" s="94"/>
      <c r="D223" s="239" t="str">
        <f t="shared" si="16"/>
        <v>A220</v>
      </c>
      <c r="E223" s="94"/>
      <c r="F223" s="94">
        <f>IF(B223="","",SUMIFS(Einkauf!G$4:G$496,Einkauf!E$4:E$496,B223))</f>
        <v>0</v>
      </c>
      <c r="G223" s="94"/>
      <c r="H223" s="95">
        <f t="shared" si="17"/>
        <v>0</v>
      </c>
      <c r="I223" s="175"/>
      <c r="J223" s="180">
        <f t="shared" si="18"/>
        <v>0</v>
      </c>
      <c r="K223" s="98">
        <f t="shared" si="15"/>
        <v>0</v>
      </c>
      <c r="L223" s="108"/>
      <c r="M223" s="100"/>
      <c r="N223" s="100"/>
      <c r="O223" s="100"/>
      <c r="P223" s="100"/>
      <c r="Q223" s="100"/>
      <c r="R223" s="100"/>
      <c r="S223" s="100"/>
      <c r="T223" s="100"/>
      <c r="U223" s="106"/>
    </row>
    <row r="224" spans="2:21" x14ac:dyDescent="0.35">
      <c r="B224" s="93" t="s">
        <v>398</v>
      </c>
      <c r="C224" s="94"/>
      <c r="D224" s="239" t="str">
        <f t="shared" si="16"/>
        <v>A221</v>
      </c>
      <c r="E224" s="94"/>
      <c r="F224" s="94">
        <f>IF(B224="","",SUMIFS(Einkauf!G$4:G$496,Einkauf!E$4:E$496,B224))</f>
        <v>0</v>
      </c>
      <c r="G224" s="94"/>
      <c r="H224" s="95">
        <f t="shared" si="17"/>
        <v>0</v>
      </c>
      <c r="I224" s="175"/>
      <c r="J224" s="180">
        <f t="shared" si="18"/>
        <v>0</v>
      </c>
      <c r="K224" s="98">
        <f t="shared" si="15"/>
        <v>0</v>
      </c>
      <c r="L224" s="108"/>
      <c r="M224" s="100"/>
      <c r="N224" s="100"/>
      <c r="O224" s="100"/>
      <c r="P224" s="100"/>
      <c r="Q224" s="100"/>
      <c r="R224" s="100"/>
      <c r="S224" s="100"/>
      <c r="T224" s="100"/>
      <c r="U224" s="106"/>
    </row>
    <row r="225" spans="2:21" x14ac:dyDescent="0.35">
      <c r="B225" s="93" t="s">
        <v>399</v>
      </c>
      <c r="C225" s="94"/>
      <c r="D225" s="239" t="str">
        <f t="shared" si="16"/>
        <v>A222</v>
      </c>
      <c r="E225" s="94"/>
      <c r="F225" s="94">
        <f>IF(B225="","",SUMIFS(Einkauf!G$4:G$496,Einkauf!E$4:E$496,B225))</f>
        <v>0</v>
      </c>
      <c r="G225" s="94"/>
      <c r="H225" s="95">
        <f t="shared" si="17"/>
        <v>0</v>
      </c>
      <c r="I225" s="175"/>
      <c r="J225" s="180">
        <f t="shared" si="18"/>
        <v>0</v>
      </c>
      <c r="K225" s="98">
        <f t="shared" si="15"/>
        <v>0</v>
      </c>
      <c r="L225" s="108"/>
      <c r="M225" s="100"/>
      <c r="N225" s="100"/>
      <c r="O225" s="100"/>
      <c r="P225" s="100"/>
      <c r="Q225" s="100"/>
      <c r="R225" s="100"/>
      <c r="S225" s="100"/>
      <c r="T225" s="100"/>
      <c r="U225" s="106"/>
    </row>
    <row r="226" spans="2:21" x14ac:dyDescent="0.35">
      <c r="B226" s="93" t="s">
        <v>400</v>
      </c>
      <c r="C226" s="94"/>
      <c r="D226" s="239" t="str">
        <f t="shared" si="16"/>
        <v>A223</v>
      </c>
      <c r="E226" s="94"/>
      <c r="F226" s="94">
        <f>IF(B226="","",SUMIFS(Einkauf!G$4:G$496,Einkauf!E$4:E$496,B226))</f>
        <v>0</v>
      </c>
      <c r="G226" s="94"/>
      <c r="H226" s="95">
        <f t="shared" si="17"/>
        <v>0</v>
      </c>
      <c r="I226" s="175"/>
      <c r="J226" s="180">
        <f t="shared" si="18"/>
        <v>0</v>
      </c>
      <c r="K226" s="98">
        <f t="shared" si="15"/>
        <v>0</v>
      </c>
      <c r="L226" s="108"/>
      <c r="M226" s="100"/>
      <c r="N226" s="100"/>
      <c r="O226" s="100"/>
      <c r="P226" s="100"/>
      <c r="Q226" s="100"/>
      <c r="R226" s="100"/>
      <c r="S226" s="100"/>
      <c r="T226" s="100"/>
      <c r="U226" s="106"/>
    </row>
    <row r="227" spans="2:21" x14ac:dyDescent="0.35">
      <c r="B227" s="93" t="s">
        <v>401</v>
      </c>
      <c r="C227" s="94"/>
      <c r="D227" s="239" t="str">
        <f t="shared" si="16"/>
        <v>A224</v>
      </c>
      <c r="E227" s="94"/>
      <c r="F227" s="94">
        <f>IF(B227="","",SUMIFS(Einkauf!G$4:G$496,Einkauf!E$4:E$496,B227))</f>
        <v>0</v>
      </c>
      <c r="G227" s="94"/>
      <c r="H227" s="95">
        <f t="shared" si="17"/>
        <v>0</v>
      </c>
      <c r="I227" s="175"/>
      <c r="J227" s="180">
        <f t="shared" si="18"/>
        <v>0</v>
      </c>
      <c r="K227" s="98">
        <f t="shared" si="15"/>
        <v>0</v>
      </c>
      <c r="L227" s="108"/>
      <c r="M227" s="100"/>
      <c r="N227" s="100"/>
      <c r="O227" s="100"/>
      <c r="P227" s="100"/>
      <c r="Q227" s="100"/>
      <c r="R227" s="100"/>
      <c r="S227" s="100"/>
      <c r="T227" s="100"/>
      <c r="U227" s="106"/>
    </row>
    <row r="228" spans="2:21" x14ac:dyDescent="0.35">
      <c r="B228" s="93" t="s">
        <v>402</v>
      </c>
      <c r="C228" s="94"/>
      <c r="D228" s="239" t="str">
        <f t="shared" si="16"/>
        <v>A225</v>
      </c>
      <c r="E228" s="94"/>
      <c r="F228" s="94">
        <f>IF(B228="","",SUMIFS(Einkauf!G$4:G$496,Einkauf!E$4:E$496,B228))</f>
        <v>0</v>
      </c>
      <c r="G228" s="94"/>
      <c r="H228" s="95">
        <f t="shared" si="17"/>
        <v>0</v>
      </c>
      <c r="I228" s="175"/>
      <c r="J228" s="180">
        <f t="shared" si="18"/>
        <v>0</v>
      </c>
      <c r="K228" s="98">
        <f t="shared" si="15"/>
        <v>0</v>
      </c>
      <c r="L228" s="108"/>
      <c r="M228" s="100"/>
      <c r="N228" s="100"/>
      <c r="O228" s="100"/>
      <c r="P228" s="100"/>
      <c r="Q228" s="100"/>
      <c r="R228" s="100"/>
      <c r="S228" s="100"/>
      <c r="T228" s="100"/>
      <c r="U228" s="106"/>
    </row>
    <row r="229" spans="2:21" x14ac:dyDescent="0.35">
      <c r="B229" s="93" t="s">
        <v>403</v>
      </c>
      <c r="C229" s="94"/>
      <c r="D229" s="239" t="str">
        <f t="shared" si="16"/>
        <v>A226</v>
      </c>
      <c r="E229" s="94"/>
      <c r="F229" s="94">
        <f>IF(B229="","",SUMIFS(Einkauf!G$4:G$496,Einkauf!E$4:E$496,B229))</f>
        <v>0</v>
      </c>
      <c r="G229" s="94"/>
      <c r="H229" s="95">
        <f t="shared" si="17"/>
        <v>0</v>
      </c>
      <c r="I229" s="175"/>
      <c r="J229" s="180">
        <f t="shared" si="18"/>
        <v>0</v>
      </c>
      <c r="K229" s="98">
        <f t="shared" si="15"/>
        <v>0</v>
      </c>
      <c r="L229" s="108"/>
      <c r="M229" s="100"/>
      <c r="N229" s="100"/>
      <c r="O229" s="100"/>
      <c r="P229" s="100"/>
      <c r="Q229" s="100"/>
      <c r="R229" s="100"/>
      <c r="S229" s="100"/>
      <c r="T229" s="100"/>
      <c r="U229" s="106"/>
    </row>
    <row r="230" spans="2:21" x14ac:dyDescent="0.35">
      <c r="B230" s="93" t="s">
        <v>404</v>
      </c>
      <c r="C230" s="94"/>
      <c r="D230" s="239" t="str">
        <f t="shared" si="16"/>
        <v>A227</v>
      </c>
      <c r="E230" s="94"/>
      <c r="F230" s="94">
        <f>IF(B230="","",SUMIFS(Einkauf!G$4:G$496,Einkauf!E$4:E$496,B230))</f>
        <v>0</v>
      </c>
      <c r="G230" s="94"/>
      <c r="H230" s="95">
        <f t="shared" si="17"/>
        <v>0</v>
      </c>
      <c r="I230" s="175"/>
      <c r="J230" s="180">
        <f t="shared" si="18"/>
        <v>0</v>
      </c>
      <c r="K230" s="98">
        <f t="shared" si="15"/>
        <v>0</v>
      </c>
      <c r="L230" s="108"/>
      <c r="M230" s="100"/>
      <c r="N230" s="100"/>
      <c r="O230" s="100"/>
      <c r="P230" s="100"/>
      <c r="Q230" s="100"/>
      <c r="R230" s="100"/>
      <c r="S230" s="100"/>
      <c r="T230" s="100"/>
      <c r="U230" s="106"/>
    </row>
    <row r="231" spans="2:21" x14ac:dyDescent="0.35">
      <c r="B231" s="93" t="s">
        <v>405</v>
      </c>
      <c r="C231" s="94"/>
      <c r="D231" s="239" t="str">
        <f t="shared" si="16"/>
        <v>A228</v>
      </c>
      <c r="E231" s="94"/>
      <c r="F231" s="94">
        <f>IF(B231="","",SUMIFS(Einkauf!G$4:G$496,Einkauf!E$4:E$496,B231))</f>
        <v>0</v>
      </c>
      <c r="G231" s="94"/>
      <c r="H231" s="95">
        <f t="shared" si="17"/>
        <v>0</v>
      </c>
      <c r="I231" s="175"/>
      <c r="J231" s="180">
        <f t="shared" si="18"/>
        <v>0</v>
      </c>
      <c r="K231" s="98">
        <f t="shared" si="15"/>
        <v>0</v>
      </c>
      <c r="L231" s="108"/>
      <c r="M231" s="100"/>
      <c r="N231" s="100"/>
      <c r="O231" s="100"/>
      <c r="P231" s="100"/>
      <c r="Q231" s="100"/>
      <c r="R231" s="100"/>
      <c r="S231" s="100"/>
      <c r="T231" s="100"/>
      <c r="U231" s="106"/>
    </row>
    <row r="232" spans="2:21" x14ac:dyDescent="0.35">
      <c r="B232" s="93" t="s">
        <v>406</v>
      </c>
      <c r="C232" s="94"/>
      <c r="D232" s="239" t="str">
        <f t="shared" si="16"/>
        <v>A229</v>
      </c>
      <c r="E232" s="94"/>
      <c r="F232" s="94">
        <f>IF(B232="","",SUMIFS(Einkauf!G$4:G$496,Einkauf!E$4:E$496,B232))</f>
        <v>0</v>
      </c>
      <c r="G232" s="94"/>
      <c r="H232" s="95">
        <f t="shared" si="17"/>
        <v>0</v>
      </c>
      <c r="I232" s="175"/>
      <c r="J232" s="180">
        <f t="shared" si="18"/>
        <v>0</v>
      </c>
      <c r="K232" s="98">
        <f t="shared" si="15"/>
        <v>0</v>
      </c>
      <c r="L232" s="108"/>
      <c r="M232" s="100"/>
      <c r="N232" s="100"/>
      <c r="O232" s="100"/>
      <c r="P232" s="100"/>
      <c r="Q232" s="100"/>
      <c r="R232" s="100"/>
      <c r="S232" s="100"/>
      <c r="T232" s="100"/>
      <c r="U232" s="106"/>
    </row>
    <row r="233" spans="2:21" x14ac:dyDescent="0.35">
      <c r="B233" s="93" t="s">
        <v>407</v>
      </c>
      <c r="C233" s="94"/>
      <c r="D233" s="239" t="str">
        <f t="shared" si="16"/>
        <v>A230</v>
      </c>
      <c r="E233" s="94"/>
      <c r="F233" s="94">
        <f>IF(B233="","",SUMIFS(Einkauf!G$4:G$496,Einkauf!E$4:E$496,B233))</f>
        <v>0</v>
      </c>
      <c r="G233" s="94"/>
      <c r="H233" s="95">
        <f t="shared" si="17"/>
        <v>0</v>
      </c>
      <c r="I233" s="175"/>
      <c r="J233" s="180">
        <f t="shared" si="18"/>
        <v>0</v>
      </c>
      <c r="K233" s="98">
        <f t="shared" si="15"/>
        <v>0</v>
      </c>
      <c r="L233" s="108"/>
      <c r="M233" s="100"/>
      <c r="N233" s="100"/>
      <c r="O233" s="100"/>
      <c r="P233" s="100"/>
      <c r="Q233" s="100"/>
      <c r="R233" s="100"/>
      <c r="S233" s="100"/>
      <c r="T233" s="100"/>
      <c r="U233" s="106"/>
    </row>
    <row r="234" spans="2:21" x14ac:dyDescent="0.35">
      <c r="B234" s="93" t="s">
        <v>408</v>
      </c>
      <c r="C234" s="94"/>
      <c r="D234" s="239" t="str">
        <f t="shared" si="16"/>
        <v>A231</v>
      </c>
      <c r="E234" s="94"/>
      <c r="F234" s="94">
        <f>IF(B234="","",SUMIFS(Einkauf!G$4:G$496,Einkauf!E$4:E$496,B234))</f>
        <v>0</v>
      </c>
      <c r="G234" s="94"/>
      <c r="H234" s="95">
        <f t="shared" si="17"/>
        <v>0</v>
      </c>
      <c r="I234" s="175"/>
      <c r="J234" s="180">
        <f t="shared" si="18"/>
        <v>0</v>
      </c>
      <c r="K234" s="98">
        <f t="shared" si="15"/>
        <v>0</v>
      </c>
      <c r="L234" s="108"/>
      <c r="M234" s="100"/>
      <c r="N234" s="100"/>
      <c r="O234" s="100"/>
      <c r="P234" s="100"/>
      <c r="Q234" s="100"/>
      <c r="R234" s="100"/>
      <c r="S234" s="100"/>
      <c r="T234" s="100"/>
      <c r="U234" s="106"/>
    </row>
    <row r="235" spans="2:21" x14ac:dyDescent="0.35">
      <c r="B235" s="93" t="s">
        <v>409</v>
      </c>
      <c r="C235" s="94"/>
      <c r="D235" s="239" t="str">
        <f t="shared" si="16"/>
        <v>A232</v>
      </c>
      <c r="E235" s="94"/>
      <c r="F235" s="94">
        <f>IF(B235="","",SUMIFS(Einkauf!G$4:G$496,Einkauf!E$4:E$496,B235))</f>
        <v>0</v>
      </c>
      <c r="G235" s="94"/>
      <c r="H235" s="95">
        <f t="shared" si="17"/>
        <v>0</v>
      </c>
      <c r="I235" s="175"/>
      <c r="J235" s="180">
        <f t="shared" si="18"/>
        <v>0</v>
      </c>
      <c r="K235" s="98">
        <f t="shared" si="15"/>
        <v>0</v>
      </c>
      <c r="L235" s="108"/>
      <c r="M235" s="100"/>
      <c r="N235" s="100"/>
      <c r="O235" s="100"/>
      <c r="P235" s="100"/>
      <c r="Q235" s="100"/>
      <c r="R235" s="100"/>
      <c r="S235" s="100"/>
      <c r="T235" s="100"/>
      <c r="U235" s="106"/>
    </row>
    <row r="236" spans="2:21" x14ac:dyDescent="0.35">
      <c r="B236" s="93" t="s">
        <v>410</v>
      </c>
      <c r="C236" s="94"/>
      <c r="D236" s="239" t="str">
        <f t="shared" si="16"/>
        <v>A233</v>
      </c>
      <c r="E236" s="94"/>
      <c r="F236" s="94">
        <f>IF(B236="","",SUMIFS(Einkauf!G$4:G$496,Einkauf!E$4:E$496,B236))</f>
        <v>0</v>
      </c>
      <c r="G236" s="94"/>
      <c r="H236" s="95">
        <f t="shared" si="17"/>
        <v>0</v>
      </c>
      <c r="I236" s="175"/>
      <c r="J236" s="180">
        <f t="shared" si="18"/>
        <v>0</v>
      </c>
      <c r="K236" s="98">
        <f t="shared" si="15"/>
        <v>0</v>
      </c>
      <c r="L236" s="108"/>
      <c r="M236" s="100"/>
      <c r="N236" s="100"/>
      <c r="O236" s="100"/>
      <c r="P236" s="100"/>
      <c r="Q236" s="100"/>
      <c r="R236" s="100"/>
      <c r="S236" s="100"/>
      <c r="T236" s="100"/>
      <c r="U236" s="106"/>
    </row>
    <row r="237" spans="2:21" x14ac:dyDescent="0.35">
      <c r="B237" s="93" t="s">
        <v>411</v>
      </c>
      <c r="C237" s="94"/>
      <c r="D237" s="239" t="str">
        <f t="shared" si="16"/>
        <v>A234</v>
      </c>
      <c r="E237" s="94"/>
      <c r="F237" s="94">
        <f>IF(B237="","",SUMIFS(Einkauf!G$4:G$496,Einkauf!E$4:E$496,B237))</f>
        <v>0</v>
      </c>
      <c r="G237" s="94"/>
      <c r="H237" s="95">
        <f t="shared" si="17"/>
        <v>0</v>
      </c>
      <c r="I237" s="175"/>
      <c r="J237" s="180">
        <f t="shared" si="18"/>
        <v>0</v>
      </c>
      <c r="K237" s="98">
        <f t="shared" si="15"/>
        <v>0</v>
      </c>
      <c r="L237" s="108"/>
      <c r="M237" s="100"/>
      <c r="N237" s="100"/>
      <c r="O237" s="100"/>
      <c r="P237" s="100"/>
      <c r="Q237" s="100"/>
      <c r="R237" s="100"/>
      <c r="S237" s="100"/>
      <c r="T237" s="100"/>
      <c r="U237" s="106"/>
    </row>
    <row r="238" spans="2:21" x14ac:dyDescent="0.35">
      <c r="B238" s="93" t="s">
        <v>412</v>
      </c>
      <c r="C238" s="94"/>
      <c r="D238" s="239" t="str">
        <f t="shared" si="16"/>
        <v>A235</v>
      </c>
      <c r="E238" s="94"/>
      <c r="F238" s="94">
        <f>IF(B238="","",SUMIFS(Einkauf!G$4:G$496,Einkauf!E$4:E$496,B238))</f>
        <v>0</v>
      </c>
      <c r="G238" s="94"/>
      <c r="H238" s="95">
        <f t="shared" si="17"/>
        <v>0</v>
      </c>
      <c r="I238" s="175"/>
      <c r="J238" s="180">
        <f t="shared" si="18"/>
        <v>0</v>
      </c>
      <c r="K238" s="98">
        <f t="shared" si="15"/>
        <v>0</v>
      </c>
      <c r="L238" s="108"/>
      <c r="M238" s="100"/>
      <c r="N238" s="100"/>
      <c r="O238" s="100"/>
      <c r="P238" s="100"/>
      <c r="Q238" s="100"/>
      <c r="R238" s="100"/>
      <c r="S238" s="100"/>
      <c r="T238" s="100"/>
      <c r="U238" s="106"/>
    </row>
    <row r="239" spans="2:21" x14ac:dyDescent="0.35">
      <c r="B239" s="93" t="s">
        <v>413</v>
      </c>
      <c r="C239" s="94"/>
      <c r="D239" s="239" t="str">
        <f t="shared" si="16"/>
        <v>A236</v>
      </c>
      <c r="E239" s="94"/>
      <c r="F239" s="94">
        <f>IF(B239="","",SUMIFS(Einkauf!G$4:G$496,Einkauf!E$4:E$496,B239))</f>
        <v>0</v>
      </c>
      <c r="G239" s="94"/>
      <c r="H239" s="95">
        <f t="shared" si="17"/>
        <v>0</v>
      </c>
      <c r="I239" s="175"/>
      <c r="J239" s="180">
        <f t="shared" si="18"/>
        <v>0</v>
      </c>
      <c r="K239" s="98">
        <f t="shared" si="15"/>
        <v>0</v>
      </c>
      <c r="L239" s="108"/>
      <c r="M239" s="100"/>
      <c r="N239" s="100"/>
      <c r="O239" s="100"/>
      <c r="P239" s="100"/>
      <c r="Q239" s="100"/>
      <c r="R239" s="100"/>
      <c r="S239" s="100"/>
      <c r="T239" s="100"/>
      <c r="U239" s="106"/>
    </row>
    <row r="240" spans="2:21" x14ac:dyDescent="0.35">
      <c r="B240" s="93" t="s">
        <v>414</v>
      </c>
      <c r="C240" s="94"/>
      <c r="D240" s="239" t="str">
        <f t="shared" si="16"/>
        <v>A237</v>
      </c>
      <c r="E240" s="94"/>
      <c r="F240" s="94">
        <f>IF(B240="","",SUMIFS(Einkauf!G$4:G$496,Einkauf!E$4:E$496,B240))</f>
        <v>0</v>
      </c>
      <c r="G240" s="94"/>
      <c r="H240" s="95">
        <f t="shared" si="17"/>
        <v>0</v>
      </c>
      <c r="I240" s="175"/>
      <c r="J240" s="180">
        <f t="shared" si="18"/>
        <v>0</v>
      </c>
      <c r="K240" s="98">
        <f t="shared" si="15"/>
        <v>0</v>
      </c>
      <c r="L240" s="108"/>
      <c r="M240" s="100"/>
      <c r="N240" s="100"/>
      <c r="O240" s="100"/>
      <c r="P240" s="100"/>
      <c r="Q240" s="100"/>
      <c r="R240" s="100"/>
      <c r="S240" s="100"/>
      <c r="T240" s="100"/>
      <c r="U240" s="106"/>
    </row>
    <row r="241" spans="2:21" x14ac:dyDescent="0.35">
      <c r="B241" s="93" t="s">
        <v>415</v>
      </c>
      <c r="C241" s="94"/>
      <c r="D241" s="239" t="str">
        <f t="shared" si="16"/>
        <v>A238</v>
      </c>
      <c r="E241" s="94"/>
      <c r="F241" s="94">
        <f>IF(B241="","",SUMIFS(Einkauf!G$4:G$496,Einkauf!E$4:E$496,B241))</f>
        <v>0</v>
      </c>
      <c r="G241" s="94"/>
      <c r="H241" s="95">
        <f t="shared" si="17"/>
        <v>0</v>
      </c>
      <c r="I241" s="175"/>
      <c r="J241" s="180">
        <f t="shared" si="18"/>
        <v>0</v>
      </c>
      <c r="K241" s="98">
        <f t="shared" si="15"/>
        <v>0</v>
      </c>
      <c r="L241" s="108"/>
      <c r="M241" s="100"/>
      <c r="N241" s="100"/>
      <c r="O241" s="100"/>
      <c r="P241" s="100"/>
      <c r="Q241" s="100"/>
      <c r="R241" s="100"/>
      <c r="S241" s="100"/>
      <c r="T241" s="100"/>
      <c r="U241" s="106"/>
    </row>
    <row r="242" spans="2:21" x14ac:dyDescent="0.35">
      <c r="B242" s="93" t="s">
        <v>416</v>
      </c>
      <c r="C242" s="94"/>
      <c r="D242" s="239" t="str">
        <f t="shared" si="16"/>
        <v>A239</v>
      </c>
      <c r="E242" s="94"/>
      <c r="F242" s="94">
        <f>IF(B242="","",SUMIFS(Einkauf!G$4:G$496,Einkauf!E$4:E$496,B242))</f>
        <v>0</v>
      </c>
      <c r="G242" s="94"/>
      <c r="H242" s="95">
        <f t="shared" si="17"/>
        <v>0</v>
      </c>
      <c r="I242" s="175"/>
      <c r="J242" s="180">
        <f t="shared" si="18"/>
        <v>0</v>
      </c>
      <c r="K242" s="98">
        <f t="shared" si="15"/>
        <v>0</v>
      </c>
      <c r="L242" s="108"/>
      <c r="M242" s="100"/>
      <c r="N242" s="100"/>
      <c r="O242" s="100"/>
      <c r="P242" s="100"/>
      <c r="Q242" s="100"/>
      <c r="R242" s="100"/>
      <c r="S242" s="100"/>
      <c r="T242" s="100"/>
      <c r="U242" s="106"/>
    </row>
    <row r="243" spans="2:21" x14ac:dyDescent="0.35">
      <c r="B243" s="93" t="s">
        <v>417</v>
      </c>
      <c r="C243" s="94"/>
      <c r="D243" s="239" t="str">
        <f t="shared" si="16"/>
        <v>A240</v>
      </c>
      <c r="E243" s="94"/>
      <c r="F243" s="94">
        <f>IF(B243="","",SUMIFS(Einkauf!G$4:G$496,Einkauf!E$4:E$496,B243))</f>
        <v>0</v>
      </c>
      <c r="G243" s="94"/>
      <c r="H243" s="95">
        <f t="shared" si="17"/>
        <v>0</v>
      </c>
      <c r="I243" s="175"/>
      <c r="J243" s="180">
        <f t="shared" si="18"/>
        <v>0</v>
      </c>
      <c r="K243" s="98">
        <f t="shared" si="15"/>
        <v>0</v>
      </c>
      <c r="L243" s="108"/>
      <c r="M243" s="100"/>
      <c r="N243" s="100"/>
      <c r="O243" s="100"/>
      <c r="P243" s="100"/>
      <c r="Q243" s="100"/>
      <c r="R243" s="100"/>
      <c r="S243" s="100"/>
      <c r="T243" s="100"/>
      <c r="U243" s="106"/>
    </row>
    <row r="244" spans="2:21" x14ac:dyDescent="0.35">
      <c r="B244" s="93" t="s">
        <v>418</v>
      </c>
      <c r="C244" s="94"/>
      <c r="D244" s="239" t="str">
        <f t="shared" si="16"/>
        <v>A241</v>
      </c>
      <c r="E244" s="94"/>
      <c r="F244" s="94">
        <f>IF(B244="","",SUMIFS(Einkauf!G$4:G$496,Einkauf!E$4:E$496,B244))</f>
        <v>0</v>
      </c>
      <c r="G244" s="94"/>
      <c r="H244" s="95">
        <f t="shared" si="17"/>
        <v>0</v>
      </c>
      <c r="I244" s="175"/>
      <c r="J244" s="180">
        <f t="shared" si="18"/>
        <v>0</v>
      </c>
      <c r="K244" s="98">
        <f t="shared" si="15"/>
        <v>0</v>
      </c>
      <c r="L244" s="108"/>
      <c r="M244" s="100"/>
      <c r="N244" s="100"/>
      <c r="O244" s="100"/>
      <c r="P244" s="100"/>
      <c r="Q244" s="100"/>
      <c r="R244" s="100"/>
      <c r="S244" s="100"/>
      <c r="T244" s="100"/>
      <c r="U244" s="106"/>
    </row>
    <row r="245" spans="2:21" x14ac:dyDescent="0.35">
      <c r="B245" s="93" t="s">
        <v>419</v>
      </c>
      <c r="C245" s="94"/>
      <c r="D245" s="239" t="str">
        <f t="shared" si="16"/>
        <v>A242</v>
      </c>
      <c r="E245" s="94"/>
      <c r="F245" s="94">
        <f>IF(B245="","",SUMIFS(Einkauf!G$4:G$496,Einkauf!E$4:E$496,B245))</f>
        <v>0</v>
      </c>
      <c r="G245" s="94"/>
      <c r="H245" s="95">
        <f t="shared" si="17"/>
        <v>0</v>
      </c>
      <c r="I245" s="175"/>
      <c r="J245" s="180">
        <f t="shared" si="18"/>
        <v>0</v>
      </c>
      <c r="K245" s="98">
        <f t="shared" si="15"/>
        <v>0</v>
      </c>
      <c r="L245" s="108"/>
      <c r="M245" s="100"/>
      <c r="N245" s="100"/>
      <c r="O245" s="100"/>
      <c r="P245" s="100"/>
      <c r="Q245" s="100"/>
      <c r="R245" s="100"/>
      <c r="S245" s="100"/>
      <c r="T245" s="100"/>
      <c r="U245" s="106"/>
    </row>
    <row r="246" spans="2:21" x14ac:dyDescent="0.35">
      <c r="B246" s="93" t="s">
        <v>420</v>
      </c>
      <c r="C246" s="94"/>
      <c r="D246" s="239" t="str">
        <f t="shared" si="16"/>
        <v>A243</v>
      </c>
      <c r="E246" s="94"/>
      <c r="F246" s="94">
        <f>IF(B246="","",SUMIFS(Einkauf!G$4:G$496,Einkauf!E$4:E$496,B246))</f>
        <v>0</v>
      </c>
      <c r="G246" s="94"/>
      <c r="H246" s="95">
        <f t="shared" si="17"/>
        <v>0</v>
      </c>
      <c r="I246" s="175"/>
      <c r="J246" s="180">
        <f t="shared" si="18"/>
        <v>0</v>
      </c>
      <c r="K246" s="98">
        <f t="shared" si="15"/>
        <v>0</v>
      </c>
      <c r="L246" s="108"/>
      <c r="M246" s="100"/>
      <c r="N246" s="100"/>
      <c r="O246" s="100"/>
      <c r="P246" s="100"/>
      <c r="Q246" s="100"/>
      <c r="R246" s="100"/>
      <c r="S246" s="100"/>
      <c r="T246" s="100"/>
      <c r="U246" s="106"/>
    </row>
    <row r="247" spans="2:21" x14ac:dyDescent="0.35">
      <c r="B247" s="93" t="s">
        <v>421</v>
      </c>
      <c r="C247" s="94"/>
      <c r="D247" s="239" t="str">
        <f t="shared" si="16"/>
        <v>A244</v>
      </c>
      <c r="E247" s="94"/>
      <c r="F247" s="94">
        <f>IF(B247="","",SUMIFS(Einkauf!G$4:G$496,Einkauf!E$4:E$496,B247))</f>
        <v>0</v>
      </c>
      <c r="G247" s="94"/>
      <c r="H247" s="95">
        <f t="shared" si="17"/>
        <v>0</v>
      </c>
      <c r="I247" s="175"/>
      <c r="J247" s="180">
        <f t="shared" si="18"/>
        <v>0</v>
      </c>
      <c r="K247" s="98">
        <f t="shared" si="15"/>
        <v>0</v>
      </c>
      <c r="L247" s="108"/>
      <c r="M247" s="100"/>
      <c r="N247" s="100"/>
      <c r="O247" s="100"/>
      <c r="P247" s="100"/>
      <c r="Q247" s="100"/>
      <c r="R247" s="100"/>
      <c r="S247" s="100"/>
      <c r="T247" s="100"/>
      <c r="U247" s="106"/>
    </row>
    <row r="248" spans="2:21" x14ac:dyDescent="0.35">
      <c r="B248" s="93" t="s">
        <v>422</v>
      </c>
      <c r="C248" s="94"/>
      <c r="D248" s="239" t="str">
        <f t="shared" si="16"/>
        <v>A245</v>
      </c>
      <c r="E248" s="94"/>
      <c r="F248" s="94">
        <f>IF(B248="","",SUMIFS(Einkauf!G$4:G$496,Einkauf!E$4:E$496,B248))</f>
        <v>0</v>
      </c>
      <c r="G248" s="94"/>
      <c r="H248" s="95">
        <f t="shared" si="17"/>
        <v>0</v>
      </c>
      <c r="I248" s="175"/>
      <c r="J248" s="180">
        <f t="shared" si="18"/>
        <v>0</v>
      </c>
      <c r="K248" s="98">
        <f t="shared" si="15"/>
        <v>0</v>
      </c>
      <c r="L248" s="108"/>
      <c r="M248" s="100"/>
      <c r="N248" s="100"/>
      <c r="O248" s="100"/>
      <c r="P248" s="100"/>
      <c r="Q248" s="100"/>
      <c r="R248" s="100"/>
      <c r="S248" s="100"/>
      <c r="T248" s="100"/>
      <c r="U248" s="106"/>
    </row>
    <row r="249" spans="2:21" x14ac:dyDescent="0.35">
      <c r="B249" s="93" t="s">
        <v>423</v>
      </c>
      <c r="C249" s="94"/>
      <c r="D249" s="239" t="str">
        <f t="shared" si="16"/>
        <v>A246</v>
      </c>
      <c r="E249" s="94"/>
      <c r="F249" s="94">
        <f>IF(B249="","",SUMIFS(Einkauf!G$4:G$496,Einkauf!E$4:E$496,B249))</f>
        <v>0</v>
      </c>
      <c r="G249" s="94"/>
      <c r="H249" s="95">
        <f t="shared" si="17"/>
        <v>0</v>
      </c>
      <c r="I249" s="175"/>
      <c r="J249" s="180">
        <f t="shared" si="18"/>
        <v>0</v>
      </c>
      <c r="K249" s="98">
        <f t="shared" si="15"/>
        <v>0</v>
      </c>
      <c r="L249" s="108"/>
      <c r="M249" s="100"/>
      <c r="N249" s="100"/>
      <c r="O249" s="100"/>
      <c r="P249" s="100"/>
      <c r="Q249" s="100"/>
      <c r="R249" s="100"/>
      <c r="S249" s="100"/>
      <c r="T249" s="100"/>
      <c r="U249" s="106"/>
    </row>
    <row r="250" spans="2:21" x14ac:dyDescent="0.35">
      <c r="B250" s="93" t="s">
        <v>424</v>
      </c>
      <c r="C250" s="94"/>
      <c r="D250" s="239" t="str">
        <f t="shared" si="16"/>
        <v>A247</v>
      </c>
      <c r="E250" s="94"/>
      <c r="F250" s="94">
        <f>IF(B250="","",SUMIFS(Einkauf!G$4:G$496,Einkauf!E$4:E$496,B250))</f>
        <v>0</v>
      </c>
      <c r="G250" s="94"/>
      <c r="H250" s="95">
        <f t="shared" si="17"/>
        <v>0</v>
      </c>
      <c r="I250" s="175"/>
      <c r="J250" s="180">
        <f t="shared" si="18"/>
        <v>0</v>
      </c>
      <c r="K250" s="98">
        <f t="shared" si="15"/>
        <v>0</v>
      </c>
      <c r="L250" s="108"/>
      <c r="M250" s="100"/>
      <c r="N250" s="100"/>
      <c r="O250" s="100"/>
      <c r="P250" s="100"/>
      <c r="Q250" s="100"/>
      <c r="R250" s="100"/>
      <c r="S250" s="100"/>
      <c r="T250" s="100"/>
      <c r="U250" s="106"/>
    </row>
    <row r="251" spans="2:21" x14ac:dyDescent="0.35">
      <c r="B251" s="93" t="s">
        <v>425</v>
      </c>
      <c r="C251" s="94"/>
      <c r="D251" s="239" t="str">
        <f t="shared" si="16"/>
        <v>A248</v>
      </c>
      <c r="E251" s="94"/>
      <c r="F251" s="94">
        <f>IF(B251="","",SUMIFS(Einkauf!G$4:G$496,Einkauf!E$4:E$496,B251))</f>
        <v>0</v>
      </c>
      <c r="G251" s="94"/>
      <c r="H251" s="95">
        <f t="shared" si="17"/>
        <v>0</v>
      </c>
      <c r="I251" s="175"/>
      <c r="J251" s="180">
        <f t="shared" si="18"/>
        <v>0</v>
      </c>
      <c r="K251" s="98">
        <f t="shared" si="15"/>
        <v>0</v>
      </c>
      <c r="L251" s="108"/>
      <c r="M251" s="100"/>
      <c r="N251" s="100"/>
      <c r="O251" s="100"/>
      <c r="P251" s="100"/>
      <c r="Q251" s="100"/>
      <c r="R251" s="100"/>
      <c r="S251" s="100"/>
      <c r="T251" s="100"/>
      <c r="U251" s="106"/>
    </row>
    <row r="252" spans="2:21" x14ac:dyDescent="0.35">
      <c r="B252" s="93" t="s">
        <v>426</v>
      </c>
      <c r="C252" s="94"/>
      <c r="D252" s="239" t="str">
        <f t="shared" si="16"/>
        <v>A249</v>
      </c>
      <c r="E252" s="94"/>
      <c r="F252" s="94">
        <f>IF(B252="","",SUMIFS(Einkauf!G$4:G$496,Einkauf!E$4:E$496,B252))</f>
        <v>0</v>
      </c>
      <c r="G252" s="94"/>
      <c r="H252" s="95">
        <f t="shared" si="17"/>
        <v>0</v>
      </c>
      <c r="I252" s="175"/>
      <c r="J252" s="180">
        <f t="shared" si="18"/>
        <v>0</v>
      </c>
      <c r="K252" s="98">
        <f t="shared" si="15"/>
        <v>0</v>
      </c>
      <c r="L252" s="108"/>
      <c r="M252" s="100"/>
      <c r="N252" s="100"/>
      <c r="O252" s="100"/>
      <c r="P252" s="100"/>
      <c r="Q252" s="100"/>
      <c r="R252" s="100"/>
      <c r="S252" s="100"/>
      <c r="T252" s="100"/>
      <c r="U252" s="106"/>
    </row>
    <row r="253" spans="2:21" x14ac:dyDescent="0.35">
      <c r="B253" s="93" t="s">
        <v>427</v>
      </c>
      <c r="C253" s="94"/>
      <c r="D253" s="239" t="str">
        <f t="shared" si="16"/>
        <v>A250</v>
      </c>
      <c r="E253" s="94"/>
      <c r="F253" s="94">
        <f>IF(B253="","",SUMIFS(Einkauf!G$4:G$496,Einkauf!E$4:E$496,B253))</f>
        <v>0</v>
      </c>
      <c r="G253" s="94"/>
      <c r="H253" s="95">
        <f t="shared" si="17"/>
        <v>0</v>
      </c>
      <c r="I253" s="175"/>
      <c r="J253" s="180">
        <f t="shared" si="18"/>
        <v>0</v>
      </c>
      <c r="K253" s="98">
        <f t="shared" si="15"/>
        <v>0</v>
      </c>
      <c r="L253" s="108"/>
      <c r="M253" s="100"/>
      <c r="N253" s="100"/>
      <c r="O253" s="100"/>
      <c r="P253" s="100"/>
      <c r="Q253" s="100"/>
      <c r="R253" s="100"/>
      <c r="S253" s="100"/>
      <c r="T253" s="100"/>
      <c r="U253" s="106"/>
    </row>
    <row r="254" spans="2:21" x14ac:dyDescent="0.35">
      <c r="B254" s="93" t="s">
        <v>428</v>
      </c>
      <c r="C254" s="94"/>
      <c r="D254" s="239" t="str">
        <f t="shared" si="16"/>
        <v>A251</v>
      </c>
      <c r="E254" s="94"/>
      <c r="F254" s="94">
        <f>IF(B254="","",SUMIFS(Einkauf!G$4:G$496,Einkauf!E$4:E$496,B254))</f>
        <v>0</v>
      </c>
      <c r="G254" s="94"/>
      <c r="H254" s="95">
        <f t="shared" si="17"/>
        <v>0</v>
      </c>
      <c r="I254" s="175"/>
      <c r="J254" s="180">
        <f t="shared" si="18"/>
        <v>0</v>
      </c>
      <c r="K254" s="98">
        <f t="shared" si="15"/>
        <v>0</v>
      </c>
      <c r="L254" s="108"/>
      <c r="M254" s="100"/>
      <c r="N254" s="100"/>
      <c r="O254" s="100"/>
      <c r="P254" s="100"/>
      <c r="Q254" s="100"/>
      <c r="R254" s="100"/>
      <c r="S254" s="100"/>
      <c r="T254" s="100"/>
      <c r="U254" s="106"/>
    </row>
    <row r="255" spans="2:21" x14ac:dyDescent="0.35">
      <c r="B255" s="93" t="s">
        <v>429</v>
      </c>
      <c r="C255" s="94"/>
      <c r="D255" s="239" t="str">
        <f t="shared" si="16"/>
        <v>A252</v>
      </c>
      <c r="E255" s="94"/>
      <c r="F255" s="94">
        <f>IF(B255="","",SUMIFS(Einkauf!G$4:G$496,Einkauf!E$4:E$496,B255))</f>
        <v>0</v>
      </c>
      <c r="G255" s="94"/>
      <c r="H255" s="95">
        <f t="shared" si="17"/>
        <v>0</v>
      </c>
      <c r="I255" s="175"/>
      <c r="J255" s="180">
        <f t="shared" si="18"/>
        <v>0</v>
      </c>
      <c r="K255" s="98">
        <f t="shared" si="15"/>
        <v>0</v>
      </c>
      <c r="L255" s="108"/>
      <c r="M255" s="100"/>
      <c r="N255" s="100"/>
      <c r="O255" s="100"/>
      <c r="P255" s="100"/>
      <c r="Q255" s="100"/>
      <c r="R255" s="100"/>
      <c r="S255" s="100"/>
      <c r="T255" s="100"/>
      <c r="U255" s="106"/>
    </row>
    <row r="256" spans="2:21" x14ac:dyDescent="0.35">
      <c r="B256" s="93" t="s">
        <v>430</v>
      </c>
      <c r="C256" s="94"/>
      <c r="D256" s="239" t="str">
        <f t="shared" si="16"/>
        <v>A253</v>
      </c>
      <c r="E256" s="94"/>
      <c r="F256" s="94">
        <f>IF(B256="","",SUMIFS(Einkauf!G$4:G$496,Einkauf!E$4:E$496,B256))</f>
        <v>0</v>
      </c>
      <c r="G256" s="94"/>
      <c r="H256" s="95">
        <f t="shared" si="17"/>
        <v>0</v>
      </c>
      <c r="I256" s="175"/>
      <c r="J256" s="180">
        <f t="shared" si="18"/>
        <v>0</v>
      </c>
      <c r="K256" s="98">
        <f t="shared" si="15"/>
        <v>0</v>
      </c>
      <c r="L256" s="108"/>
      <c r="M256" s="100"/>
      <c r="N256" s="100"/>
      <c r="O256" s="100"/>
      <c r="P256" s="100"/>
      <c r="Q256" s="100"/>
      <c r="R256" s="100"/>
      <c r="S256" s="100"/>
      <c r="T256" s="100"/>
      <c r="U256" s="106"/>
    </row>
    <row r="257" spans="2:21" x14ac:dyDescent="0.35">
      <c r="B257" s="93" t="s">
        <v>431</v>
      </c>
      <c r="C257" s="94"/>
      <c r="D257" s="239" t="str">
        <f t="shared" si="16"/>
        <v>A254</v>
      </c>
      <c r="E257" s="94"/>
      <c r="F257" s="94">
        <f>IF(B257="","",SUMIFS(Einkauf!G$4:G$496,Einkauf!E$4:E$496,B257))</f>
        <v>0</v>
      </c>
      <c r="G257" s="94"/>
      <c r="H257" s="95">
        <f t="shared" si="17"/>
        <v>0</v>
      </c>
      <c r="I257" s="175"/>
      <c r="J257" s="180">
        <f t="shared" si="18"/>
        <v>0</v>
      </c>
      <c r="K257" s="98">
        <f t="shared" si="15"/>
        <v>0</v>
      </c>
      <c r="L257" s="108"/>
      <c r="M257" s="100"/>
      <c r="N257" s="100"/>
      <c r="O257" s="100"/>
      <c r="P257" s="100"/>
      <c r="Q257" s="100"/>
      <c r="R257" s="100"/>
      <c r="S257" s="100"/>
      <c r="T257" s="100"/>
      <c r="U257" s="106"/>
    </row>
    <row r="258" spans="2:21" x14ac:dyDescent="0.35">
      <c r="B258" s="93" t="s">
        <v>432</v>
      </c>
      <c r="C258" s="94"/>
      <c r="D258" s="239" t="str">
        <f t="shared" si="16"/>
        <v>A255</v>
      </c>
      <c r="E258" s="94"/>
      <c r="F258" s="94">
        <f>IF(B258="","",SUMIFS(Einkauf!G$4:G$496,Einkauf!E$4:E$496,B258))</f>
        <v>0</v>
      </c>
      <c r="G258" s="94"/>
      <c r="H258" s="95">
        <f t="shared" si="17"/>
        <v>0</v>
      </c>
      <c r="I258" s="175"/>
      <c r="J258" s="180">
        <f t="shared" si="18"/>
        <v>0</v>
      </c>
      <c r="K258" s="98">
        <f t="shared" si="15"/>
        <v>0</v>
      </c>
      <c r="L258" s="108"/>
      <c r="M258" s="100"/>
      <c r="N258" s="100"/>
      <c r="O258" s="100"/>
      <c r="P258" s="100"/>
      <c r="Q258" s="100"/>
      <c r="R258" s="100"/>
      <c r="S258" s="100"/>
      <c r="T258" s="100"/>
      <c r="U258" s="106"/>
    </row>
    <row r="259" spans="2:21" x14ac:dyDescent="0.35">
      <c r="B259" s="93" t="s">
        <v>433</v>
      </c>
      <c r="C259" s="94"/>
      <c r="D259" s="239" t="str">
        <f t="shared" si="16"/>
        <v>A256</v>
      </c>
      <c r="E259" s="94"/>
      <c r="F259" s="94">
        <f>IF(B259="","",SUMIFS(Einkauf!G$4:G$496,Einkauf!E$4:E$496,B259))</f>
        <v>0</v>
      </c>
      <c r="G259" s="94"/>
      <c r="H259" s="95">
        <f t="shared" si="17"/>
        <v>0</v>
      </c>
      <c r="I259" s="175"/>
      <c r="J259" s="180">
        <f t="shared" si="18"/>
        <v>0</v>
      </c>
      <c r="K259" s="98">
        <f t="shared" si="15"/>
        <v>0</v>
      </c>
      <c r="L259" s="108"/>
      <c r="M259" s="100"/>
      <c r="N259" s="100"/>
      <c r="O259" s="100"/>
      <c r="P259" s="100"/>
      <c r="Q259" s="100"/>
      <c r="R259" s="100"/>
      <c r="S259" s="100"/>
      <c r="T259" s="100"/>
      <c r="U259" s="106"/>
    </row>
    <row r="260" spans="2:21" x14ac:dyDescent="0.35">
      <c r="B260" s="93" t="s">
        <v>434</v>
      </c>
      <c r="C260" s="94"/>
      <c r="D260" s="239" t="str">
        <f t="shared" si="16"/>
        <v>A257</v>
      </c>
      <c r="E260" s="94"/>
      <c r="F260" s="94">
        <f>IF(B260="","",SUMIFS(Einkauf!G$4:G$496,Einkauf!E$4:E$496,B260))</f>
        <v>0</v>
      </c>
      <c r="G260" s="94"/>
      <c r="H260" s="95">
        <f t="shared" si="17"/>
        <v>0</v>
      </c>
      <c r="I260" s="175"/>
      <c r="J260" s="180">
        <f t="shared" si="18"/>
        <v>0</v>
      </c>
      <c r="K260" s="98">
        <f t="shared" si="15"/>
        <v>0</v>
      </c>
      <c r="L260" s="108"/>
      <c r="M260" s="100"/>
      <c r="N260" s="100"/>
      <c r="O260" s="100"/>
      <c r="P260" s="100"/>
      <c r="Q260" s="100"/>
      <c r="R260" s="100"/>
      <c r="S260" s="100"/>
      <c r="T260" s="100"/>
      <c r="U260" s="106"/>
    </row>
    <row r="261" spans="2:21" x14ac:dyDescent="0.35">
      <c r="B261" s="93" t="s">
        <v>435</v>
      </c>
      <c r="C261" s="94"/>
      <c r="D261" s="239" t="str">
        <f t="shared" si="16"/>
        <v>A258</v>
      </c>
      <c r="E261" s="94"/>
      <c r="F261" s="94">
        <f>IF(B261="","",SUMIFS(Einkauf!G$4:G$496,Einkauf!E$4:E$496,B261))</f>
        <v>0</v>
      </c>
      <c r="G261" s="94"/>
      <c r="H261" s="95">
        <f t="shared" si="17"/>
        <v>0</v>
      </c>
      <c r="I261" s="175"/>
      <c r="J261" s="180">
        <f t="shared" si="18"/>
        <v>0</v>
      </c>
      <c r="K261" s="98">
        <f t="shared" si="15"/>
        <v>0</v>
      </c>
      <c r="L261" s="108"/>
      <c r="M261" s="100"/>
      <c r="N261" s="100"/>
      <c r="O261" s="100"/>
      <c r="P261" s="100"/>
      <c r="Q261" s="100"/>
      <c r="R261" s="100"/>
      <c r="S261" s="100"/>
      <c r="T261" s="100"/>
      <c r="U261" s="106"/>
    </row>
    <row r="262" spans="2:21" x14ac:dyDescent="0.35">
      <c r="B262" s="93" t="s">
        <v>436</v>
      </c>
      <c r="C262" s="94"/>
      <c r="D262" s="239" t="str">
        <f t="shared" si="16"/>
        <v>A259</v>
      </c>
      <c r="E262" s="94"/>
      <c r="F262" s="94">
        <f>IF(B262="","",SUMIFS(Einkauf!G$4:G$496,Einkauf!E$4:E$496,B262))</f>
        <v>0</v>
      </c>
      <c r="G262" s="94"/>
      <c r="H262" s="95">
        <f t="shared" si="17"/>
        <v>0</v>
      </c>
      <c r="I262" s="175"/>
      <c r="J262" s="180">
        <f t="shared" si="18"/>
        <v>0</v>
      </c>
      <c r="K262" s="98">
        <f t="shared" ref="K262:K325" si="19">H262*I262</f>
        <v>0</v>
      </c>
      <c r="L262" s="108"/>
      <c r="M262" s="100"/>
      <c r="N262" s="100"/>
      <c r="O262" s="100"/>
      <c r="P262" s="100"/>
      <c r="Q262" s="100"/>
      <c r="R262" s="100"/>
      <c r="S262" s="100"/>
      <c r="T262" s="100"/>
      <c r="U262" s="106"/>
    </row>
    <row r="263" spans="2:21" x14ac:dyDescent="0.35">
      <c r="B263" s="93" t="s">
        <v>437</v>
      </c>
      <c r="C263" s="94"/>
      <c r="D263" s="239" t="str">
        <f t="shared" ref="D263:D326" si="20">B263</f>
        <v>A260</v>
      </c>
      <c r="E263" s="94"/>
      <c r="F263" s="94">
        <f>IF(B263="","",SUMIFS(Einkauf!G$4:G$496,Einkauf!E$4:E$496,B263))</f>
        <v>0</v>
      </c>
      <c r="G263" s="94"/>
      <c r="H263" s="95">
        <f t="shared" ref="H263:H326" si="21">IF(B263="","",E263+F263-G263)</f>
        <v>0</v>
      </c>
      <c r="I263" s="175"/>
      <c r="J263" s="180">
        <f t="shared" si="18"/>
        <v>0</v>
      </c>
      <c r="K263" s="98">
        <f t="shared" si="19"/>
        <v>0</v>
      </c>
      <c r="L263" s="108"/>
      <c r="M263" s="100"/>
      <c r="N263" s="100"/>
      <c r="O263" s="100"/>
      <c r="P263" s="100"/>
      <c r="Q263" s="100"/>
      <c r="R263" s="100"/>
      <c r="S263" s="100"/>
      <c r="T263" s="100"/>
      <c r="U263" s="106"/>
    </row>
    <row r="264" spans="2:21" x14ac:dyDescent="0.35">
      <c r="B264" s="93" t="s">
        <v>438</v>
      </c>
      <c r="C264" s="94"/>
      <c r="D264" s="239" t="str">
        <f t="shared" si="20"/>
        <v>A261</v>
      </c>
      <c r="E264" s="94"/>
      <c r="F264" s="94">
        <f>IF(B264="","",SUMIFS(Einkauf!G$4:G$496,Einkauf!E$4:E$496,B264))</f>
        <v>0</v>
      </c>
      <c r="G264" s="94"/>
      <c r="H264" s="95">
        <f t="shared" si="21"/>
        <v>0</v>
      </c>
      <c r="I264" s="175"/>
      <c r="J264" s="180">
        <f t="shared" si="18"/>
        <v>0</v>
      </c>
      <c r="K264" s="98">
        <f t="shared" si="19"/>
        <v>0</v>
      </c>
      <c r="L264" s="108"/>
      <c r="M264" s="100"/>
      <c r="N264" s="100"/>
      <c r="O264" s="100"/>
      <c r="P264" s="100"/>
      <c r="Q264" s="100"/>
      <c r="R264" s="100"/>
      <c r="S264" s="100"/>
      <c r="T264" s="100"/>
      <c r="U264" s="106"/>
    </row>
    <row r="265" spans="2:21" x14ac:dyDescent="0.35">
      <c r="B265" s="93" t="s">
        <v>439</v>
      </c>
      <c r="C265" s="94"/>
      <c r="D265" s="239" t="str">
        <f t="shared" si="20"/>
        <v>A262</v>
      </c>
      <c r="E265" s="94"/>
      <c r="F265" s="94">
        <f>IF(B265="","",SUMIFS(Einkauf!G$4:G$496,Einkauf!E$4:E$496,B265))</f>
        <v>0</v>
      </c>
      <c r="G265" s="94"/>
      <c r="H265" s="95">
        <f t="shared" si="21"/>
        <v>0</v>
      </c>
      <c r="I265" s="175"/>
      <c r="J265" s="180">
        <f t="shared" si="18"/>
        <v>0</v>
      </c>
      <c r="K265" s="98">
        <f t="shared" si="19"/>
        <v>0</v>
      </c>
      <c r="L265" s="108"/>
      <c r="M265" s="100"/>
      <c r="N265" s="100"/>
      <c r="O265" s="100"/>
      <c r="P265" s="100"/>
      <c r="Q265" s="100"/>
      <c r="R265" s="100"/>
      <c r="S265" s="100"/>
      <c r="T265" s="100"/>
      <c r="U265" s="106"/>
    </row>
    <row r="266" spans="2:21" x14ac:dyDescent="0.35">
      <c r="B266" s="93" t="s">
        <v>440</v>
      </c>
      <c r="C266" s="94"/>
      <c r="D266" s="239" t="str">
        <f t="shared" si="20"/>
        <v>A263</v>
      </c>
      <c r="E266" s="94"/>
      <c r="F266" s="94">
        <f>IF(B266="","",SUMIFS(Einkauf!G$4:G$496,Einkauf!E$4:E$496,B266))</f>
        <v>0</v>
      </c>
      <c r="G266" s="94"/>
      <c r="H266" s="95">
        <f t="shared" si="21"/>
        <v>0</v>
      </c>
      <c r="I266" s="175"/>
      <c r="J266" s="180">
        <f t="shared" si="18"/>
        <v>0</v>
      </c>
      <c r="K266" s="98">
        <f t="shared" si="19"/>
        <v>0</v>
      </c>
      <c r="L266" s="108"/>
      <c r="M266" s="100"/>
      <c r="N266" s="100"/>
      <c r="O266" s="100"/>
      <c r="P266" s="100"/>
      <c r="Q266" s="100"/>
      <c r="R266" s="100"/>
      <c r="S266" s="100"/>
      <c r="T266" s="100"/>
      <c r="U266" s="106"/>
    </row>
    <row r="267" spans="2:21" x14ac:dyDescent="0.35">
      <c r="B267" s="93" t="s">
        <v>441</v>
      </c>
      <c r="C267" s="94"/>
      <c r="D267" s="239" t="str">
        <f t="shared" si="20"/>
        <v>A264</v>
      </c>
      <c r="E267" s="94"/>
      <c r="F267" s="94">
        <f>IF(B267="","",SUMIFS(Einkauf!G$4:G$496,Einkauf!E$4:E$496,B267))</f>
        <v>0</v>
      </c>
      <c r="G267" s="94"/>
      <c r="H267" s="95">
        <f t="shared" si="21"/>
        <v>0</v>
      </c>
      <c r="I267" s="175"/>
      <c r="J267" s="180">
        <f t="shared" si="18"/>
        <v>0</v>
      </c>
      <c r="K267" s="98">
        <f t="shared" si="19"/>
        <v>0</v>
      </c>
      <c r="L267" s="108"/>
      <c r="M267" s="100"/>
      <c r="N267" s="100"/>
      <c r="O267" s="100"/>
      <c r="P267" s="100"/>
      <c r="Q267" s="100"/>
      <c r="R267" s="100"/>
      <c r="S267" s="100"/>
      <c r="T267" s="100"/>
      <c r="U267" s="106"/>
    </row>
    <row r="268" spans="2:21" x14ac:dyDescent="0.35">
      <c r="B268" s="93" t="s">
        <v>442</v>
      </c>
      <c r="C268" s="94"/>
      <c r="D268" s="239" t="str">
        <f t="shared" si="20"/>
        <v>A265</v>
      </c>
      <c r="E268" s="94"/>
      <c r="F268" s="94">
        <f>IF(B268="","",SUMIFS(Einkauf!G$4:G$496,Einkauf!E$4:E$496,B268))</f>
        <v>0</v>
      </c>
      <c r="G268" s="94"/>
      <c r="H268" s="95">
        <f t="shared" si="21"/>
        <v>0</v>
      </c>
      <c r="I268" s="175"/>
      <c r="J268" s="180">
        <f t="shared" si="18"/>
        <v>0</v>
      </c>
      <c r="K268" s="98">
        <f t="shared" si="19"/>
        <v>0</v>
      </c>
      <c r="L268" s="108"/>
      <c r="M268" s="100"/>
      <c r="N268" s="100"/>
      <c r="O268" s="100"/>
      <c r="P268" s="100"/>
      <c r="Q268" s="100"/>
      <c r="R268" s="100"/>
      <c r="S268" s="100"/>
      <c r="T268" s="100"/>
      <c r="U268" s="106"/>
    </row>
    <row r="269" spans="2:21" x14ac:dyDescent="0.35">
      <c r="B269" s="93" t="s">
        <v>443</v>
      </c>
      <c r="C269" s="94"/>
      <c r="D269" s="239" t="str">
        <f t="shared" si="20"/>
        <v>A266</v>
      </c>
      <c r="E269" s="94"/>
      <c r="F269" s="94">
        <f>IF(B269="","",SUMIFS(Einkauf!G$4:G$496,Einkauf!E$4:E$496,B269))</f>
        <v>0</v>
      </c>
      <c r="G269" s="94"/>
      <c r="H269" s="95">
        <f t="shared" si="21"/>
        <v>0</v>
      </c>
      <c r="I269" s="175"/>
      <c r="J269" s="180">
        <f t="shared" si="18"/>
        <v>0</v>
      </c>
      <c r="K269" s="98">
        <f t="shared" si="19"/>
        <v>0</v>
      </c>
      <c r="L269" s="108"/>
      <c r="M269" s="100"/>
      <c r="N269" s="100"/>
      <c r="O269" s="100"/>
      <c r="P269" s="100"/>
      <c r="Q269" s="100"/>
      <c r="R269" s="100"/>
      <c r="S269" s="100"/>
      <c r="T269" s="100"/>
      <c r="U269" s="106"/>
    </row>
    <row r="270" spans="2:21" x14ac:dyDescent="0.35">
      <c r="B270" s="93" t="s">
        <v>444</v>
      </c>
      <c r="C270" s="94"/>
      <c r="D270" s="239" t="str">
        <f t="shared" si="20"/>
        <v>A267</v>
      </c>
      <c r="E270" s="94"/>
      <c r="F270" s="94">
        <f>IF(B270="","",SUMIFS(Einkauf!G$4:G$496,Einkauf!E$4:E$496,B270))</f>
        <v>0</v>
      </c>
      <c r="G270" s="94"/>
      <c r="H270" s="95">
        <f t="shared" si="21"/>
        <v>0</v>
      </c>
      <c r="I270" s="175"/>
      <c r="J270" s="180">
        <f t="shared" si="18"/>
        <v>0</v>
      </c>
      <c r="K270" s="98">
        <f t="shared" si="19"/>
        <v>0</v>
      </c>
      <c r="L270" s="108"/>
      <c r="M270" s="100"/>
      <c r="N270" s="100"/>
      <c r="O270" s="100"/>
      <c r="P270" s="100"/>
      <c r="Q270" s="100"/>
      <c r="R270" s="100"/>
      <c r="S270" s="100"/>
      <c r="T270" s="100"/>
      <c r="U270" s="106"/>
    </row>
    <row r="271" spans="2:21" x14ac:dyDescent="0.35">
      <c r="B271" s="93" t="s">
        <v>445</v>
      </c>
      <c r="C271" s="94"/>
      <c r="D271" s="239" t="str">
        <f t="shared" si="20"/>
        <v>A268</v>
      </c>
      <c r="E271" s="94"/>
      <c r="F271" s="94">
        <f>IF(B271="","",SUMIFS(Einkauf!G$4:G$496,Einkauf!E$4:E$496,B271))</f>
        <v>0</v>
      </c>
      <c r="G271" s="94"/>
      <c r="H271" s="95">
        <f t="shared" si="21"/>
        <v>0</v>
      </c>
      <c r="I271" s="175"/>
      <c r="J271" s="180">
        <f t="shared" si="18"/>
        <v>0</v>
      </c>
      <c r="K271" s="98">
        <f t="shared" si="19"/>
        <v>0</v>
      </c>
      <c r="L271" s="108"/>
      <c r="M271" s="100"/>
      <c r="N271" s="100"/>
      <c r="O271" s="100"/>
      <c r="P271" s="100"/>
      <c r="Q271" s="100"/>
      <c r="R271" s="100"/>
      <c r="S271" s="100"/>
      <c r="T271" s="100"/>
      <c r="U271" s="106"/>
    </row>
    <row r="272" spans="2:21" x14ac:dyDescent="0.35">
      <c r="B272" s="93" t="s">
        <v>446</v>
      </c>
      <c r="C272" s="94"/>
      <c r="D272" s="239" t="str">
        <f t="shared" si="20"/>
        <v>A269</v>
      </c>
      <c r="E272" s="94"/>
      <c r="F272" s="94">
        <f>IF(B272="","",SUMIFS(Einkauf!G$4:G$496,Einkauf!E$4:E$496,B272))</f>
        <v>0</v>
      </c>
      <c r="G272" s="94"/>
      <c r="H272" s="95">
        <f t="shared" si="21"/>
        <v>0</v>
      </c>
      <c r="I272" s="175"/>
      <c r="J272" s="180">
        <f t="shared" si="18"/>
        <v>0</v>
      </c>
      <c r="K272" s="98">
        <f t="shared" si="19"/>
        <v>0</v>
      </c>
      <c r="L272" s="108"/>
      <c r="M272" s="100"/>
      <c r="N272" s="100"/>
      <c r="O272" s="100"/>
      <c r="P272" s="100"/>
      <c r="Q272" s="100"/>
      <c r="R272" s="100"/>
      <c r="S272" s="100"/>
      <c r="T272" s="100"/>
      <c r="U272" s="106"/>
    </row>
    <row r="273" spans="2:21" x14ac:dyDescent="0.35">
      <c r="B273" s="93" t="s">
        <v>447</v>
      </c>
      <c r="C273" s="94"/>
      <c r="D273" s="239" t="str">
        <f t="shared" si="20"/>
        <v>A270</v>
      </c>
      <c r="E273" s="94"/>
      <c r="F273" s="94">
        <f>IF(B273="","",SUMIFS(Einkauf!G$4:G$496,Einkauf!E$4:E$496,B273))</f>
        <v>0</v>
      </c>
      <c r="G273" s="94"/>
      <c r="H273" s="95">
        <f t="shared" si="21"/>
        <v>0</v>
      </c>
      <c r="I273" s="175"/>
      <c r="J273" s="180">
        <f t="shared" ref="J273:J336" si="22">I273/1000</f>
        <v>0</v>
      </c>
      <c r="K273" s="98">
        <f t="shared" si="19"/>
        <v>0</v>
      </c>
      <c r="L273" s="108"/>
      <c r="M273" s="100"/>
      <c r="N273" s="100"/>
      <c r="O273" s="100"/>
      <c r="P273" s="100"/>
      <c r="Q273" s="100"/>
      <c r="R273" s="100"/>
      <c r="S273" s="100"/>
      <c r="T273" s="100"/>
      <c r="U273" s="106"/>
    </row>
    <row r="274" spans="2:21" x14ac:dyDescent="0.35">
      <c r="B274" s="93" t="s">
        <v>448</v>
      </c>
      <c r="C274" s="94"/>
      <c r="D274" s="239" t="str">
        <f t="shared" si="20"/>
        <v>A271</v>
      </c>
      <c r="E274" s="94"/>
      <c r="F274" s="94">
        <f>IF(B274="","",SUMIFS(Einkauf!G$4:G$496,Einkauf!E$4:E$496,B274))</f>
        <v>0</v>
      </c>
      <c r="G274" s="94"/>
      <c r="H274" s="95">
        <f t="shared" si="21"/>
        <v>0</v>
      </c>
      <c r="I274" s="175"/>
      <c r="J274" s="180">
        <f t="shared" si="22"/>
        <v>0</v>
      </c>
      <c r="K274" s="98">
        <f t="shared" si="19"/>
        <v>0</v>
      </c>
      <c r="L274" s="108"/>
      <c r="M274" s="100"/>
      <c r="N274" s="100"/>
      <c r="O274" s="100"/>
      <c r="P274" s="100"/>
      <c r="Q274" s="100"/>
      <c r="R274" s="100"/>
      <c r="S274" s="100"/>
      <c r="T274" s="100"/>
      <c r="U274" s="106"/>
    </row>
    <row r="275" spans="2:21" x14ac:dyDescent="0.35">
      <c r="B275" s="93" t="s">
        <v>449</v>
      </c>
      <c r="C275" s="94"/>
      <c r="D275" s="239" t="str">
        <f t="shared" si="20"/>
        <v>A272</v>
      </c>
      <c r="E275" s="94"/>
      <c r="F275" s="94">
        <f>IF(B275="","",SUMIFS(Einkauf!G$4:G$496,Einkauf!E$4:E$496,B275))</f>
        <v>0</v>
      </c>
      <c r="G275" s="94"/>
      <c r="H275" s="95">
        <f t="shared" si="21"/>
        <v>0</v>
      </c>
      <c r="I275" s="175"/>
      <c r="J275" s="180">
        <f t="shared" si="22"/>
        <v>0</v>
      </c>
      <c r="K275" s="98">
        <f t="shared" si="19"/>
        <v>0</v>
      </c>
      <c r="L275" s="108"/>
      <c r="M275" s="100"/>
      <c r="N275" s="100"/>
      <c r="O275" s="100"/>
      <c r="P275" s="100"/>
      <c r="Q275" s="100"/>
      <c r="R275" s="100"/>
      <c r="S275" s="100"/>
      <c r="T275" s="100"/>
      <c r="U275" s="106"/>
    </row>
    <row r="276" spans="2:21" x14ac:dyDescent="0.35">
      <c r="B276" s="93" t="s">
        <v>450</v>
      </c>
      <c r="C276" s="94"/>
      <c r="D276" s="239" t="str">
        <f t="shared" si="20"/>
        <v>A273</v>
      </c>
      <c r="E276" s="94"/>
      <c r="F276" s="94">
        <f>IF(B276="","",SUMIFS(Einkauf!G$4:G$496,Einkauf!E$4:E$496,B276))</f>
        <v>0</v>
      </c>
      <c r="G276" s="94"/>
      <c r="H276" s="95">
        <f t="shared" si="21"/>
        <v>0</v>
      </c>
      <c r="I276" s="175"/>
      <c r="J276" s="180">
        <f t="shared" si="22"/>
        <v>0</v>
      </c>
      <c r="K276" s="98">
        <f t="shared" si="19"/>
        <v>0</v>
      </c>
      <c r="L276" s="108"/>
      <c r="M276" s="100"/>
      <c r="N276" s="100"/>
      <c r="O276" s="100"/>
      <c r="P276" s="100"/>
      <c r="Q276" s="100"/>
      <c r="R276" s="100"/>
      <c r="S276" s="100"/>
      <c r="T276" s="100"/>
      <c r="U276" s="106"/>
    </row>
    <row r="277" spans="2:21" x14ac:dyDescent="0.35">
      <c r="B277" s="93" t="s">
        <v>451</v>
      </c>
      <c r="C277" s="94"/>
      <c r="D277" s="239" t="str">
        <f t="shared" si="20"/>
        <v>A274</v>
      </c>
      <c r="E277" s="94"/>
      <c r="F277" s="94">
        <f>IF(B277="","",SUMIFS(Einkauf!G$4:G$496,Einkauf!E$4:E$496,B277))</f>
        <v>0</v>
      </c>
      <c r="G277" s="94"/>
      <c r="H277" s="95">
        <f t="shared" si="21"/>
        <v>0</v>
      </c>
      <c r="I277" s="175"/>
      <c r="J277" s="180">
        <f t="shared" si="22"/>
        <v>0</v>
      </c>
      <c r="K277" s="98">
        <f t="shared" si="19"/>
        <v>0</v>
      </c>
      <c r="L277" s="108"/>
      <c r="M277" s="100"/>
      <c r="N277" s="100"/>
      <c r="O277" s="100"/>
      <c r="P277" s="100"/>
      <c r="Q277" s="100"/>
      <c r="R277" s="100"/>
      <c r="S277" s="100"/>
      <c r="T277" s="100"/>
      <c r="U277" s="106"/>
    </row>
    <row r="278" spans="2:21" x14ac:dyDescent="0.35">
      <c r="B278" s="93" t="s">
        <v>452</v>
      </c>
      <c r="C278" s="94"/>
      <c r="D278" s="239" t="str">
        <f t="shared" si="20"/>
        <v>A275</v>
      </c>
      <c r="E278" s="94"/>
      <c r="F278" s="94">
        <f>IF(B278="","",SUMIFS(Einkauf!G$4:G$496,Einkauf!E$4:E$496,B278))</f>
        <v>0</v>
      </c>
      <c r="G278" s="94"/>
      <c r="H278" s="95">
        <f t="shared" si="21"/>
        <v>0</v>
      </c>
      <c r="I278" s="175"/>
      <c r="J278" s="180">
        <f t="shared" si="22"/>
        <v>0</v>
      </c>
      <c r="K278" s="98">
        <f t="shared" si="19"/>
        <v>0</v>
      </c>
      <c r="L278" s="108"/>
      <c r="M278" s="100"/>
      <c r="N278" s="100"/>
      <c r="O278" s="100"/>
      <c r="P278" s="100"/>
      <c r="Q278" s="100"/>
      <c r="R278" s="100"/>
      <c r="S278" s="100"/>
      <c r="T278" s="100"/>
      <c r="U278" s="106"/>
    </row>
    <row r="279" spans="2:21" x14ac:dyDescent="0.35">
      <c r="B279" s="93" t="s">
        <v>453</v>
      </c>
      <c r="C279" s="94"/>
      <c r="D279" s="239" t="str">
        <f t="shared" si="20"/>
        <v>A276</v>
      </c>
      <c r="E279" s="94"/>
      <c r="F279" s="94">
        <f>IF(B279="","",SUMIFS(Einkauf!G$4:G$496,Einkauf!E$4:E$496,B279))</f>
        <v>0</v>
      </c>
      <c r="G279" s="94"/>
      <c r="H279" s="95">
        <f t="shared" si="21"/>
        <v>0</v>
      </c>
      <c r="I279" s="175"/>
      <c r="J279" s="180">
        <f t="shared" si="22"/>
        <v>0</v>
      </c>
      <c r="K279" s="98">
        <f t="shared" si="19"/>
        <v>0</v>
      </c>
      <c r="L279" s="108"/>
      <c r="M279" s="100"/>
      <c r="N279" s="100"/>
      <c r="O279" s="100"/>
      <c r="P279" s="100"/>
      <c r="Q279" s="100"/>
      <c r="R279" s="100"/>
      <c r="S279" s="100"/>
      <c r="T279" s="100"/>
      <c r="U279" s="106"/>
    </row>
    <row r="280" spans="2:21" x14ac:dyDescent="0.35">
      <c r="B280" s="93" t="s">
        <v>454</v>
      </c>
      <c r="C280" s="94"/>
      <c r="D280" s="239" t="str">
        <f t="shared" si="20"/>
        <v>A277</v>
      </c>
      <c r="E280" s="94"/>
      <c r="F280" s="94">
        <f>IF(B280="","",SUMIFS(Einkauf!G$4:G$496,Einkauf!E$4:E$496,B280))</f>
        <v>0</v>
      </c>
      <c r="G280" s="94"/>
      <c r="H280" s="95">
        <f t="shared" si="21"/>
        <v>0</v>
      </c>
      <c r="I280" s="175"/>
      <c r="J280" s="180">
        <f t="shared" si="22"/>
        <v>0</v>
      </c>
      <c r="K280" s="98">
        <f t="shared" si="19"/>
        <v>0</v>
      </c>
      <c r="L280" s="108"/>
      <c r="M280" s="100"/>
      <c r="N280" s="100"/>
      <c r="O280" s="100"/>
      <c r="P280" s="100"/>
      <c r="Q280" s="100"/>
      <c r="R280" s="100"/>
      <c r="S280" s="100"/>
      <c r="T280" s="100"/>
      <c r="U280" s="106"/>
    </row>
    <row r="281" spans="2:21" x14ac:dyDescent="0.35">
      <c r="B281" s="93" t="s">
        <v>455</v>
      </c>
      <c r="C281" s="94"/>
      <c r="D281" s="239" t="str">
        <f t="shared" si="20"/>
        <v>A278</v>
      </c>
      <c r="E281" s="94"/>
      <c r="F281" s="94">
        <f>IF(B281="","",SUMIFS(Einkauf!G$4:G$496,Einkauf!E$4:E$496,B281))</f>
        <v>0</v>
      </c>
      <c r="G281" s="94"/>
      <c r="H281" s="95">
        <f t="shared" si="21"/>
        <v>0</v>
      </c>
      <c r="I281" s="175"/>
      <c r="J281" s="180">
        <f t="shared" si="22"/>
        <v>0</v>
      </c>
      <c r="K281" s="98">
        <f t="shared" si="19"/>
        <v>0</v>
      </c>
      <c r="L281" s="108"/>
      <c r="M281" s="100"/>
      <c r="N281" s="100"/>
      <c r="O281" s="100"/>
      <c r="P281" s="100"/>
      <c r="Q281" s="100"/>
      <c r="R281" s="100"/>
      <c r="S281" s="100"/>
      <c r="T281" s="100"/>
      <c r="U281" s="106"/>
    </row>
    <row r="282" spans="2:21" x14ac:dyDescent="0.35">
      <c r="B282" s="93" t="s">
        <v>456</v>
      </c>
      <c r="C282" s="94"/>
      <c r="D282" s="239" t="str">
        <f t="shared" si="20"/>
        <v>A279</v>
      </c>
      <c r="E282" s="94"/>
      <c r="F282" s="94">
        <f>IF(B282="","",SUMIFS(Einkauf!G$4:G$496,Einkauf!E$4:E$496,B282))</f>
        <v>0</v>
      </c>
      <c r="G282" s="94"/>
      <c r="H282" s="95">
        <f t="shared" si="21"/>
        <v>0</v>
      </c>
      <c r="I282" s="175"/>
      <c r="J282" s="180">
        <f t="shared" si="22"/>
        <v>0</v>
      </c>
      <c r="K282" s="98">
        <f t="shared" si="19"/>
        <v>0</v>
      </c>
      <c r="L282" s="108"/>
      <c r="M282" s="100"/>
      <c r="N282" s="100"/>
      <c r="O282" s="100"/>
      <c r="P282" s="100"/>
      <c r="Q282" s="100"/>
      <c r="R282" s="100"/>
      <c r="S282" s="100"/>
      <c r="T282" s="100"/>
      <c r="U282" s="106"/>
    </row>
    <row r="283" spans="2:21" x14ac:dyDescent="0.35">
      <c r="B283" s="93" t="s">
        <v>457</v>
      </c>
      <c r="C283" s="94"/>
      <c r="D283" s="239" t="str">
        <f t="shared" si="20"/>
        <v>A280</v>
      </c>
      <c r="E283" s="94"/>
      <c r="F283" s="94">
        <f>IF(B283="","",SUMIFS(Einkauf!G$4:G$496,Einkauf!E$4:E$496,B283))</f>
        <v>0</v>
      </c>
      <c r="G283" s="94"/>
      <c r="H283" s="95">
        <f t="shared" si="21"/>
        <v>0</v>
      </c>
      <c r="I283" s="175"/>
      <c r="J283" s="180">
        <f t="shared" si="22"/>
        <v>0</v>
      </c>
      <c r="K283" s="98">
        <f t="shared" si="19"/>
        <v>0</v>
      </c>
      <c r="L283" s="108"/>
      <c r="M283" s="100"/>
      <c r="N283" s="100"/>
      <c r="O283" s="100"/>
      <c r="P283" s="100"/>
      <c r="Q283" s="100"/>
      <c r="R283" s="100"/>
      <c r="S283" s="100"/>
      <c r="T283" s="100"/>
      <c r="U283" s="106"/>
    </row>
    <row r="284" spans="2:21" x14ac:dyDescent="0.35">
      <c r="B284" s="93" t="s">
        <v>458</v>
      </c>
      <c r="C284" s="94"/>
      <c r="D284" s="239" t="str">
        <f t="shared" si="20"/>
        <v>A281</v>
      </c>
      <c r="E284" s="94"/>
      <c r="F284" s="94">
        <f>IF(B284="","",SUMIFS(Einkauf!G$4:G$496,Einkauf!E$4:E$496,B284))</f>
        <v>0</v>
      </c>
      <c r="G284" s="94"/>
      <c r="H284" s="95">
        <f t="shared" si="21"/>
        <v>0</v>
      </c>
      <c r="I284" s="175"/>
      <c r="J284" s="180">
        <f t="shared" si="22"/>
        <v>0</v>
      </c>
      <c r="K284" s="98">
        <f t="shared" si="19"/>
        <v>0</v>
      </c>
      <c r="L284" s="108"/>
      <c r="M284" s="100"/>
      <c r="N284" s="100"/>
      <c r="O284" s="100"/>
      <c r="P284" s="100"/>
      <c r="Q284" s="100"/>
      <c r="R284" s="100"/>
      <c r="S284" s="100"/>
      <c r="T284" s="100"/>
      <c r="U284" s="106"/>
    </row>
    <row r="285" spans="2:21" x14ac:dyDescent="0.35">
      <c r="B285" s="93" t="s">
        <v>459</v>
      </c>
      <c r="C285" s="94"/>
      <c r="D285" s="239" t="str">
        <f t="shared" si="20"/>
        <v>A282</v>
      </c>
      <c r="E285" s="94"/>
      <c r="F285" s="94">
        <f>IF(B285="","",SUMIFS(Einkauf!G$4:G$496,Einkauf!E$4:E$496,B285))</f>
        <v>0</v>
      </c>
      <c r="G285" s="94"/>
      <c r="H285" s="95">
        <f t="shared" si="21"/>
        <v>0</v>
      </c>
      <c r="I285" s="175"/>
      <c r="J285" s="180">
        <f t="shared" si="22"/>
        <v>0</v>
      </c>
      <c r="K285" s="98">
        <f t="shared" si="19"/>
        <v>0</v>
      </c>
      <c r="L285" s="108"/>
      <c r="M285" s="100"/>
      <c r="N285" s="100"/>
      <c r="O285" s="100"/>
      <c r="P285" s="100"/>
      <c r="Q285" s="100"/>
      <c r="R285" s="100"/>
      <c r="S285" s="100"/>
      <c r="T285" s="100"/>
      <c r="U285" s="106"/>
    </row>
    <row r="286" spans="2:21" x14ac:dyDescent="0.35">
      <c r="B286" s="93" t="s">
        <v>460</v>
      </c>
      <c r="C286" s="94"/>
      <c r="D286" s="239" t="str">
        <f t="shared" si="20"/>
        <v>A283</v>
      </c>
      <c r="E286" s="94"/>
      <c r="F286" s="94">
        <f>IF(B286="","",SUMIFS(Einkauf!G$4:G$496,Einkauf!E$4:E$496,B286))</f>
        <v>0</v>
      </c>
      <c r="G286" s="94"/>
      <c r="H286" s="95">
        <f t="shared" si="21"/>
        <v>0</v>
      </c>
      <c r="I286" s="175"/>
      <c r="J286" s="180">
        <f t="shared" si="22"/>
        <v>0</v>
      </c>
      <c r="K286" s="98">
        <f t="shared" si="19"/>
        <v>0</v>
      </c>
      <c r="L286" s="108"/>
      <c r="M286" s="100"/>
      <c r="N286" s="100"/>
      <c r="O286" s="100"/>
      <c r="P286" s="100"/>
      <c r="Q286" s="100"/>
      <c r="R286" s="100"/>
      <c r="S286" s="100"/>
      <c r="T286" s="100"/>
      <c r="U286" s="106"/>
    </row>
    <row r="287" spans="2:21" x14ac:dyDescent="0.35">
      <c r="B287" s="93" t="s">
        <v>461</v>
      </c>
      <c r="C287" s="94"/>
      <c r="D287" s="239" t="str">
        <f t="shared" si="20"/>
        <v>A284</v>
      </c>
      <c r="E287" s="94"/>
      <c r="F287" s="94">
        <f>IF(B287="","",SUMIFS(Einkauf!G$4:G$496,Einkauf!E$4:E$496,B287))</f>
        <v>0</v>
      </c>
      <c r="G287" s="94"/>
      <c r="H287" s="95">
        <f t="shared" si="21"/>
        <v>0</v>
      </c>
      <c r="I287" s="175"/>
      <c r="J287" s="180">
        <f t="shared" si="22"/>
        <v>0</v>
      </c>
      <c r="K287" s="98">
        <f t="shared" si="19"/>
        <v>0</v>
      </c>
      <c r="L287" s="108"/>
      <c r="M287" s="100"/>
      <c r="N287" s="100"/>
      <c r="O287" s="100"/>
      <c r="P287" s="100"/>
      <c r="Q287" s="100"/>
      <c r="R287" s="100"/>
      <c r="S287" s="100"/>
      <c r="T287" s="100"/>
      <c r="U287" s="106"/>
    </row>
    <row r="288" spans="2:21" x14ac:dyDescent="0.35">
      <c r="B288" s="93" t="s">
        <v>462</v>
      </c>
      <c r="C288" s="94"/>
      <c r="D288" s="239" t="str">
        <f t="shared" si="20"/>
        <v>A285</v>
      </c>
      <c r="E288" s="94"/>
      <c r="F288" s="94">
        <f>IF(B288="","",SUMIFS(Einkauf!G$4:G$496,Einkauf!E$4:E$496,B288))</f>
        <v>0</v>
      </c>
      <c r="G288" s="94"/>
      <c r="H288" s="95">
        <f t="shared" si="21"/>
        <v>0</v>
      </c>
      <c r="I288" s="175"/>
      <c r="J288" s="180">
        <f t="shared" si="22"/>
        <v>0</v>
      </c>
      <c r="K288" s="98">
        <f t="shared" si="19"/>
        <v>0</v>
      </c>
      <c r="L288" s="108"/>
      <c r="M288" s="100"/>
      <c r="N288" s="100"/>
      <c r="O288" s="100"/>
      <c r="P288" s="100"/>
      <c r="Q288" s="100"/>
      <c r="R288" s="100"/>
      <c r="S288" s="100"/>
      <c r="T288" s="100"/>
      <c r="U288" s="106"/>
    </row>
    <row r="289" spans="2:21" x14ac:dyDescent="0.35">
      <c r="B289" s="93" t="s">
        <v>463</v>
      </c>
      <c r="C289" s="94"/>
      <c r="D289" s="239" t="str">
        <f t="shared" si="20"/>
        <v>A286</v>
      </c>
      <c r="E289" s="94"/>
      <c r="F289" s="94">
        <f>IF(B289="","",SUMIFS(Einkauf!G$4:G$496,Einkauf!E$4:E$496,B289))</f>
        <v>0</v>
      </c>
      <c r="G289" s="94"/>
      <c r="H289" s="95">
        <f t="shared" si="21"/>
        <v>0</v>
      </c>
      <c r="I289" s="175"/>
      <c r="J289" s="180">
        <f t="shared" si="22"/>
        <v>0</v>
      </c>
      <c r="K289" s="98">
        <f t="shared" si="19"/>
        <v>0</v>
      </c>
      <c r="L289" s="108"/>
      <c r="M289" s="100"/>
      <c r="N289" s="100"/>
      <c r="O289" s="100"/>
      <c r="P289" s="100"/>
      <c r="Q289" s="100"/>
      <c r="R289" s="100"/>
      <c r="S289" s="100"/>
      <c r="T289" s="100"/>
      <c r="U289" s="106"/>
    </row>
    <row r="290" spans="2:21" x14ac:dyDescent="0.35">
      <c r="B290" s="93" t="s">
        <v>464</v>
      </c>
      <c r="C290" s="94"/>
      <c r="D290" s="239" t="str">
        <f t="shared" si="20"/>
        <v>A287</v>
      </c>
      <c r="E290" s="94"/>
      <c r="F290" s="94">
        <f>IF(B290="","",SUMIFS(Einkauf!G$4:G$496,Einkauf!E$4:E$496,B290))</f>
        <v>0</v>
      </c>
      <c r="G290" s="94"/>
      <c r="H290" s="95">
        <f t="shared" si="21"/>
        <v>0</v>
      </c>
      <c r="I290" s="175"/>
      <c r="J290" s="180">
        <f t="shared" si="22"/>
        <v>0</v>
      </c>
      <c r="K290" s="98">
        <f t="shared" si="19"/>
        <v>0</v>
      </c>
      <c r="L290" s="108"/>
      <c r="M290" s="100"/>
      <c r="N290" s="100"/>
      <c r="O290" s="100"/>
      <c r="P290" s="100"/>
      <c r="Q290" s="100"/>
      <c r="R290" s="100"/>
      <c r="S290" s="100"/>
      <c r="T290" s="100"/>
      <c r="U290" s="106"/>
    </row>
    <row r="291" spans="2:21" x14ac:dyDescent="0.35">
      <c r="B291" s="93" t="s">
        <v>465</v>
      </c>
      <c r="C291" s="94"/>
      <c r="D291" s="239" t="str">
        <f t="shared" si="20"/>
        <v>A288</v>
      </c>
      <c r="E291" s="94"/>
      <c r="F291" s="94">
        <f>IF(B291="","",SUMIFS(Einkauf!G$4:G$496,Einkauf!E$4:E$496,B291))</f>
        <v>0</v>
      </c>
      <c r="G291" s="94"/>
      <c r="H291" s="95">
        <f t="shared" si="21"/>
        <v>0</v>
      </c>
      <c r="I291" s="175"/>
      <c r="J291" s="180">
        <f t="shared" si="22"/>
        <v>0</v>
      </c>
      <c r="K291" s="98">
        <f t="shared" si="19"/>
        <v>0</v>
      </c>
      <c r="L291" s="108"/>
      <c r="M291" s="100"/>
      <c r="N291" s="100"/>
      <c r="O291" s="100"/>
      <c r="P291" s="100"/>
      <c r="Q291" s="100"/>
      <c r="R291" s="100"/>
      <c r="S291" s="100"/>
      <c r="T291" s="100"/>
      <c r="U291" s="106"/>
    </row>
    <row r="292" spans="2:21" x14ac:dyDescent="0.35">
      <c r="B292" s="93" t="s">
        <v>466</v>
      </c>
      <c r="C292" s="94"/>
      <c r="D292" s="239" t="str">
        <f t="shared" si="20"/>
        <v>A289</v>
      </c>
      <c r="E292" s="94"/>
      <c r="F292" s="94">
        <f>IF(B292="","",SUMIFS(Einkauf!G$4:G$496,Einkauf!E$4:E$496,B292))</f>
        <v>0</v>
      </c>
      <c r="G292" s="94"/>
      <c r="H292" s="95">
        <f t="shared" si="21"/>
        <v>0</v>
      </c>
      <c r="I292" s="175"/>
      <c r="J292" s="180">
        <f t="shared" si="22"/>
        <v>0</v>
      </c>
      <c r="K292" s="98">
        <f t="shared" si="19"/>
        <v>0</v>
      </c>
      <c r="L292" s="108"/>
      <c r="M292" s="100"/>
      <c r="N292" s="100"/>
      <c r="O292" s="100"/>
      <c r="P292" s="100"/>
      <c r="Q292" s="100"/>
      <c r="R292" s="100"/>
      <c r="S292" s="100"/>
      <c r="T292" s="100"/>
      <c r="U292" s="106"/>
    </row>
    <row r="293" spans="2:21" x14ac:dyDescent="0.35">
      <c r="B293" s="93" t="s">
        <v>467</v>
      </c>
      <c r="C293" s="94"/>
      <c r="D293" s="239" t="str">
        <f t="shared" si="20"/>
        <v>A290</v>
      </c>
      <c r="E293" s="94"/>
      <c r="F293" s="94">
        <f>IF(B293="","",SUMIFS(Einkauf!G$4:G$496,Einkauf!E$4:E$496,B293))</f>
        <v>0</v>
      </c>
      <c r="G293" s="94"/>
      <c r="H293" s="95">
        <f t="shared" si="21"/>
        <v>0</v>
      </c>
      <c r="I293" s="175"/>
      <c r="J293" s="180">
        <f t="shared" si="22"/>
        <v>0</v>
      </c>
      <c r="K293" s="98">
        <f t="shared" si="19"/>
        <v>0</v>
      </c>
      <c r="L293" s="108"/>
      <c r="M293" s="100"/>
      <c r="N293" s="100"/>
      <c r="O293" s="100"/>
      <c r="P293" s="100"/>
      <c r="Q293" s="100"/>
      <c r="R293" s="100"/>
      <c r="S293" s="100"/>
      <c r="T293" s="100"/>
      <c r="U293" s="106"/>
    </row>
    <row r="294" spans="2:21" x14ac:dyDescent="0.35">
      <c r="B294" s="93" t="s">
        <v>468</v>
      </c>
      <c r="C294" s="94"/>
      <c r="D294" s="239" t="str">
        <f t="shared" si="20"/>
        <v>A291</v>
      </c>
      <c r="E294" s="94"/>
      <c r="F294" s="94">
        <f>IF(B294="","",SUMIFS(Einkauf!G$4:G$496,Einkauf!E$4:E$496,B294))</f>
        <v>0</v>
      </c>
      <c r="G294" s="94"/>
      <c r="H294" s="95">
        <f t="shared" si="21"/>
        <v>0</v>
      </c>
      <c r="I294" s="175"/>
      <c r="J294" s="180">
        <f t="shared" si="22"/>
        <v>0</v>
      </c>
      <c r="K294" s="98">
        <f t="shared" si="19"/>
        <v>0</v>
      </c>
      <c r="L294" s="108"/>
      <c r="M294" s="100"/>
      <c r="N294" s="100"/>
      <c r="O294" s="100"/>
      <c r="P294" s="100"/>
      <c r="Q294" s="100"/>
      <c r="R294" s="100"/>
      <c r="S294" s="100"/>
      <c r="T294" s="100"/>
      <c r="U294" s="106"/>
    </row>
    <row r="295" spans="2:21" x14ac:dyDescent="0.35">
      <c r="B295" s="93" t="s">
        <v>469</v>
      </c>
      <c r="C295" s="94"/>
      <c r="D295" s="239" t="str">
        <f t="shared" si="20"/>
        <v>A292</v>
      </c>
      <c r="E295" s="94"/>
      <c r="F295" s="94">
        <f>IF(B295="","",SUMIFS(Einkauf!G$4:G$496,Einkauf!E$4:E$496,B295))</f>
        <v>0</v>
      </c>
      <c r="G295" s="94"/>
      <c r="H295" s="95">
        <f t="shared" si="21"/>
        <v>0</v>
      </c>
      <c r="I295" s="175"/>
      <c r="J295" s="180">
        <f t="shared" si="22"/>
        <v>0</v>
      </c>
      <c r="K295" s="98">
        <f t="shared" si="19"/>
        <v>0</v>
      </c>
      <c r="L295" s="108"/>
      <c r="M295" s="100"/>
      <c r="N295" s="100"/>
      <c r="O295" s="100"/>
      <c r="P295" s="100"/>
      <c r="Q295" s="100"/>
      <c r="R295" s="100"/>
      <c r="S295" s="100"/>
      <c r="T295" s="100"/>
      <c r="U295" s="106"/>
    </row>
    <row r="296" spans="2:21" x14ac:dyDescent="0.35">
      <c r="B296" s="93" t="s">
        <v>470</v>
      </c>
      <c r="C296" s="94"/>
      <c r="D296" s="239" t="str">
        <f t="shared" si="20"/>
        <v>A293</v>
      </c>
      <c r="E296" s="94"/>
      <c r="F296" s="94">
        <f>IF(B296="","",SUMIFS(Einkauf!G$4:G$496,Einkauf!E$4:E$496,B296))</f>
        <v>0</v>
      </c>
      <c r="G296" s="94"/>
      <c r="H296" s="95">
        <f t="shared" si="21"/>
        <v>0</v>
      </c>
      <c r="I296" s="175"/>
      <c r="J296" s="180">
        <f t="shared" si="22"/>
        <v>0</v>
      </c>
      <c r="K296" s="98">
        <f t="shared" si="19"/>
        <v>0</v>
      </c>
      <c r="L296" s="108"/>
      <c r="M296" s="100"/>
      <c r="N296" s="100"/>
      <c r="O296" s="100"/>
      <c r="P296" s="100"/>
      <c r="Q296" s="100"/>
      <c r="R296" s="100"/>
      <c r="S296" s="100"/>
      <c r="T296" s="100"/>
      <c r="U296" s="106"/>
    </row>
    <row r="297" spans="2:21" x14ac:dyDescent="0.35">
      <c r="B297" s="93" t="s">
        <v>471</v>
      </c>
      <c r="C297" s="94"/>
      <c r="D297" s="239" t="str">
        <f t="shared" si="20"/>
        <v>A294</v>
      </c>
      <c r="E297" s="94"/>
      <c r="F297" s="94">
        <f>IF(B297="","",SUMIFS(Einkauf!G$4:G$496,Einkauf!E$4:E$496,B297))</f>
        <v>0</v>
      </c>
      <c r="G297" s="94"/>
      <c r="H297" s="95">
        <f t="shared" si="21"/>
        <v>0</v>
      </c>
      <c r="I297" s="175"/>
      <c r="J297" s="180">
        <f t="shared" si="22"/>
        <v>0</v>
      </c>
      <c r="K297" s="98">
        <f t="shared" si="19"/>
        <v>0</v>
      </c>
      <c r="L297" s="108"/>
      <c r="M297" s="100"/>
      <c r="N297" s="100"/>
      <c r="O297" s="100"/>
      <c r="P297" s="100"/>
      <c r="Q297" s="100"/>
      <c r="R297" s="100"/>
      <c r="S297" s="100"/>
      <c r="T297" s="100"/>
      <c r="U297" s="106"/>
    </row>
    <row r="298" spans="2:21" x14ac:dyDescent="0.35">
      <c r="B298" s="93" t="s">
        <v>472</v>
      </c>
      <c r="C298" s="94"/>
      <c r="D298" s="239" t="str">
        <f t="shared" si="20"/>
        <v>A295</v>
      </c>
      <c r="E298" s="94"/>
      <c r="F298" s="94">
        <f>IF(B298="","",SUMIFS(Einkauf!G$4:G$496,Einkauf!E$4:E$496,B298))</f>
        <v>0</v>
      </c>
      <c r="G298" s="94"/>
      <c r="H298" s="95">
        <f t="shared" si="21"/>
        <v>0</v>
      </c>
      <c r="I298" s="175"/>
      <c r="J298" s="180">
        <f t="shared" si="22"/>
        <v>0</v>
      </c>
      <c r="K298" s="98">
        <f t="shared" si="19"/>
        <v>0</v>
      </c>
      <c r="L298" s="108"/>
      <c r="M298" s="100"/>
      <c r="N298" s="100"/>
      <c r="O298" s="100"/>
      <c r="P298" s="100"/>
      <c r="Q298" s="100"/>
      <c r="R298" s="100"/>
      <c r="S298" s="100"/>
      <c r="T298" s="100"/>
      <c r="U298" s="106"/>
    </row>
    <row r="299" spans="2:21" x14ac:dyDescent="0.35">
      <c r="B299" s="93" t="s">
        <v>473</v>
      </c>
      <c r="C299" s="94"/>
      <c r="D299" s="239" t="str">
        <f t="shared" si="20"/>
        <v>A296</v>
      </c>
      <c r="E299" s="94"/>
      <c r="F299" s="94">
        <f>IF(B299="","",SUMIFS(Einkauf!G$4:G$496,Einkauf!E$4:E$496,B299))</f>
        <v>0</v>
      </c>
      <c r="G299" s="94"/>
      <c r="H299" s="95">
        <f t="shared" si="21"/>
        <v>0</v>
      </c>
      <c r="I299" s="175"/>
      <c r="J299" s="180">
        <f t="shared" si="22"/>
        <v>0</v>
      </c>
      <c r="K299" s="98">
        <f t="shared" si="19"/>
        <v>0</v>
      </c>
      <c r="L299" s="108"/>
      <c r="M299" s="100"/>
      <c r="N299" s="100"/>
      <c r="O299" s="100"/>
      <c r="P299" s="100"/>
      <c r="Q299" s="100"/>
      <c r="R299" s="100"/>
      <c r="S299" s="100"/>
      <c r="T299" s="100"/>
      <c r="U299" s="106"/>
    </row>
    <row r="300" spans="2:21" x14ac:dyDescent="0.35">
      <c r="B300" s="93" t="s">
        <v>474</v>
      </c>
      <c r="C300" s="94"/>
      <c r="D300" s="239" t="str">
        <f t="shared" si="20"/>
        <v>A297</v>
      </c>
      <c r="E300" s="94"/>
      <c r="F300" s="94">
        <f>IF(B300="","",SUMIFS(Einkauf!G$4:G$496,Einkauf!E$4:E$496,B300))</f>
        <v>0</v>
      </c>
      <c r="G300" s="94"/>
      <c r="H300" s="95">
        <f t="shared" si="21"/>
        <v>0</v>
      </c>
      <c r="I300" s="175"/>
      <c r="J300" s="180">
        <f t="shared" si="22"/>
        <v>0</v>
      </c>
      <c r="K300" s="98">
        <f t="shared" si="19"/>
        <v>0</v>
      </c>
      <c r="L300" s="108"/>
      <c r="M300" s="100"/>
      <c r="N300" s="100"/>
      <c r="O300" s="100"/>
      <c r="P300" s="100"/>
      <c r="Q300" s="100"/>
      <c r="R300" s="100"/>
      <c r="S300" s="100"/>
      <c r="T300" s="100"/>
      <c r="U300" s="106"/>
    </row>
    <row r="301" spans="2:21" x14ac:dyDescent="0.35">
      <c r="B301" s="93" t="s">
        <v>475</v>
      </c>
      <c r="C301" s="94"/>
      <c r="D301" s="239" t="str">
        <f t="shared" si="20"/>
        <v>A298</v>
      </c>
      <c r="E301" s="94"/>
      <c r="F301" s="94">
        <f>IF(B301="","",SUMIFS(Einkauf!G$4:G$496,Einkauf!E$4:E$496,B301))</f>
        <v>0</v>
      </c>
      <c r="G301" s="94"/>
      <c r="H301" s="95">
        <f t="shared" si="21"/>
        <v>0</v>
      </c>
      <c r="I301" s="175"/>
      <c r="J301" s="180">
        <f t="shared" si="22"/>
        <v>0</v>
      </c>
      <c r="K301" s="98">
        <f t="shared" si="19"/>
        <v>0</v>
      </c>
      <c r="L301" s="108"/>
      <c r="M301" s="100"/>
      <c r="N301" s="100"/>
      <c r="O301" s="100"/>
      <c r="P301" s="100"/>
      <c r="Q301" s="100"/>
      <c r="R301" s="100"/>
      <c r="S301" s="100"/>
      <c r="T301" s="100"/>
      <c r="U301" s="106"/>
    </row>
    <row r="302" spans="2:21" x14ac:dyDescent="0.35">
      <c r="B302" s="93" t="s">
        <v>476</v>
      </c>
      <c r="C302" s="94"/>
      <c r="D302" s="239" t="str">
        <f t="shared" si="20"/>
        <v>A299</v>
      </c>
      <c r="E302" s="94"/>
      <c r="F302" s="94">
        <f>IF(B302="","",SUMIFS(Einkauf!G$4:G$496,Einkauf!E$4:E$496,B302))</f>
        <v>0</v>
      </c>
      <c r="G302" s="94"/>
      <c r="H302" s="95">
        <f t="shared" si="21"/>
        <v>0</v>
      </c>
      <c r="I302" s="175"/>
      <c r="J302" s="180">
        <f t="shared" si="22"/>
        <v>0</v>
      </c>
      <c r="K302" s="98">
        <f t="shared" si="19"/>
        <v>0</v>
      </c>
      <c r="L302" s="108"/>
      <c r="M302" s="100"/>
      <c r="N302" s="100"/>
      <c r="O302" s="100"/>
      <c r="P302" s="100"/>
      <c r="Q302" s="100"/>
      <c r="R302" s="100"/>
      <c r="S302" s="100"/>
      <c r="T302" s="100"/>
      <c r="U302" s="106"/>
    </row>
    <row r="303" spans="2:21" x14ac:dyDescent="0.35">
      <c r="B303" s="93" t="s">
        <v>477</v>
      </c>
      <c r="C303" s="94"/>
      <c r="D303" s="239" t="str">
        <f t="shared" si="20"/>
        <v>A300</v>
      </c>
      <c r="E303" s="94"/>
      <c r="F303" s="94">
        <f>IF(B303="","",SUMIFS(Einkauf!G$4:G$496,Einkauf!E$4:E$496,B303))</f>
        <v>0</v>
      </c>
      <c r="G303" s="94"/>
      <c r="H303" s="95">
        <f t="shared" si="21"/>
        <v>0</v>
      </c>
      <c r="I303" s="175"/>
      <c r="J303" s="180">
        <f t="shared" si="22"/>
        <v>0</v>
      </c>
      <c r="K303" s="98">
        <f t="shared" si="19"/>
        <v>0</v>
      </c>
      <c r="L303" s="108"/>
      <c r="M303" s="100"/>
      <c r="N303" s="100"/>
      <c r="O303" s="100"/>
      <c r="P303" s="100"/>
      <c r="Q303" s="100"/>
      <c r="R303" s="100"/>
      <c r="S303" s="100"/>
      <c r="T303" s="100"/>
      <c r="U303" s="106"/>
    </row>
    <row r="304" spans="2:21" x14ac:dyDescent="0.35">
      <c r="B304" s="93" t="s">
        <v>478</v>
      </c>
      <c r="C304" s="94"/>
      <c r="D304" s="239" t="str">
        <f t="shared" si="20"/>
        <v>A301</v>
      </c>
      <c r="E304" s="94"/>
      <c r="F304" s="94">
        <f>IF(B304="","",SUMIFS(Einkauf!G$4:G$496,Einkauf!E$4:E$496,B304))</f>
        <v>0</v>
      </c>
      <c r="G304" s="94"/>
      <c r="H304" s="95">
        <f t="shared" si="21"/>
        <v>0</v>
      </c>
      <c r="I304" s="175"/>
      <c r="J304" s="180">
        <f t="shared" si="22"/>
        <v>0</v>
      </c>
      <c r="K304" s="98">
        <f t="shared" si="19"/>
        <v>0</v>
      </c>
      <c r="L304" s="108"/>
      <c r="M304" s="100"/>
      <c r="N304" s="100"/>
      <c r="O304" s="100"/>
      <c r="P304" s="100"/>
      <c r="Q304" s="100"/>
      <c r="R304" s="100"/>
      <c r="S304" s="100"/>
      <c r="T304" s="100"/>
      <c r="U304" s="106"/>
    </row>
    <row r="305" spans="2:21" x14ac:dyDescent="0.35">
      <c r="B305" s="93" t="s">
        <v>479</v>
      </c>
      <c r="C305" s="94"/>
      <c r="D305" s="239" t="str">
        <f t="shared" si="20"/>
        <v>A302</v>
      </c>
      <c r="E305" s="94"/>
      <c r="F305" s="94">
        <f>IF(B305="","",SUMIFS(Einkauf!G$4:G$496,Einkauf!E$4:E$496,B305))</f>
        <v>0</v>
      </c>
      <c r="G305" s="94"/>
      <c r="H305" s="95">
        <f t="shared" si="21"/>
        <v>0</v>
      </c>
      <c r="I305" s="175"/>
      <c r="J305" s="180">
        <f t="shared" si="22"/>
        <v>0</v>
      </c>
      <c r="K305" s="98">
        <f t="shared" si="19"/>
        <v>0</v>
      </c>
      <c r="L305" s="108"/>
      <c r="M305" s="100"/>
      <c r="N305" s="100"/>
      <c r="O305" s="100"/>
      <c r="P305" s="100"/>
      <c r="Q305" s="100"/>
      <c r="R305" s="100"/>
      <c r="S305" s="100"/>
      <c r="T305" s="100"/>
      <c r="U305" s="106"/>
    </row>
    <row r="306" spans="2:21" x14ac:dyDescent="0.35">
      <c r="B306" s="93" t="s">
        <v>480</v>
      </c>
      <c r="C306" s="94"/>
      <c r="D306" s="239" t="str">
        <f t="shared" si="20"/>
        <v>A303</v>
      </c>
      <c r="E306" s="94"/>
      <c r="F306" s="94">
        <f>IF(B306="","",SUMIFS(Einkauf!G$4:G$496,Einkauf!E$4:E$496,B306))</f>
        <v>0</v>
      </c>
      <c r="G306" s="94"/>
      <c r="H306" s="95">
        <f t="shared" si="21"/>
        <v>0</v>
      </c>
      <c r="I306" s="175"/>
      <c r="J306" s="180">
        <f t="shared" si="22"/>
        <v>0</v>
      </c>
      <c r="K306" s="98">
        <f t="shared" si="19"/>
        <v>0</v>
      </c>
      <c r="L306" s="108"/>
      <c r="M306" s="100"/>
      <c r="N306" s="100"/>
      <c r="O306" s="100"/>
      <c r="P306" s="100"/>
      <c r="Q306" s="100"/>
      <c r="R306" s="100"/>
      <c r="S306" s="100"/>
      <c r="T306" s="100"/>
      <c r="U306" s="106"/>
    </row>
    <row r="307" spans="2:21" x14ac:dyDescent="0.35">
      <c r="B307" s="93" t="s">
        <v>481</v>
      </c>
      <c r="C307" s="94"/>
      <c r="D307" s="239" t="str">
        <f t="shared" si="20"/>
        <v>A304</v>
      </c>
      <c r="E307" s="94"/>
      <c r="F307" s="94">
        <f>IF(B307="","",SUMIFS(Einkauf!G$4:G$496,Einkauf!E$4:E$496,B307))</f>
        <v>0</v>
      </c>
      <c r="G307" s="94"/>
      <c r="H307" s="95">
        <f t="shared" si="21"/>
        <v>0</v>
      </c>
      <c r="I307" s="175"/>
      <c r="J307" s="180">
        <f t="shared" si="22"/>
        <v>0</v>
      </c>
      <c r="K307" s="98">
        <f t="shared" si="19"/>
        <v>0</v>
      </c>
      <c r="L307" s="108"/>
      <c r="M307" s="100"/>
      <c r="N307" s="100"/>
      <c r="O307" s="100"/>
      <c r="P307" s="100"/>
      <c r="Q307" s="100"/>
      <c r="R307" s="100"/>
      <c r="S307" s="100"/>
      <c r="T307" s="100"/>
      <c r="U307" s="106"/>
    </row>
    <row r="308" spans="2:21" x14ac:dyDescent="0.35">
      <c r="B308" s="93" t="s">
        <v>482</v>
      </c>
      <c r="C308" s="94"/>
      <c r="D308" s="239" t="str">
        <f t="shared" si="20"/>
        <v>A305</v>
      </c>
      <c r="E308" s="94"/>
      <c r="F308" s="94">
        <f>IF(B308="","",SUMIFS(Einkauf!G$4:G$496,Einkauf!E$4:E$496,B308))</f>
        <v>0</v>
      </c>
      <c r="G308" s="94"/>
      <c r="H308" s="95">
        <f t="shared" si="21"/>
        <v>0</v>
      </c>
      <c r="I308" s="175"/>
      <c r="J308" s="180">
        <f t="shared" si="22"/>
        <v>0</v>
      </c>
      <c r="K308" s="98">
        <f t="shared" si="19"/>
        <v>0</v>
      </c>
      <c r="L308" s="108"/>
      <c r="M308" s="100"/>
      <c r="N308" s="100"/>
      <c r="O308" s="100"/>
      <c r="P308" s="100"/>
      <c r="Q308" s="100"/>
      <c r="R308" s="100"/>
      <c r="S308" s="100"/>
      <c r="T308" s="100"/>
      <c r="U308" s="106"/>
    </row>
    <row r="309" spans="2:21" x14ac:dyDescent="0.35">
      <c r="B309" s="93" t="s">
        <v>483</v>
      </c>
      <c r="C309" s="94"/>
      <c r="D309" s="239" t="str">
        <f t="shared" si="20"/>
        <v>A306</v>
      </c>
      <c r="E309" s="94"/>
      <c r="F309" s="94">
        <f>IF(B309="","",SUMIFS(Einkauf!G$4:G$496,Einkauf!E$4:E$496,B309))</f>
        <v>0</v>
      </c>
      <c r="G309" s="94"/>
      <c r="H309" s="95">
        <f t="shared" si="21"/>
        <v>0</v>
      </c>
      <c r="I309" s="175"/>
      <c r="J309" s="180">
        <f t="shared" si="22"/>
        <v>0</v>
      </c>
      <c r="K309" s="98">
        <f t="shared" si="19"/>
        <v>0</v>
      </c>
      <c r="L309" s="108"/>
      <c r="M309" s="100"/>
      <c r="N309" s="100"/>
      <c r="O309" s="100"/>
      <c r="P309" s="100"/>
      <c r="Q309" s="100"/>
      <c r="R309" s="100"/>
      <c r="S309" s="100"/>
      <c r="T309" s="100"/>
      <c r="U309" s="106"/>
    </row>
    <row r="310" spans="2:21" x14ac:dyDescent="0.35">
      <c r="B310" s="93" t="s">
        <v>484</v>
      </c>
      <c r="C310" s="94"/>
      <c r="D310" s="239" t="str">
        <f t="shared" si="20"/>
        <v>A307</v>
      </c>
      <c r="E310" s="94"/>
      <c r="F310" s="94">
        <f>IF(B310="","",SUMIFS(Einkauf!G$4:G$496,Einkauf!E$4:E$496,B310))</f>
        <v>0</v>
      </c>
      <c r="G310" s="94"/>
      <c r="H310" s="95">
        <f t="shared" si="21"/>
        <v>0</v>
      </c>
      <c r="I310" s="175"/>
      <c r="J310" s="180">
        <f t="shared" si="22"/>
        <v>0</v>
      </c>
      <c r="K310" s="98">
        <f t="shared" si="19"/>
        <v>0</v>
      </c>
      <c r="L310" s="108"/>
      <c r="M310" s="100"/>
      <c r="N310" s="100"/>
      <c r="O310" s="100"/>
      <c r="P310" s="100"/>
      <c r="Q310" s="100"/>
      <c r="R310" s="100"/>
      <c r="S310" s="100"/>
      <c r="T310" s="100"/>
      <c r="U310" s="106"/>
    </row>
    <row r="311" spans="2:21" x14ac:dyDescent="0.35">
      <c r="B311" s="93" t="s">
        <v>485</v>
      </c>
      <c r="C311" s="94"/>
      <c r="D311" s="239" t="str">
        <f t="shared" si="20"/>
        <v>A308</v>
      </c>
      <c r="E311" s="94"/>
      <c r="F311" s="94">
        <f>IF(B311="","",SUMIFS(Einkauf!G$4:G$496,Einkauf!E$4:E$496,B311))</f>
        <v>0</v>
      </c>
      <c r="G311" s="94"/>
      <c r="H311" s="95">
        <f t="shared" si="21"/>
        <v>0</v>
      </c>
      <c r="I311" s="175"/>
      <c r="J311" s="180">
        <f t="shared" si="22"/>
        <v>0</v>
      </c>
      <c r="K311" s="98">
        <f t="shared" si="19"/>
        <v>0</v>
      </c>
      <c r="L311" s="108"/>
      <c r="M311" s="100"/>
      <c r="N311" s="100"/>
      <c r="O311" s="100"/>
      <c r="P311" s="100"/>
      <c r="Q311" s="100"/>
      <c r="R311" s="100"/>
      <c r="S311" s="100"/>
      <c r="T311" s="100"/>
      <c r="U311" s="106"/>
    </row>
    <row r="312" spans="2:21" x14ac:dyDescent="0.35">
      <c r="B312" s="93" t="s">
        <v>486</v>
      </c>
      <c r="C312" s="94"/>
      <c r="D312" s="239" t="str">
        <f t="shared" si="20"/>
        <v>A309</v>
      </c>
      <c r="E312" s="94"/>
      <c r="F312" s="94">
        <f>IF(B312="","",SUMIFS(Einkauf!G$4:G$496,Einkauf!E$4:E$496,B312))</f>
        <v>0</v>
      </c>
      <c r="G312" s="94"/>
      <c r="H312" s="95">
        <f t="shared" si="21"/>
        <v>0</v>
      </c>
      <c r="I312" s="175"/>
      <c r="J312" s="180">
        <f t="shared" si="22"/>
        <v>0</v>
      </c>
      <c r="K312" s="98">
        <f t="shared" si="19"/>
        <v>0</v>
      </c>
      <c r="L312" s="108"/>
      <c r="M312" s="100"/>
      <c r="N312" s="100"/>
      <c r="O312" s="100"/>
      <c r="P312" s="100"/>
      <c r="Q312" s="100"/>
      <c r="R312" s="100"/>
      <c r="S312" s="100"/>
      <c r="T312" s="100"/>
      <c r="U312" s="106"/>
    </row>
    <row r="313" spans="2:21" x14ac:dyDescent="0.35">
      <c r="B313" s="93" t="s">
        <v>487</v>
      </c>
      <c r="C313" s="94"/>
      <c r="D313" s="239" t="str">
        <f t="shared" si="20"/>
        <v>A310</v>
      </c>
      <c r="E313" s="94"/>
      <c r="F313" s="94">
        <f>IF(B313="","",SUMIFS(Einkauf!G$4:G$496,Einkauf!E$4:E$496,B313))</f>
        <v>0</v>
      </c>
      <c r="G313" s="94"/>
      <c r="H313" s="95">
        <f t="shared" si="21"/>
        <v>0</v>
      </c>
      <c r="I313" s="175"/>
      <c r="J313" s="180">
        <f t="shared" si="22"/>
        <v>0</v>
      </c>
      <c r="K313" s="98">
        <f t="shared" si="19"/>
        <v>0</v>
      </c>
      <c r="L313" s="108"/>
      <c r="M313" s="100"/>
      <c r="N313" s="100"/>
      <c r="O313" s="100"/>
      <c r="P313" s="100"/>
      <c r="Q313" s="100"/>
      <c r="R313" s="100"/>
      <c r="S313" s="100"/>
      <c r="T313" s="100"/>
      <c r="U313" s="106"/>
    </row>
    <row r="314" spans="2:21" x14ac:dyDescent="0.35">
      <c r="B314" s="93" t="s">
        <v>488</v>
      </c>
      <c r="C314" s="94"/>
      <c r="D314" s="239" t="str">
        <f t="shared" si="20"/>
        <v>A311</v>
      </c>
      <c r="E314" s="94"/>
      <c r="F314" s="94">
        <f>IF(B314="","",SUMIFS(Einkauf!G$4:G$496,Einkauf!E$4:E$496,B314))</f>
        <v>0</v>
      </c>
      <c r="G314" s="94"/>
      <c r="H314" s="95">
        <f t="shared" si="21"/>
        <v>0</v>
      </c>
      <c r="I314" s="175"/>
      <c r="J314" s="180">
        <f t="shared" si="22"/>
        <v>0</v>
      </c>
      <c r="K314" s="98">
        <f t="shared" si="19"/>
        <v>0</v>
      </c>
      <c r="L314" s="108"/>
      <c r="M314" s="100"/>
      <c r="N314" s="100"/>
      <c r="O314" s="100"/>
      <c r="P314" s="100"/>
      <c r="Q314" s="100"/>
      <c r="R314" s="100"/>
      <c r="S314" s="100"/>
      <c r="T314" s="100"/>
      <c r="U314" s="106"/>
    </row>
    <row r="315" spans="2:21" x14ac:dyDescent="0.35">
      <c r="B315" s="93" t="s">
        <v>489</v>
      </c>
      <c r="C315" s="94"/>
      <c r="D315" s="239" t="str">
        <f t="shared" si="20"/>
        <v>A312</v>
      </c>
      <c r="E315" s="94"/>
      <c r="F315" s="94">
        <f>IF(B315="","",SUMIFS(Einkauf!G$4:G$496,Einkauf!E$4:E$496,B315))</f>
        <v>0</v>
      </c>
      <c r="G315" s="94"/>
      <c r="H315" s="95">
        <f t="shared" si="21"/>
        <v>0</v>
      </c>
      <c r="I315" s="175"/>
      <c r="J315" s="180">
        <f t="shared" si="22"/>
        <v>0</v>
      </c>
      <c r="K315" s="98">
        <f t="shared" si="19"/>
        <v>0</v>
      </c>
      <c r="L315" s="108"/>
      <c r="M315" s="100"/>
      <c r="N315" s="100"/>
      <c r="O315" s="100"/>
      <c r="P315" s="100"/>
      <c r="Q315" s="100"/>
      <c r="R315" s="100"/>
      <c r="S315" s="100"/>
      <c r="T315" s="100"/>
      <c r="U315" s="106"/>
    </row>
    <row r="316" spans="2:21" x14ac:dyDescent="0.35">
      <c r="B316" s="93" t="s">
        <v>490</v>
      </c>
      <c r="C316" s="94"/>
      <c r="D316" s="239" t="str">
        <f t="shared" si="20"/>
        <v>A313</v>
      </c>
      <c r="E316" s="94"/>
      <c r="F316" s="94">
        <f>IF(B316="","",SUMIFS(Einkauf!G$4:G$496,Einkauf!E$4:E$496,B316))</f>
        <v>0</v>
      </c>
      <c r="G316" s="94"/>
      <c r="H316" s="95">
        <f t="shared" si="21"/>
        <v>0</v>
      </c>
      <c r="I316" s="175"/>
      <c r="J316" s="180">
        <f t="shared" si="22"/>
        <v>0</v>
      </c>
      <c r="K316" s="98">
        <f t="shared" si="19"/>
        <v>0</v>
      </c>
      <c r="L316" s="108"/>
      <c r="M316" s="100"/>
      <c r="N316" s="100"/>
      <c r="O316" s="100"/>
      <c r="P316" s="100"/>
      <c r="Q316" s="100"/>
      <c r="R316" s="100"/>
      <c r="S316" s="100"/>
      <c r="T316" s="100"/>
      <c r="U316" s="106"/>
    </row>
    <row r="317" spans="2:21" x14ac:dyDescent="0.35">
      <c r="B317" s="93" t="s">
        <v>491</v>
      </c>
      <c r="C317" s="94"/>
      <c r="D317" s="239" t="str">
        <f t="shared" si="20"/>
        <v>A314</v>
      </c>
      <c r="E317" s="94"/>
      <c r="F317" s="94">
        <f>IF(B317="","",SUMIFS(Einkauf!G$4:G$496,Einkauf!E$4:E$496,B317))</f>
        <v>0</v>
      </c>
      <c r="G317" s="94"/>
      <c r="H317" s="95">
        <f t="shared" si="21"/>
        <v>0</v>
      </c>
      <c r="I317" s="175"/>
      <c r="J317" s="180">
        <f t="shared" si="22"/>
        <v>0</v>
      </c>
      <c r="K317" s="98">
        <f t="shared" si="19"/>
        <v>0</v>
      </c>
      <c r="L317" s="108"/>
      <c r="M317" s="100"/>
      <c r="N317" s="100"/>
      <c r="O317" s="100"/>
      <c r="P317" s="100"/>
      <c r="Q317" s="100"/>
      <c r="R317" s="100"/>
      <c r="S317" s="100"/>
      <c r="T317" s="100"/>
      <c r="U317" s="106"/>
    </row>
    <row r="318" spans="2:21" x14ac:dyDescent="0.35">
      <c r="B318" s="93" t="s">
        <v>492</v>
      </c>
      <c r="C318" s="94"/>
      <c r="D318" s="239" t="str">
        <f t="shared" si="20"/>
        <v>A315</v>
      </c>
      <c r="E318" s="94"/>
      <c r="F318" s="94">
        <f>IF(B318="","",SUMIFS(Einkauf!G$4:G$496,Einkauf!E$4:E$496,B318))</f>
        <v>0</v>
      </c>
      <c r="G318" s="94"/>
      <c r="H318" s="95">
        <f t="shared" si="21"/>
        <v>0</v>
      </c>
      <c r="I318" s="175"/>
      <c r="J318" s="180">
        <f t="shared" si="22"/>
        <v>0</v>
      </c>
      <c r="K318" s="98">
        <f t="shared" si="19"/>
        <v>0</v>
      </c>
      <c r="L318" s="108"/>
      <c r="M318" s="100"/>
      <c r="N318" s="100"/>
      <c r="O318" s="100"/>
      <c r="P318" s="100"/>
      <c r="Q318" s="100"/>
      <c r="R318" s="100"/>
      <c r="S318" s="100"/>
      <c r="T318" s="100"/>
      <c r="U318" s="106"/>
    </row>
    <row r="319" spans="2:21" x14ac:dyDescent="0.35">
      <c r="B319" s="93" t="s">
        <v>493</v>
      </c>
      <c r="C319" s="94"/>
      <c r="D319" s="239" t="str">
        <f t="shared" si="20"/>
        <v>A316</v>
      </c>
      <c r="E319" s="94"/>
      <c r="F319" s="94">
        <f>IF(B319="","",SUMIFS(Einkauf!G$4:G$496,Einkauf!E$4:E$496,B319))</f>
        <v>0</v>
      </c>
      <c r="G319" s="94"/>
      <c r="H319" s="95">
        <f t="shared" si="21"/>
        <v>0</v>
      </c>
      <c r="I319" s="175"/>
      <c r="J319" s="180">
        <f t="shared" si="22"/>
        <v>0</v>
      </c>
      <c r="K319" s="98">
        <f t="shared" si="19"/>
        <v>0</v>
      </c>
      <c r="L319" s="108"/>
      <c r="M319" s="100"/>
      <c r="N319" s="100"/>
      <c r="O319" s="100"/>
      <c r="P319" s="100"/>
      <c r="Q319" s="100"/>
      <c r="R319" s="100"/>
      <c r="S319" s="100"/>
      <c r="T319" s="100"/>
      <c r="U319" s="106"/>
    </row>
    <row r="320" spans="2:21" x14ac:dyDescent="0.35">
      <c r="B320" s="93" t="s">
        <v>494</v>
      </c>
      <c r="C320" s="94"/>
      <c r="D320" s="239" t="str">
        <f t="shared" si="20"/>
        <v>A317</v>
      </c>
      <c r="E320" s="94"/>
      <c r="F320" s="94">
        <f>IF(B320="","",SUMIFS(Einkauf!G$4:G$496,Einkauf!E$4:E$496,B320))</f>
        <v>0</v>
      </c>
      <c r="G320" s="94"/>
      <c r="H320" s="95">
        <f t="shared" si="21"/>
        <v>0</v>
      </c>
      <c r="I320" s="175"/>
      <c r="J320" s="180">
        <f t="shared" si="22"/>
        <v>0</v>
      </c>
      <c r="K320" s="98">
        <f t="shared" si="19"/>
        <v>0</v>
      </c>
      <c r="L320" s="108"/>
      <c r="M320" s="100"/>
      <c r="N320" s="100"/>
      <c r="O320" s="100"/>
      <c r="P320" s="100"/>
      <c r="Q320" s="100"/>
      <c r="R320" s="100"/>
      <c r="S320" s="100"/>
      <c r="T320" s="100"/>
      <c r="U320" s="106"/>
    </row>
    <row r="321" spans="2:21" x14ac:dyDescent="0.35">
      <c r="B321" s="93" t="s">
        <v>495</v>
      </c>
      <c r="C321" s="94"/>
      <c r="D321" s="239" t="str">
        <f t="shared" si="20"/>
        <v>A318</v>
      </c>
      <c r="E321" s="94"/>
      <c r="F321" s="94">
        <f>IF(B321="","",SUMIFS(Einkauf!G$4:G$496,Einkauf!E$4:E$496,B321))</f>
        <v>0</v>
      </c>
      <c r="G321" s="94"/>
      <c r="H321" s="95">
        <f t="shared" si="21"/>
        <v>0</v>
      </c>
      <c r="I321" s="175"/>
      <c r="J321" s="180">
        <f t="shared" si="22"/>
        <v>0</v>
      </c>
      <c r="K321" s="98">
        <f t="shared" si="19"/>
        <v>0</v>
      </c>
      <c r="L321" s="108"/>
      <c r="M321" s="100"/>
      <c r="N321" s="100"/>
      <c r="O321" s="100"/>
      <c r="P321" s="100"/>
      <c r="Q321" s="100"/>
      <c r="R321" s="100"/>
      <c r="S321" s="100"/>
      <c r="T321" s="100"/>
      <c r="U321" s="106"/>
    </row>
    <row r="322" spans="2:21" x14ac:dyDescent="0.35">
      <c r="B322" s="93" t="s">
        <v>496</v>
      </c>
      <c r="C322" s="94"/>
      <c r="D322" s="239" t="str">
        <f t="shared" si="20"/>
        <v>A319</v>
      </c>
      <c r="E322" s="94"/>
      <c r="F322" s="94">
        <f>IF(B322="","",SUMIFS(Einkauf!G$4:G$496,Einkauf!E$4:E$496,B322))</f>
        <v>0</v>
      </c>
      <c r="G322" s="94"/>
      <c r="H322" s="95">
        <f t="shared" si="21"/>
        <v>0</v>
      </c>
      <c r="I322" s="175"/>
      <c r="J322" s="180">
        <f t="shared" si="22"/>
        <v>0</v>
      </c>
      <c r="K322" s="98">
        <f t="shared" si="19"/>
        <v>0</v>
      </c>
      <c r="L322" s="108"/>
      <c r="M322" s="100"/>
      <c r="N322" s="100"/>
      <c r="O322" s="100"/>
      <c r="P322" s="100"/>
      <c r="Q322" s="100"/>
      <c r="R322" s="100"/>
      <c r="S322" s="100"/>
      <c r="T322" s="100"/>
      <c r="U322" s="106"/>
    </row>
    <row r="323" spans="2:21" x14ac:dyDescent="0.35">
      <c r="B323" s="93" t="s">
        <v>497</v>
      </c>
      <c r="C323" s="94"/>
      <c r="D323" s="239" t="str">
        <f t="shared" si="20"/>
        <v>A320</v>
      </c>
      <c r="E323" s="94"/>
      <c r="F323" s="94">
        <f>IF(B323="","",SUMIFS(Einkauf!G$4:G$496,Einkauf!E$4:E$496,B323))</f>
        <v>0</v>
      </c>
      <c r="G323" s="94"/>
      <c r="H323" s="95">
        <f t="shared" si="21"/>
        <v>0</v>
      </c>
      <c r="I323" s="175"/>
      <c r="J323" s="180">
        <f t="shared" si="22"/>
        <v>0</v>
      </c>
      <c r="K323" s="98">
        <f t="shared" si="19"/>
        <v>0</v>
      </c>
      <c r="L323" s="108"/>
      <c r="M323" s="100"/>
      <c r="N323" s="100"/>
      <c r="O323" s="100"/>
      <c r="P323" s="100"/>
      <c r="Q323" s="100"/>
      <c r="R323" s="100"/>
      <c r="S323" s="100"/>
      <c r="T323" s="100"/>
      <c r="U323" s="106"/>
    </row>
    <row r="324" spans="2:21" x14ac:dyDescent="0.35">
      <c r="B324" s="93" t="s">
        <v>498</v>
      </c>
      <c r="C324" s="94"/>
      <c r="D324" s="239" t="str">
        <f t="shared" si="20"/>
        <v>A321</v>
      </c>
      <c r="E324" s="94"/>
      <c r="F324" s="94">
        <f>IF(B324="","",SUMIFS(Einkauf!G$4:G$496,Einkauf!E$4:E$496,B324))</f>
        <v>0</v>
      </c>
      <c r="G324" s="94"/>
      <c r="H324" s="95">
        <f t="shared" si="21"/>
        <v>0</v>
      </c>
      <c r="I324" s="175"/>
      <c r="J324" s="180">
        <f t="shared" si="22"/>
        <v>0</v>
      </c>
      <c r="K324" s="98">
        <f t="shared" si="19"/>
        <v>0</v>
      </c>
      <c r="L324" s="108"/>
      <c r="M324" s="100"/>
      <c r="N324" s="100"/>
      <c r="O324" s="100"/>
      <c r="P324" s="100"/>
      <c r="Q324" s="100"/>
      <c r="R324" s="100"/>
      <c r="S324" s="100"/>
      <c r="T324" s="100"/>
      <c r="U324" s="106"/>
    </row>
    <row r="325" spans="2:21" x14ac:dyDescent="0.35">
      <c r="B325" s="93" t="s">
        <v>499</v>
      </c>
      <c r="C325" s="94"/>
      <c r="D325" s="239" t="str">
        <f t="shared" si="20"/>
        <v>A322</v>
      </c>
      <c r="E325" s="94"/>
      <c r="F325" s="94">
        <f>IF(B325="","",SUMIFS(Einkauf!G$4:G$496,Einkauf!E$4:E$496,B325))</f>
        <v>0</v>
      </c>
      <c r="G325" s="94"/>
      <c r="H325" s="95">
        <f t="shared" si="21"/>
        <v>0</v>
      </c>
      <c r="I325" s="175"/>
      <c r="J325" s="180">
        <f t="shared" si="22"/>
        <v>0</v>
      </c>
      <c r="K325" s="98">
        <f t="shared" si="19"/>
        <v>0</v>
      </c>
      <c r="L325" s="108"/>
      <c r="M325" s="100"/>
      <c r="N325" s="100"/>
      <c r="O325" s="100"/>
      <c r="P325" s="100"/>
      <c r="Q325" s="100"/>
      <c r="R325" s="100"/>
      <c r="S325" s="100"/>
      <c r="T325" s="100"/>
      <c r="U325" s="106"/>
    </row>
    <row r="326" spans="2:21" x14ac:dyDescent="0.35">
      <c r="B326" s="93" t="s">
        <v>500</v>
      </c>
      <c r="C326" s="94"/>
      <c r="D326" s="239" t="str">
        <f t="shared" si="20"/>
        <v>A323</v>
      </c>
      <c r="E326" s="94"/>
      <c r="F326" s="94">
        <f>IF(B326="","",SUMIFS(Einkauf!G$4:G$496,Einkauf!E$4:E$496,B326))</f>
        <v>0</v>
      </c>
      <c r="G326" s="94"/>
      <c r="H326" s="95">
        <f t="shared" si="21"/>
        <v>0</v>
      </c>
      <c r="I326" s="175"/>
      <c r="J326" s="180">
        <f t="shared" si="22"/>
        <v>0</v>
      </c>
      <c r="K326" s="98">
        <f t="shared" ref="K326:K389" si="23">H326*I326</f>
        <v>0</v>
      </c>
      <c r="L326" s="108"/>
      <c r="M326" s="100"/>
      <c r="N326" s="100"/>
      <c r="O326" s="100"/>
      <c r="P326" s="100"/>
      <c r="Q326" s="100"/>
      <c r="R326" s="100"/>
      <c r="S326" s="100"/>
      <c r="T326" s="100"/>
      <c r="U326" s="106"/>
    </row>
    <row r="327" spans="2:21" x14ac:dyDescent="0.35">
      <c r="B327" s="93" t="s">
        <v>501</v>
      </c>
      <c r="C327" s="94"/>
      <c r="D327" s="239" t="str">
        <f t="shared" ref="D327:D390" si="24">B327</f>
        <v>A324</v>
      </c>
      <c r="E327" s="94"/>
      <c r="F327" s="94">
        <f>IF(B327="","",SUMIFS(Einkauf!G$4:G$496,Einkauf!E$4:E$496,B327))</f>
        <v>0</v>
      </c>
      <c r="G327" s="94"/>
      <c r="H327" s="95">
        <f t="shared" ref="H327:H390" si="25">IF(B327="","",E327+F327-G327)</f>
        <v>0</v>
      </c>
      <c r="I327" s="175"/>
      <c r="J327" s="180">
        <f t="shared" si="22"/>
        <v>0</v>
      </c>
      <c r="K327" s="98">
        <f t="shared" si="23"/>
        <v>0</v>
      </c>
      <c r="L327" s="108"/>
      <c r="M327" s="100"/>
      <c r="N327" s="100"/>
      <c r="O327" s="100"/>
      <c r="P327" s="100"/>
      <c r="Q327" s="100"/>
      <c r="R327" s="100"/>
      <c r="S327" s="100"/>
      <c r="T327" s="100"/>
      <c r="U327" s="106"/>
    </row>
    <row r="328" spans="2:21" x14ac:dyDescent="0.35">
      <c r="B328" s="93" t="s">
        <v>502</v>
      </c>
      <c r="C328" s="94"/>
      <c r="D328" s="239" t="str">
        <f t="shared" si="24"/>
        <v>A325</v>
      </c>
      <c r="E328" s="94"/>
      <c r="F328" s="94">
        <f>IF(B328="","",SUMIFS(Einkauf!G$4:G$496,Einkauf!E$4:E$496,B328))</f>
        <v>0</v>
      </c>
      <c r="G328" s="94"/>
      <c r="H328" s="95">
        <f t="shared" si="25"/>
        <v>0</v>
      </c>
      <c r="I328" s="175"/>
      <c r="J328" s="180">
        <f t="shared" si="22"/>
        <v>0</v>
      </c>
      <c r="K328" s="98">
        <f t="shared" si="23"/>
        <v>0</v>
      </c>
      <c r="L328" s="108"/>
      <c r="M328" s="100"/>
      <c r="N328" s="100"/>
      <c r="O328" s="100"/>
      <c r="P328" s="100"/>
      <c r="Q328" s="100"/>
      <c r="R328" s="100"/>
      <c r="S328" s="100"/>
      <c r="T328" s="100"/>
      <c r="U328" s="106"/>
    </row>
    <row r="329" spans="2:21" x14ac:dyDescent="0.35">
      <c r="B329" s="93" t="s">
        <v>503</v>
      </c>
      <c r="C329" s="94"/>
      <c r="D329" s="239" t="str">
        <f t="shared" si="24"/>
        <v>A326</v>
      </c>
      <c r="E329" s="94"/>
      <c r="F329" s="94">
        <f>IF(B329="","",SUMIFS(Einkauf!G$4:G$496,Einkauf!E$4:E$496,B329))</f>
        <v>0</v>
      </c>
      <c r="G329" s="94"/>
      <c r="H329" s="95">
        <f t="shared" si="25"/>
        <v>0</v>
      </c>
      <c r="I329" s="175"/>
      <c r="J329" s="180">
        <f t="shared" si="22"/>
        <v>0</v>
      </c>
      <c r="K329" s="98">
        <f t="shared" si="23"/>
        <v>0</v>
      </c>
      <c r="L329" s="108"/>
      <c r="M329" s="100"/>
      <c r="N329" s="100"/>
      <c r="O329" s="100"/>
      <c r="P329" s="100"/>
      <c r="Q329" s="100"/>
      <c r="R329" s="100"/>
      <c r="S329" s="100"/>
      <c r="T329" s="100"/>
      <c r="U329" s="106"/>
    </row>
    <row r="330" spans="2:21" x14ac:dyDescent="0.35">
      <c r="B330" s="93" t="s">
        <v>504</v>
      </c>
      <c r="C330" s="94"/>
      <c r="D330" s="239" t="str">
        <f t="shared" si="24"/>
        <v>A327</v>
      </c>
      <c r="E330" s="94"/>
      <c r="F330" s="94">
        <f>IF(B330="","",SUMIFS(Einkauf!G$4:G$496,Einkauf!E$4:E$496,B330))</f>
        <v>0</v>
      </c>
      <c r="G330" s="94"/>
      <c r="H330" s="95">
        <f t="shared" si="25"/>
        <v>0</v>
      </c>
      <c r="I330" s="175"/>
      <c r="J330" s="180">
        <f t="shared" si="22"/>
        <v>0</v>
      </c>
      <c r="K330" s="98">
        <f t="shared" si="23"/>
        <v>0</v>
      </c>
      <c r="L330" s="108"/>
      <c r="M330" s="100"/>
      <c r="N330" s="100"/>
      <c r="O330" s="100"/>
      <c r="P330" s="100"/>
      <c r="Q330" s="100"/>
      <c r="R330" s="100"/>
      <c r="S330" s="100"/>
      <c r="T330" s="100"/>
      <c r="U330" s="106"/>
    </row>
    <row r="331" spans="2:21" x14ac:dyDescent="0.35">
      <c r="B331" s="93" t="s">
        <v>505</v>
      </c>
      <c r="C331" s="94"/>
      <c r="D331" s="239" t="str">
        <f t="shared" si="24"/>
        <v>A328</v>
      </c>
      <c r="E331" s="94"/>
      <c r="F331" s="94">
        <f>IF(B331="","",SUMIFS(Einkauf!G$4:G$496,Einkauf!E$4:E$496,B331))</f>
        <v>0</v>
      </c>
      <c r="G331" s="94"/>
      <c r="H331" s="95">
        <f t="shared" si="25"/>
        <v>0</v>
      </c>
      <c r="I331" s="175"/>
      <c r="J331" s="180">
        <f t="shared" si="22"/>
        <v>0</v>
      </c>
      <c r="K331" s="98">
        <f t="shared" si="23"/>
        <v>0</v>
      </c>
      <c r="L331" s="108"/>
      <c r="M331" s="100"/>
      <c r="N331" s="100"/>
      <c r="O331" s="100"/>
      <c r="P331" s="100"/>
      <c r="Q331" s="100"/>
      <c r="R331" s="100"/>
      <c r="S331" s="100"/>
      <c r="T331" s="100"/>
      <c r="U331" s="106"/>
    </row>
    <row r="332" spans="2:21" x14ac:dyDescent="0.35">
      <c r="B332" s="93" t="s">
        <v>506</v>
      </c>
      <c r="C332" s="94"/>
      <c r="D332" s="239" t="str">
        <f t="shared" si="24"/>
        <v>A329</v>
      </c>
      <c r="E332" s="94"/>
      <c r="F332" s="94">
        <f>IF(B332="","",SUMIFS(Einkauf!G$4:G$496,Einkauf!E$4:E$496,B332))</f>
        <v>0</v>
      </c>
      <c r="G332" s="94"/>
      <c r="H332" s="95">
        <f t="shared" si="25"/>
        <v>0</v>
      </c>
      <c r="I332" s="175"/>
      <c r="J332" s="180">
        <f t="shared" si="22"/>
        <v>0</v>
      </c>
      <c r="K332" s="98">
        <f t="shared" si="23"/>
        <v>0</v>
      </c>
      <c r="L332" s="108"/>
      <c r="M332" s="100"/>
      <c r="N332" s="100"/>
      <c r="O332" s="100"/>
      <c r="P332" s="100"/>
      <c r="Q332" s="100"/>
      <c r="R332" s="100"/>
      <c r="S332" s="100"/>
      <c r="T332" s="100"/>
      <c r="U332" s="106"/>
    </row>
    <row r="333" spans="2:21" x14ac:dyDescent="0.35">
      <c r="B333" s="93" t="s">
        <v>507</v>
      </c>
      <c r="C333" s="94"/>
      <c r="D333" s="239" t="str">
        <f t="shared" si="24"/>
        <v>A330</v>
      </c>
      <c r="E333" s="94"/>
      <c r="F333" s="94">
        <f>IF(B333="","",SUMIFS(Einkauf!G$4:G$496,Einkauf!E$4:E$496,B333))</f>
        <v>0</v>
      </c>
      <c r="G333" s="94"/>
      <c r="H333" s="95">
        <f t="shared" si="25"/>
        <v>0</v>
      </c>
      <c r="I333" s="175"/>
      <c r="J333" s="180">
        <f t="shared" si="22"/>
        <v>0</v>
      </c>
      <c r="K333" s="98">
        <f t="shared" si="23"/>
        <v>0</v>
      </c>
      <c r="L333" s="108"/>
      <c r="M333" s="100"/>
      <c r="N333" s="100"/>
      <c r="O333" s="100"/>
      <c r="P333" s="100"/>
      <c r="Q333" s="100"/>
      <c r="R333" s="100"/>
      <c r="S333" s="100"/>
      <c r="T333" s="100"/>
      <c r="U333" s="106"/>
    </row>
    <row r="334" spans="2:21" x14ac:dyDescent="0.35">
      <c r="B334" s="93" t="s">
        <v>508</v>
      </c>
      <c r="C334" s="94"/>
      <c r="D334" s="239" t="str">
        <f t="shared" si="24"/>
        <v>A331</v>
      </c>
      <c r="E334" s="94"/>
      <c r="F334" s="94">
        <f>IF(B334="","",SUMIFS(Einkauf!G$4:G$496,Einkauf!E$4:E$496,B334))</f>
        <v>0</v>
      </c>
      <c r="G334" s="94"/>
      <c r="H334" s="95">
        <f t="shared" si="25"/>
        <v>0</v>
      </c>
      <c r="I334" s="175"/>
      <c r="J334" s="180">
        <f t="shared" si="22"/>
        <v>0</v>
      </c>
      <c r="K334" s="98">
        <f t="shared" si="23"/>
        <v>0</v>
      </c>
      <c r="L334" s="108"/>
      <c r="M334" s="100"/>
      <c r="N334" s="100"/>
      <c r="O334" s="100"/>
      <c r="P334" s="100"/>
      <c r="Q334" s="100"/>
      <c r="R334" s="100"/>
      <c r="S334" s="100"/>
      <c r="T334" s="100"/>
      <c r="U334" s="106"/>
    </row>
    <row r="335" spans="2:21" x14ac:dyDescent="0.35">
      <c r="B335" s="93" t="s">
        <v>509</v>
      </c>
      <c r="C335" s="94"/>
      <c r="D335" s="239" t="str">
        <f t="shared" si="24"/>
        <v>A332</v>
      </c>
      <c r="E335" s="94"/>
      <c r="F335" s="94">
        <f>IF(B335="","",SUMIFS(Einkauf!G$4:G$496,Einkauf!E$4:E$496,B335))</f>
        <v>0</v>
      </c>
      <c r="G335" s="94"/>
      <c r="H335" s="95">
        <f t="shared" si="25"/>
        <v>0</v>
      </c>
      <c r="I335" s="175"/>
      <c r="J335" s="180">
        <f t="shared" si="22"/>
        <v>0</v>
      </c>
      <c r="K335" s="98">
        <f t="shared" si="23"/>
        <v>0</v>
      </c>
      <c r="L335" s="108"/>
      <c r="M335" s="100"/>
      <c r="N335" s="100"/>
      <c r="O335" s="100"/>
      <c r="P335" s="100"/>
      <c r="Q335" s="100"/>
      <c r="R335" s="100"/>
      <c r="S335" s="100"/>
      <c r="T335" s="100"/>
      <c r="U335" s="106"/>
    </row>
    <row r="336" spans="2:21" x14ac:dyDescent="0.35">
      <c r="B336" s="93" t="s">
        <v>510</v>
      </c>
      <c r="C336" s="94"/>
      <c r="D336" s="239" t="str">
        <f t="shared" si="24"/>
        <v>A333</v>
      </c>
      <c r="E336" s="94"/>
      <c r="F336" s="94">
        <f>IF(B336="","",SUMIFS(Einkauf!G$4:G$496,Einkauf!E$4:E$496,B336))</f>
        <v>0</v>
      </c>
      <c r="G336" s="94"/>
      <c r="H336" s="95">
        <f t="shared" si="25"/>
        <v>0</v>
      </c>
      <c r="I336" s="175"/>
      <c r="J336" s="180">
        <f t="shared" si="22"/>
        <v>0</v>
      </c>
      <c r="K336" s="98">
        <f t="shared" si="23"/>
        <v>0</v>
      </c>
      <c r="L336" s="108"/>
      <c r="M336" s="100"/>
      <c r="N336" s="100"/>
      <c r="O336" s="100"/>
      <c r="P336" s="100"/>
      <c r="Q336" s="100"/>
      <c r="R336" s="100"/>
      <c r="S336" s="100"/>
      <c r="T336" s="100"/>
      <c r="U336" s="106"/>
    </row>
    <row r="337" spans="2:21" x14ac:dyDescent="0.35">
      <c r="B337" s="93" t="s">
        <v>511</v>
      </c>
      <c r="C337" s="94"/>
      <c r="D337" s="239" t="str">
        <f t="shared" si="24"/>
        <v>A334</v>
      </c>
      <c r="E337" s="94"/>
      <c r="F337" s="94">
        <f>IF(B337="","",SUMIFS(Einkauf!G$4:G$496,Einkauf!E$4:E$496,B337))</f>
        <v>0</v>
      </c>
      <c r="G337" s="94"/>
      <c r="H337" s="95">
        <f t="shared" si="25"/>
        <v>0</v>
      </c>
      <c r="I337" s="175"/>
      <c r="J337" s="180">
        <f t="shared" ref="J337:J400" si="26">I337/1000</f>
        <v>0</v>
      </c>
      <c r="K337" s="98">
        <f t="shared" si="23"/>
        <v>0</v>
      </c>
      <c r="L337" s="108"/>
      <c r="M337" s="100"/>
      <c r="N337" s="100"/>
      <c r="O337" s="100"/>
      <c r="P337" s="100"/>
      <c r="Q337" s="100"/>
      <c r="R337" s="100"/>
      <c r="S337" s="100"/>
      <c r="T337" s="100"/>
      <c r="U337" s="106"/>
    </row>
    <row r="338" spans="2:21" x14ac:dyDescent="0.35">
      <c r="B338" s="93" t="s">
        <v>512</v>
      </c>
      <c r="C338" s="94"/>
      <c r="D338" s="239" t="str">
        <f t="shared" si="24"/>
        <v>A335</v>
      </c>
      <c r="E338" s="94"/>
      <c r="F338" s="94">
        <f>IF(B338="","",SUMIFS(Einkauf!G$4:G$496,Einkauf!E$4:E$496,B338))</f>
        <v>0</v>
      </c>
      <c r="G338" s="94"/>
      <c r="H338" s="95">
        <f t="shared" si="25"/>
        <v>0</v>
      </c>
      <c r="I338" s="175"/>
      <c r="J338" s="180">
        <f t="shared" si="26"/>
        <v>0</v>
      </c>
      <c r="K338" s="98">
        <f t="shared" si="23"/>
        <v>0</v>
      </c>
      <c r="L338" s="108"/>
      <c r="M338" s="100"/>
      <c r="N338" s="100"/>
      <c r="O338" s="100"/>
      <c r="P338" s="100"/>
      <c r="Q338" s="100"/>
      <c r="R338" s="100"/>
      <c r="S338" s="100"/>
      <c r="T338" s="100"/>
      <c r="U338" s="106"/>
    </row>
    <row r="339" spans="2:21" x14ac:dyDescent="0.35">
      <c r="B339" s="93" t="s">
        <v>513</v>
      </c>
      <c r="C339" s="94"/>
      <c r="D339" s="239" t="str">
        <f t="shared" si="24"/>
        <v>A336</v>
      </c>
      <c r="E339" s="94"/>
      <c r="F339" s="94">
        <f>IF(B339="","",SUMIFS(Einkauf!G$4:G$496,Einkauf!E$4:E$496,B339))</f>
        <v>0</v>
      </c>
      <c r="G339" s="94"/>
      <c r="H339" s="95">
        <f t="shared" si="25"/>
        <v>0</v>
      </c>
      <c r="I339" s="175"/>
      <c r="J339" s="180">
        <f t="shared" si="26"/>
        <v>0</v>
      </c>
      <c r="K339" s="98">
        <f t="shared" si="23"/>
        <v>0</v>
      </c>
      <c r="L339" s="108"/>
      <c r="M339" s="100"/>
      <c r="N339" s="100"/>
      <c r="O339" s="100"/>
      <c r="P339" s="100"/>
      <c r="Q339" s="100"/>
      <c r="R339" s="100"/>
      <c r="S339" s="100"/>
      <c r="T339" s="100"/>
      <c r="U339" s="106"/>
    </row>
    <row r="340" spans="2:21" x14ac:dyDescent="0.35">
      <c r="B340" s="93" t="s">
        <v>514</v>
      </c>
      <c r="C340" s="94"/>
      <c r="D340" s="239" t="str">
        <f t="shared" si="24"/>
        <v>A337</v>
      </c>
      <c r="E340" s="94"/>
      <c r="F340" s="94">
        <f>IF(B340="","",SUMIFS(Einkauf!G$4:G$496,Einkauf!E$4:E$496,B340))</f>
        <v>0</v>
      </c>
      <c r="G340" s="94"/>
      <c r="H340" s="95">
        <f t="shared" si="25"/>
        <v>0</v>
      </c>
      <c r="I340" s="175"/>
      <c r="J340" s="180">
        <f t="shared" si="26"/>
        <v>0</v>
      </c>
      <c r="K340" s="98">
        <f t="shared" si="23"/>
        <v>0</v>
      </c>
      <c r="L340" s="108"/>
      <c r="M340" s="100"/>
      <c r="N340" s="100"/>
      <c r="O340" s="100"/>
      <c r="P340" s="100"/>
      <c r="Q340" s="100"/>
      <c r="R340" s="100"/>
      <c r="S340" s="100"/>
      <c r="T340" s="100"/>
      <c r="U340" s="106"/>
    </row>
    <row r="341" spans="2:21" x14ac:dyDescent="0.35">
      <c r="B341" s="93" t="s">
        <v>515</v>
      </c>
      <c r="C341" s="94"/>
      <c r="D341" s="239" t="str">
        <f t="shared" si="24"/>
        <v>A338</v>
      </c>
      <c r="E341" s="94"/>
      <c r="F341" s="94">
        <f>IF(B341="","",SUMIFS(Einkauf!G$4:G$496,Einkauf!E$4:E$496,B341))</f>
        <v>0</v>
      </c>
      <c r="G341" s="94"/>
      <c r="H341" s="95">
        <f t="shared" si="25"/>
        <v>0</v>
      </c>
      <c r="I341" s="175"/>
      <c r="J341" s="180">
        <f t="shared" si="26"/>
        <v>0</v>
      </c>
      <c r="K341" s="98">
        <f t="shared" si="23"/>
        <v>0</v>
      </c>
      <c r="L341" s="108"/>
      <c r="M341" s="100"/>
      <c r="N341" s="100"/>
      <c r="O341" s="100"/>
      <c r="P341" s="100"/>
      <c r="Q341" s="100"/>
      <c r="R341" s="100"/>
      <c r="S341" s="100"/>
      <c r="T341" s="100"/>
      <c r="U341" s="106"/>
    </row>
    <row r="342" spans="2:21" x14ac:dyDescent="0.35">
      <c r="B342" s="93" t="s">
        <v>516</v>
      </c>
      <c r="C342" s="94"/>
      <c r="D342" s="239" t="str">
        <f t="shared" si="24"/>
        <v>A339</v>
      </c>
      <c r="E342" s="94"/>
      <c r="F342" s="94">
        <f>IF(B342="","",SUMIFS(Einkauf!G$4:G$496,Einkauf!E$4:E$496,B342))</f>
        <v>0</v>
      </c>
      <c r="G342" s="94"/>
      <c r="H342" s="95">
        <f t="shared" si="25"/>
        <v>0</v>
      </c>
      <c r="I342" s="175"/>
      <c r="J342" s="180">
        <f t="shared" si="26"/>
        <v>0</v>
      </c>
      <c r="K342" s="98">
        <f t="shared" si="23"/>
        <v>0</v>
      </c>
      <c r="L342" s="108"/>
      <c r="M342" s="100"/>
      <c r="N342" s="100"/>
      <c r="O342" s="100"/>
      <c r="P342" s="100"/>
      <c r="Q342" s="100"/>
      <c r="R342" s="100"/>
      <c r="S342" s="100"/>
      <c r="T342" s="100"/>
      <c r="U342" s="106"/>
    </row>
    <row r="343" spans="2:21" x14ac:dyDescent="0.35">
      <c r="B343" s="93" t="s">
        <v>517</v>
      </c>
      <c r="C343" s="94"/>
      <c r="D343" s="239" t="str">
        <f t="shared" si="24"/>
        <v>A340</v>
      </c>
      <c r="E343" s="94"/>
      <c r="F343" s="94">
        <f>IF(B343="","",SUMIFS(Einkauf!G$4:G$496,Einkauf!E$4:E$496,B343))</f>
        <v>0</v>
      </c>
      <c r="G343" s="94"/>
      <c r="H343" s="95">
        <f t="shared" si="25"/>
        <v>0</v>
      </c>
      <c r="I343" s="175"/>
      <c r="J343" s="180">
        <f t="shared" si="26"/>
        <v>0</v>
      </c>
      <c r="K343" s="98">
        <f t="shared" si="23"/>
        <v>0</v>
      </c>
      <c r="L343" s="108"/>
      <c r="M343" s="100"/>
      <c r="N343" s="100"/>
      <c r="O343" s="100"/>
      <c r="P343" s="100"/>
      <c r="Q343" s="100"/>
      <c r="R343" s="100"/>
      <c r="S343" s="100"/>
      <c r="T343" s="100"/>
      <c r="U343" s="106"/>
    </row>
    <row r="344" spans="2:21" x14ac:dyDescent="0.35">
      <c r="B344" s="93" t="s">
        <v>518</v>
      </c>
      <c r="C344" s="94"/>
      <c r="D344" s="239" t="str">
        <f t="shared" si="24"/>
        <v>A341</v>
      </c>
      <c r="E344" s="94"/>
      <c r="F344" s="94">
        <f>IF(B344="","",SUMIFS(Einkauf!G$4:G$496,Einkauf!E$4:E$496,B344))</f>
        <v>0</v>
      </c>
      <c r="G344" s="94"/>
      <c r="H344" s="95">
        <f t="shared" si="25"/>
        <v>0</v>
      </c>
      <c r="I344" s="175"/>
      <c r="J344" s="180">
        <f t="shared" si="26"/>
        <v>0</v>
      </c>
      <c r="K344" s="98">
        <f t="shared" si="23"/>
        <v>0</v>
      </c>
      <c r="L344" s="108"/>
      <c r="M344" s="100"/>
      <c r="N344" s="100"/>
      <c r="O344" s="100"/>
      <c r="P344" s="100"/>
      <c r="Q344" s="100"/>
      <c r="R344" s="100"/>
      <c r="S344" s="100"/>
      <c r="T344" s="100"/>
      <c r="U344" s="106"/>
    </row>
    <row r="345" spans="2:21" x14ac:dyDescent="0.35">
      <c r="B345" s="93" t="s">
        <v>519</v>
      </c>
      <c r="C345" s="94"/>
      <c r="D345" s="239" t="str">
        <f t="shared" si="24"/>
        <v>A342</v>
      </c>
      <c r="E345" s="94"/>
      <c r="F345" s="94">
        <f>IF(B345="","",SUMIFS(Einkauf!G$4:G$496,Einkauf!E$4:E$496,B345))</f>
        <v>0</v>
      </c>
      <c r="G345" s="94"/>
      <c r="H345" s="95">
        <f t="shared" si="25"/>
        <v>0</v>
      </c>
      <c r="I345" s="175"/>
      <c r="J345" s="180">
        <f t="shared" si="26"/>
        <v>0</v>
      </c>
      <c r="K345" s="98">
        <f t="shared" si="23"/>
        <v>0</v>
      </c>
      <c r="L345" s="108"/>
      <c r="M345" s="100"/>
      <c r="N345" s="100"/>
      <c r="O345" s="100"/>
      <c r="P345" s="100"/>
      <c r="Q345" s="100"/>
      <c r="R345" s="100"/>
      <c r="S345" s="100"/>
      <c r="T345" s="100"/>
      <c r="U345" s="106"/>
    </row>
    <row r="346" spans="2:21" x14ac:dyDescent="0.35">
      <c r="B346" s="93" t="s">
        <v>520</v>
      </c>
      <c r="C346" s="94"/>
      <c r="D346" s="239" t="str">
        <f t="shared" si="24"/>
        <v>A343</v>
      </c>
      <c r="E346" s="94"/>
      <c r="F346" s="94">
        <f>IF(B346="","",SUMIFS(Einkauf!G$4:G$496,Einkauf!E$4:E$496,B346))</f>
        <v>0</v>
      </c>
      <c r="G346" s="94"/>
      <c r="H346" s="95">
        <f t="shared" si="25"/>
        <v>0</v>
      </c>
      <c r="I346" s="175"/>
      <c r="J346" s="180">
        <f t="shared" si="26"/>
        <v>0</v>
      </c>
      <c r="K346" s="98">
        <f t="shared" si="23"/>
        <v>0</v>
      </c>
      <c r="L346" s="108"/>
      <c r="M346" s="100"/>
      <c r="N346" s="100"/>
      <c r="O346" s="100"/>
      <c r="P346" s="100"/>
      <c r="Q346" s="100"/>
      <c r="R346" s="100"/>
      <c r="S346" s="100"/>
      <c r="T346" s="100"/>
      <c r="U346" s="106"/>
    </row>
    <row r="347" spans="2:21" x14ac:dyDescent="0.35">
      <c r="B347" s="93" t="s">
        <v>521</v>
      </c>
      <c r="C347" s="94"/>
      <c r="D347" s="239" t="str">
        <f t="shared" si="24"/>
        <v>A344</v>
      </c>
      <c r="E347" s="94"/>
      <c r="F347" s="94">
        <f>IF(B347="","",SUMIFS(Einkauf!G$4:G$496,Einkauf!E$4:E$496,B347))</f>
        <v>0</v>
      </c>
      <c r="G347" s="94"/>
      <c r="H347" s="95">
        <f t="shared" si="25"/>
        <v>0</v>
      </c>
      <c r="I347" s="175"/>
      <c r="J347" s="180">
        <f t="shared" si="26"/>
        <v>0</v>
      </c>
      <c r="K347" s="98">
        <f t="shared" si="23"/>
        <v>0</v>
      </c>
      <c r="L347" s="108"/>
      <c r="M347" s="100"/>
      <c r="N347" s="100"/>
      <c r="O347" s="100"/>
      <c r="P347" s="100"/>
      <c r="Q347" s="100"/>
      <c r="R347" s="100"/>
      <c r="S347" s="100"/>
      <c r="T347" s="100"/>
      <c r="U347" s="106"/>
    </row>
    <row r="348" spans="2:21" x14ac:dyDescent="0.35">
      <c r="B348" s="93" t="s">
        <v>522</v>
      </c>
      <c r="C348" s="94"/>
      <c r="D348" s="239" t="str">
        <f t="shared" si="24"/>
        <v>A345</v>
      </c>
      <c r="E348" s="94"/>
      <c r="F348" s="94">
        <f>IF(B348="","",SUMIFS(Einkauf!G$4:G$496,Einkauf!E$4:E$496,B348))</f>
        <v>0</v>
      </c>
      <c r="G348" s="94"/>
      <c r="H348" s="95">
        <f t="shared" si="25"/>
        <v>0</v>
      </c>
      <c r="I348" s="175"/>
      <c r="J348" s="180">
        <f t="shared" si="26"/>
        <v>0</v>
      </c>
      <c r="K348" s="98">
        <f t="shared" si="23"/>
        <v>0</v>
      </c>
      <c r="L348" s="108"/>
      <c r="M348" s="100"/>
      <c r="N348" s="100"/>
      <c r="O348" s="100"/>
      <c r="P348" s="100"/>
      <c r="Q348" s="100"/>
      <c r="R348" s="100"/>
      <c r="S348" s="100"/>
      <c r="T348" s="100"/>
      <c r="U348" s="106"/>
    </row>
    <row r="349" spans="2:21" x14ac:dyDescent="0.35">
      <c r="B349" s="93" t="s">
        <v>523</v>
      </c>
      <c r="C349" s="94"/>
      <c r="D349" s="239" t="str">
        <f t="shared" si="24"/>
        <v>A346</v>
      </c>
      <c r="E349" s="94"/>
      <c r="F349" s="94">
        <f>IF(B349="","",SUMIFS(Einkauf!G$4:G$496,Einkauf!E$4:E$496,B349))</f>
        <v>0</v>
      </c>
      <c r="G349" s="94"/>
      <c r="H349" s="95">
        <f t="shared" si="25"/>
        <v>0</v>
      </c>
      <c r="I349" s="175"/>
      <c r="J349" s="180">
        <f t="shared" si="26"/>
        <v>0</v>
      </c>
      <c r="K349" s="98">
        <f t="shared" si="23"/>
        <v>0</v>
      </c>
      <c r="L349" s="108"/>
      <c r="M349" s="100"/>
      <c r="N349" s="100"/>
      <c r="O349" s="100"/>
      <c r="P349" s="100"/>
      <c r="Q349" s="100"/>
      <c r="R349" s="100"/>
      <c r="S349" s="100"/>
      <c r="T349" s="100"/>
      <c r="U349" s="106"/>
    </row>
    <row r="350" spans="2:21" x14ac:dyDescent="0.35">
      <c r="B350" s="93" t="s">
        <v>524</v>
      </c>
      <c r="C350" s="94"/>
      <c r="D350" s="239" t="str">
        <f t="shared" si="24"/>
        <v>A347</v>
      </c>
      <c r="E350" s="94"/>
      <c r="F350" s="94">
        <f>IF(B350="","",SUMIFS(Einkauf!G$4:G$496,Einkauf!E$4:E$496,B350))</f>
        <v>0</v>
      </c>
      <c r="G350" s="94"/>
      <c r="H350" s="95">
        <f t="shared" si="25"/>
        <v>0</v>
      </c>
      <c r="I350" s="175"/>
      <c r="J350" s="180">
        <f t="shared" si="26"/>
        <v>0</v>
      </c>
      <c r="K350" s="98">
        <f t="shared" si="23"/>
        <v>0</v>
      </c>
      <c r="L350" s="108"/>
      <c r="M350" s="100"/>
      <c r="N350" s="100"/>
      <c r="O350" s="100"/>
      <c r="P350" s="100"/>
      <c r="Q350" s="100"/>
      <c r="R350" s="100"/>
      <c r="S350" s="100"/>
      <c r="T350" s="100"/>
      <c r="U350" s="106"/>
    </row>
    <row r="351" spans="2:21" x14ac:dyDescent="0.35">
      <c r="B351" s="93" t="s">
        <v>525</v>
      </c>
      <c r="C351" s="94"/>
      <c r="D351" s="239" t="str">
        <f t="shared" si="24"/>
        <v>A348</v>
      </c>
      <c r="E351" s="94"/>
      <c r="F351" s="94">
        <f>IF(B351="","",SUMIFS(Einkauf!G$4:G$496,Einkauf!E$4:E$496,B351))</f>
        <v>0</v>
      </c>
      <c r="G351" s="94"/>
      <c r="H351" s="95">
        <f t="shared" si="25"/>
        <v>0</v>
      </c>
      <c r="I351" s="175"/>
      <c r="J351" s="180">
        <f t="shared" si="26"/>
        <v>0</v>
      </c>
      <c r="K351" s="98">
        <f t="shared" si="23"/>
        <v>0</v>
      </c>
      <c r="L351" s="108"/>
      <c r="M351" s="100"/>
      <c r="N351" s="100"/>
      <c r="O351" s="100"/>
      <c r="P351" s="100"/>
      <c r="Q351" s="100"/>
      <c r="R351" s="100"/>
      <c r="S351" s="100"/>
      <c r="T351" s="100"/>
      <c r="U351" s="106"/>
    </row>
    <row r="352" spans="2:21" x14ac:dyDescent="0.35">
      <c r="B352" s="93" t="s">
        <v>526</v>
      </c>
      <c r="C352" s="94"/>
      <c r="D352" s="239" t="str">
        <f t="shared" si="24"/>
        <v>A349</v>
      </c>
      <c r="E352" s="94"/>
      <c r="F352" s="94">
        <f>IF(B352="","",SUMIFS(Einkauf!G$4:G$496,Einkauf!E$4:E$496,B352))</f>
        <v>0</v>
      </c>
      <c r="G352" s="94"/>
      <c r="H352" s="95">
        <f t="shared" si="25"/>
        <v>0</v>
      </c>
      <c r="I352" s="175"/>
      <c r="J352" s="180">
        <f t="shared" si="26"/>
        <v>0</v>
      </c>
      <c r="K352" s="98">
        <f t="shared" si="23"/>
        <v>0</v>
      </c>
      <c r="L352" s="108"/>
      <c r="M352" s="100"/>
      <c r="N352" s="100"/>
      <c r="O352" s="100"/>
      <c r="P352" s="100"/>
      <c r="Q352" s="100"/>
      <c r="R352" s="100"/>
      <c r="S352" s="100"/>
      <c r="T352" s="100"/>
      <c r="U352" s="106"/>
    </row>
    <row r="353" spans="2:21" x14ac:dyDescent="0.35">
      <c r="B353" s="93" t="s">
        <v>527</v>
      </c>
      <c r="C353" s="94"/>
      <c r="D353" s="239" t="str">
        <f t="shared" si="24"/>
        <v>A350</v>
      </c>
      <c r="E353" s="94"/>
      <c r="F353" s="94">
        <f>IF(B353="","",SUMIFS(Einkauf!G$4:G$496,Einkauf!E$4:E$496,B353))</f>
        <v>0</v>
      </c>
      <c r="G353" s="94"/>
      <c r="H353" s="95">
        <f t="shared" si="25"/>
        <v>0</v>
      </c>
      <c r="I353" s="175"/>
      <c r="J353" s="180">
        <f t="shared" si="26"/>
        <v>0</v>
      </c>
      <c r="K353" s="98">
        <f t="shared" si="23"/>
        <v>0</v>
      </c>
      <c r="L353" s="108"/>
      <c r="M353" s="100"/>
      <c r="N353" s="100"/>
      <c r="O353" s="100"/>
      <c r="P353" s="100"/>
      <c r="Q353" s="100"/>
      <c r="R353" s="100"/>
      <c r="S353" s="100"/>
      <c r="T353" s="100"/>
      <c r="U353" s="106"/>
    </row>
    <row r="354" spans="2:21" x14ac:dyDescent="0.35">
      <c r="B354" s="93" t="s">
        <v>528</v>
      </c>
      <c r="C354" s="94"/>
      <c r="D354" s="239" t="str">
        <f t="shared" si="24"/>
        <v>A351</v>
      </c>
      <c r="E354" s="94"/>
      <c r="F354" s="94">
        <f>IF(B354="","",SUMIFS(Einkauf!G$4:G$496,Einkauf!E$4:E$496,B354))</f>
        <v>0</v>
      </c>
      <c r="G354" s="94"/>
      <c r="H354" s="95">
        <f t="shared" si="25"/>
        <v>0</v>
      </c>
      <c r="I354" s="175"/>
      <c r="J354" s="180">
        <f t="shared" si="26"/>
        <v>0</v>
      </c>
      <c r="K354" s="98">
        <f t="shared" si="23"/>
        <v>0</v>
      </c>
      <c r="L354" s="108"/>
      <c r="M354" s="100"/>
      <c r="N354" s="100"/>
      <c r="O354" s="100"/>
      <c r="P354" s="100"/>
      <c r="Q354" s="100"/>
      <c r="R354" s="100"/>
      <c r="S354" s="100"/>
      <c r="T354" s="100"/>
      <c r="U354" s="106"/>
    </row>
    <row r="355" spans="2:21" x14ac:dyDescent="0.35">
      <c r="B355" s="93" t="s">
        <v>529</v>
      </c>
      <c r="C355" s="94"/>
      <c r="D355" s="239" t="str">
        <f t="shared" si="24"/>
        <v>A352</v>
      </c>
      <c r="E355" s="94"/>
      <c r="F355" s="94">
        <f>IF(B355="","",SUMIFS(Einkauf!G$4:G$496,Einkauf!E$4:E$496,B355))</f>
        <v>0</v>
      </c>
      <c r="G355" s="94"/>
      <c r="H355" s="95">
        <f t="shared" si="25"/>
        <v>0</v>
      </c>
      <c r="I355" s="175"/>
      <c r="J355" s="180">
        <f t="shared" si="26"/>
        <v>0</v>
      </c>
      <c r="K355" s="98">
        <f t="shared" si="23"/>
        <v>0</v>
      </c>
      <c r="L355" s="108"/>
      <c r="M355" s="100"/>
      <c r="N355" s="100"/>
      <c r="O355" s="100"/>
      <c r="P355" s="100"/>
      <c r="Q355" s="100"/>
      <c r="R355" s="100"/>
      <c r="S355" s="100"/>
      <c r="T355" s="100"/>
      <c r="U355" s="106"/>
    </row>
    <row r="356" spans="2:21" x14ac:dyDescent="0.35">
      <c r="B356" s="93" t="s">
        <v>530</v>
      </c>
      <c r="C356" s="94"/>
      <c r="D356" s="239" t="str">
        <f t="shared" si="24"/>
        <v>A353</v>
      </c>
      <c r="E356" s="94"/>
      <c r="F356" s="94">
        <f>IF(B356="","",SUMIFS(Einkauf!G$4:G$496,Einkauf!E$4:E$496,B356))</f>
        <v>0</v>
      </c>
      <c r="G356" s="94"/>
      <c r="H356" s="95">
        <f t="shared" si="25"/>
        <v>0</v>
      </c>
      <c r="I356" s="175"/>
      <c r="J356" s="180">
        <f t="shared" si="26"/>
        <v>0</v>
      </c>
      <c r="K356" s="98">
        <f t="shared" si="23"/>
        <v>0</v>
      </c>
      <c r="L356" s="108"/>
      <c r="M356" s="100"/>
      <c r="N356" s="100"/>
      <c r="O356" s="100"/>
      <c r="P356" s="100"/>
      <c r="Q356" s="100"/>
      <c r="R356" s="100"/>
      <c r="S356" s="100"/>
      <c r="T356" s="100"/>
      <c r="U356" s="106"/>
    </row>
    <row r="357" spans="2:21" x14ac:dyDescent="0.35">
      <c r="B357" s="93" t="s">
        <v>531</v>
      </c>
      <c r="C357" s="94"/>
      <c r="D357" s="239" t="str">
        <f t="shared" si="24"/>
        <v>A354</v>
      </c>
      <c r="E357" s="94"/>
      <c r="F357" s="94">
        <f>IF(B357="","",SUMIFS(Einkauf!G$4:G$496,Einkauf!E$4:E$496,B357))</f>
        <v>0</v>
      </c>
      <c r="G357" s="94"/>
      <c r="H357" s="95">
        <f t="shared" si="25"/>
        <v>0</v>
      </c>
      <c r="I357" s="175"/>
      <c r="J357" s="180">
        <f t="shared" si="26"/>
        <v>0</v>
      </c>
      <c r="K357" s="98">
        <f t="shared" si="23"/>
        <v>0</v>
      </c>
      <c r="L357" s="108"/>
      <c r="M357" s="100"/>
      <c r="N357" s="100"/>
      <c r="O357" s="100"/>
      <c r="P357" s="100"/>
      <c r="Q357" s="100"/>
      <c r="R357" s="100"/>
      <c r="S357" s="100"/>
      <c r="T357" s="100"/>
      <c r="U357" s="106"/>
    </row>
    <row r="358" spans="2:21" x14ac:dyDescent="0.35">
      <c r="B358" s="93" t="s">
        <v>532</v>
      </c>
      <c r="C358" s="94"/>
      <c r="D358" s="239" t="str">
        <f t="shared" si="24"/>
        <v>A355</v>
      </c>
      <c r="E358" s="94"/>
      <c r="F358" s="94">
        <f>IF(B358="","",SUMIFS(Einkauf!G$4:G$496,Einkauf!E$4:E$496,B358))</f>
        <v>0</v>
      </c>
      <c r="G358" s="94"/>
      <c r="H358" s="95">
        <f t="shared" si="25"/>
        <v>0</v>
      </c>
      <c r="I358" s="175"/>
      <c r="J358" s="180">
        <f t="shared" si="26"/>
        <v>0</v>
      </c>
      <c r="K358" s="98">
        <f t="shared" si="23"/>
        <v>0</v>
      </c>
      <c r="L358" s="108"/>
      <c r="M358" s="100"/>
      <c r="N358" s="100"/>
      <c r="O358" s="100"/>
      <c r="P358" s="100"/>
      <c r="Q358" s="100"/>
      <c r="R358" s="100"/>
      <c r="S358" s="100"/>
      <c r="T358" s="100"/>
      <c r="U358" s="106"/>
    </row>
    <row r="359" spans="2:21" x14ac:dyDescent="0.35">
      <c r="B359" s="93" t="s">
        <v>533</v>
      </c>
      <c r="C359" s="94"/>
      <c r="D359" s="239" t="str">
        <f t="shared" si="24"/>
        <v>A356</v>
      </c>
      <c r="E359" s="94"/>
      <c r="F359" s="94">
        <f>IF(B359="","",SUMIFS(Einkauf!G$4:G$496,Einkauf!E$4:E$496,B359))</f>
        <v>0</v>
      </c>
      <c r="G359" s="94"/>
      <c r="H359" s="95">
        <f t="shared" si="25"/>
        <v>0</v>
      </c>
      <c r="I359" s="175"/>
      <c r="J359" s="180">
        <f t="shared" si="26"/>
        <v>0</v>
      </c>
      <c r="K359" s="98">
        <f t="shared" si="23"/>
        <v>0</v>
      </c>
      <c r="L359" s="108"/>
      <c r="M359" s="100"/>
      <c r="N359" s="100"/>
      <c r="O359" s="100"/>
      <c r="P359" s="100"/>
      <c r="Q359" s="100"/>
      <c r="R359" s="100"/>
      <c r="S359" s="100"/>
      <c r="T359" s="100"/>
      <c r="U359" s="106"/>
    </row>
    <row r="360" spans="2:21" x14ac:dyDescent="0.35">
      <c r="B360" s="93" t="s">
        <v>534</v>
      </c>
      <c r="C360" s="94"/>
      <c r="D360" s="239" t="str">
        <f t="shared" si="24"/>
        <v>A357</v>
      </c>
      <c r="E360" s="94"/>
      <c r="F360" s="94">
        <f>IF(B360="","",SUMIFS(Einkauf!G$4:G$496,Einkauf!E$4:E$496,B360))</f>
        <v>0</v>
      </c>
      <c r="G360" s="94"/>
      <c r="H360" s="95">
        <f t="shared" si="25"/>
        <v>0</v>
      </c>
      <c r="I360" s="175"/>
      <c r="J360" s="180">
        <f t="shared" si="26"/>
        <v>0</v>
      </c>
      <c r="K360" s="98">
        <f t="shared" si="23"/>
        <v>0</v>
      </c>
      <c r="L360" s="108"/>
      <c r="M360" s="100"/>
      <c r="N360" s="100"/>
      <c r="O360" s="100"/>
      <c r="P360" s="100"/>
      <c r="Q360" s="100"/>
      <c r="R360" s="100"/>
      <c r="S360" s="100"/>
      <c r="T360" s="100"/>
      <c r="U360" s="106"/>
    </row>
    <row r="361" spans="2:21" x14ac:dyDescent="0.35">
      <c r="B361" s="93" t="s">
        <v>535</v>
      </c>
      <c r="C361" s="94"/>
      <c r="D361" s="239" t="str">
        <f t="shared" si="24"/>
        <v>A358</v>
      </c>
      <c r="E361" s="94"/>
      <c r="F361" s="94">
        <f>IF(B361="","",SUMIFS(Einkauf!G$4:G$496,Einkauf!E$4:E$496,B361))</f>
        <v>0</v>
      </c>
      <c r="G361" s="94"/>
      <c r="H361" s="95">
        <f t="shared" si="25"/>
        <v>0</v>
      </c>
      <c r="I361" s="175"/>
      <c r="J361" s="180">
        <f t="shared" si="26"/>
        <v>0</v>
      </c>
      <c r="K361" s="98">
        <f t="shared" si="23"/>
        <v>0</v>
      </c>
      <c r="L361" s="108"/>
      <c r="M361" s="100"/>
      <c r="N361" s="100"/>
      <c r="O361" s="100"/>
      <c r="P361" s="100"/>
      <c r="Q361" s="100"/>
      <c r="R361" s="100"/>
      <c r="S361" s="100"/>
      <c r="T361" s="100"/>
      <c r="U361" s="106"/>
    </row>
    <row r="362" spans="2:21" x14ac:dyDescent="0.35">
      <c r="B362" s="93" t="s">
        <v>536</v>
      </c>
      <c r="C362" s="94"/>
      <c r="D362" s="239" t="str">
        <f t="shared" si="24"/>
        <v>A359</v>
      </c>
      <c r="E362" s="94"/>
      <c r="F362" s="94">
        <f>IF(B362="","",SUMIFS(Einkauf!G$4:G$496,Einkauf!E$4:E$496,B362))</f>
        <v>0</v>
      </c>
      <c r="G362" s="94"/>
      <c r="H362" s="95">
        <f t="shared" si="25"/>
        <v>0</v>
      </c>
      <c r="I362" s="175"/>
      <c r="J362" s="180">
        <f t="shared" si="26"/>
        <v>0</v>
      </c>
      <c r="K362" s="98">
        <f t="shared" si="23"/>
        <v>0</v>
      </c>
      <c r="L362" s="108"/>
      <c r="M362" s="100"/>
      <c r="N362" s="100"/>
      <c r="O362" s="100"/>
      <c r="P362" s="100"/>
      <c r="Q362" s="100"/>
      <c r="R362" s="100"/>
      <c r="S362" s="100"/>
      <c r="T362" s="100"/>
      <c r="U362" s="106"/>
    </row>
    <row r="363" spans="2:21" x14ac:dyDescent="0.35">
      <c r="B363" s="93" t="s">
        <v>537</v>
      </c>
      <c r="C363" s="94"/>
      <c r="D363" s="239" t="str">
        <f t="shared" si="24"/>
        <v>A360</v>
      </c>
      <c r="E363" s="94"/>
      <c r="F363" s="94">
        <f>IF(B363="","",SUMIFS(Einkauf!G$4:G$496,Einkauf!E$4:E$496,B363))</f>
        <v>0</v>
      </c>
      <c r="G363" s="94"/>
      <c r="H363" s="95">
        <f t="shared" si="25"/>
        <v>0</v>
      </c>
      <c r="I363" s="175"/>
      <c r="J363" s="180">
        <f t="shared" si="26"/>
        <v>0</v>
      </c>
      <c r="K363" s="98">
        <f t="shared" si="23"/>
        <v>0</v>
      </c>
      <c r="L363" s="108"/>
      <c r="M363" s="100"/>
      <c r="N363" s="100"/>
      <c r="O363" s="100"/>
      <c r="P363" s="100"/>
      <c r="Q363" s="100"/>
      <c r="R363" s="100"/>
      <c r="S363" s="100"/>
      <c r="T363" s="100"/>
      <c r="U363" s="106"/>
    </row>
    <row r="364" spans="2:21" x14ac:dyDescent="0.35">
      <c r="B364" s="93" t="s">
        <v>538</v>
      </c>
      <c r="C364" s="94"/>
      <c r="D364" s="239" t="str">
        <f t="shared" si="24"/>
        <v>A361</v>
      </c>
      <c r="E364" s="94"/>
      <c r="F364" s="94">
        <f>IF(B364="","",SUMIFS(Einkauf!G$4:G$496,Einkauf!E$4:E$496,B364))</f>
        <v>0</v>
      </c>
      <c r="G364" s="94"/>
      <c r="H364" s="95">
        <f t="shared" si="25"/>
        <v>0</v>
      </c>
      <c r="I364" s="175"/>
      <c r="J364" s="180">
        <f t="shared" si="26"/>
        <v>0</v>
      </c>
      <c r="K364" s="98">
        <f t="shared" si="23"/>
        <v>0</v>
      </c>
      <c r="L364" s="108"/>
      <c r="M364" s="100"/>
      <c r="N364" s="100"/>
      <c r="O364" s="100"/>
      <c r="P364" s="100"/>
      <c r="Q364" s="100"/>
      <c r="R364" s="100"/>
      <c r="S364" s="100"/>
      <c r="T364" s="100"/>
      <c r="U364" s="106"/>
    </row>
    <row r="365" spans="2:21" x14ac:dyDescent="0.35">
      <c r="B365" s="93" t="s">
        <v>539</v>
      </c>
      <c r="C365" s="94"/>
      <c r="D365" s="239" t="str">
        <f t="shared" si="24"/>
        <v>A362</v>
      </c>
      <c r="E365" s="94"/>
      <c r="F365" s="94">
        <f>IF(B365="","",SUMIFS(Einkauf!G$4:G$496,Einkauf!E$4:E$496,B365))</f>
        <v>0</v>
      </c>
      <c r="G365" s="94"/>
      <c r="H365" s="95">
        <f t="shared" si="25"/>
        <v>0</v>
      </c>
      <c r="I365" s="175"/>
      <c r="J365" s="180">
        <f t="shared" si="26"/>
        <v>0</v>
      </c>
      <c r="K365" s="98">
        <f t="shared" si="23"/>
        <v>0</v>
      </c>
      <c r="L365" s="108"/>
      <c r="M365" s="100"/>
      <c r="N365" s="100"/>
      <c r="O365" s="100"/>
      <c r="P365" s="100"/>
      <c r="Q365" s="100"/>
      <c r="R365" s="100"/>
      <c r="S365" s="100"/>
      <c r="T365" s="100"/>
      <c r="U365" s="106"/>
    </row>
    <row r="366" spans="2:21" x14ac:dyDescent="0.35">
      <c r="B366" s="93" t="s">
        <v>540</v>
      </c>
      <c r="C366" s="94"/>
      <c r="D366" s="239" t="str">
        <f t="shared" si="24"/>
        <v>A363</v>
      </c>
      <c r="E366" s="94"/>
      <c r="F366" s="94">
        <f>IF(B366="","",SUMIFS(Einkauf!G$4:G$496,Einkauf!E$4:E$496,B366))</f>
        <v>0</v>
      </c>
      <c r="G366" s="94"/>
      <c r="H366" s="95">
        <f t="shared" si="25"/>
        <v>0</v>
      </c>
      <c r="I366" s="175"/>
      <c r="J366" s="180">
        <f t="shared" si="26"/>
        <v>0</v>
      </c>
      <c r="K366" s="98">
        <f t="shared" si="23"/>
        <v>0</v>
      </c>
      <c r="L366" s="108"/>
      <c r="M366" s="100"/>
      <c r="N366" s="100"/>
      <c r="O366" s="100"/>
      <c r="P366" s="100"/>
      <c r="Q366" s="100"/>
      <c r="R366" s="100"/>
      <c r="S366" s="100"/>
      <c r="T366" s="100"/>
      <c r="U366" s="106"/>
    </row>
    <row r="367" spans="2:21" x14ac:dyDescent="0.35">
      <c r="B367" s="93" t="s">
        <v>541</v>
      </c>
      <c r="C367" s="94"/>
      <c r="D367" s="239" t="str">
        <f t="shared" si="24"/>
        <v>A364</v>
      </c>
      <c r="E367" s="94"/>
      <c r="F367" s="94">
        <f>IF(B367="","",SUMIFS(Einkauf!G$4:G$496,Einkauf!E$4:E$496,B367))</f>
        <v>0</v>
      </c>
      <c r="G367" s="94"/>
      <c r="H367" s="95">
        <f t="shared" si="25"/>
        <v>0</v>
      </c>
      <c r="I367" s="175"/>
      <c r="J367" s="180">
        <f t="shared" si="26"/>
        <v>0</v>
      </c>
      <c r="K367" s="98">
        <f t="shared" si="23"/>
        <v>0</v>
      </c>
      <c r="L367" s="108"/>
      <c r="M367" s="100"/>
      <c r="N367" s="100"/>
      <c r="O367" s="100"/>
      <c r="P367" s="100"/>
      <c r="Q367" s="100"/>
      <c r="R367" s="100"/>
      <c r="S367" s="100"/>
      <c r="T367" s="100"/>
      <c r="U367" s="106"/>
    </row>
    <row r="368" spans="2:21" x14ac:dyDescent="0.35">
      <c r="B368" s="93" t="s">
        <v>542</v>
      </c>
      <c r="C368" s="94"/>
      <c r="D368" s="239" t="str">
        <f t="shared" si="24"/>
        <v>A365</v>
      </c>
      <c r="E368" s="94"/>
      <c r="F368" s="94">
        <f>IF(B368="","",SUMIFS(Einkauf!G$4:G$496,Einkauf!E$4:E$496,B368))</f>
        <v>0</v>
      </c>
      <c r="G368" s="94"/>
      <c r="H368" s="95">
        <f t="shared" si="25"/>
        <v>0</v>
      </c>
      <c r="I368" s="175"/>
      <c r="J368" s="180">
        <f t="shared" si="26"/>
        <v>0</v>
      </c>
      <c r="K368" s="98">
        <f t="shared" si="23"/>
        <v>0</v>
      </c>
      <c r="L368" s="108"/>
      <c r="M368" s="100"/>
      <c r="N368" s="100"/>
      <c r="O368" s="100"/>
      <c r="P368" s="100"/>
      <c r="Q368" s="100"/>
      <c r="R368" s="100"/>
      <c r="S368" s="100"/>
      <c r="T368" s="100"/>
      <c r="U368" s="106"/>
    </row>
    <row r="369" spans="2:21" x14ac:dyDescent="0.35">
      <c r="B369" s="93" t="s">
        <v>543</v>
      </c>
      <c r="C369" s="94"/>
      <c r="D369" s="239" t="str">
        <f t="shared" si="24"/>
        <v>A366</v>
      </c>
      <c r="E369" s="94"/>
      <c r="F369" s="94">
        <f>IF(B369="","",SUMIFS(Einkauf!G$4:G$496,Einkauf!E$4:E$496,B369))</f>
        <v>0</v>
      </c>
      <c r="G369" s="94"/>
      <c r="H369" s="95">
        <f t="shared" si="25"/>
        <v>0</v>
      </c>
      <c r="I369" s="175"/>
      <c r="J369" s="180">
        <f t="shared" si="26"/>
        <v>0</v>
      </c>
      <c r="K369" s="98">
        <f t="shared" si="23"/>
        <v>0</v>
      </c>
      <c r="L369" s="108"/>
      <c r="M369" s="100"/>
      <c r="N369" s="100"/>
      <c r="O369" s="100"/>
      <c r="P369" s="100"/>
      <c r="Q369" s="100"/>
      <c r="R369" s="100"/>
      <c r="S369" s="100"/>
      <c r="T369" s="100"/>
      <c r="U369" s="106"/>
    </row>
    <row r="370" spans="2:21" x14ac:dyDescent="0.35">
      <c r="B370" s="93" t="s">
        <v>544</v>
      </c>
      <c r="C370" s="94"/>
      <c r="D370" s="239" t="str">
        <f t="shared" si="24"/>
        <v>A367</v>
      </c>
      <c r="E370" s="94"/>
      <c r="F370" s="94">
        <f>IF(B370="","",SUMIFS(Einkauf!G$4:G$496,Einkauf!E$4:E$496,B370))</f>
        <v>0</v>
      </c>
      <c r="G370" s="94"/>
      <c r="H370" s="95">
        <f t="shared" si="25"/>
        <v>0</v>
      </c>
      <c r="I370" s="175"/>
      <c r="J370" s="180">
        <f t="shared" si="26"/>
        <v>0</v>
      </c>
      <c r="K370" s="98">
        <f t="shared" si="23"/>
        <v>0</v>
      </c>
      <c r="L370" s="108"/>
      <c r="M370" s="100"/>
      <c r="N370" s="100"/>
      <c r="O370" s="100"/>
      <c r="P370" s="100"/>
      <c r="Q370" s="100"/>
      <c r="R370" s="100"/>
      <c r="S370" s="100"/>
      <c r="T370" s="100"/>
      <c r="U370" s="106"/>
    </row>
    <row r="371" spans="2:21" x14ac:dyDescent="0.35">
      <c r="B371" s="93" t="s">
        <v>545</v>
      </c>
      <c r="C371" s="94"/>
      <c r="D371" s="239" t="str">
        <f t="shared" si="24"/>
        <v>A368</v>
      </c>
      <c r="E371" s="94"/>
      <c r="F371" s="94">
        <f>IF(B371="","",SUMIFS(Einkauf!G$4:G$496,Einkauf!E$4:E$496,B371))</f>
        <v>0</v>
      </c>
      <c r="G371" s="94"/>
      <c r="H371" s="95">
        <f t="shared" si="25"/>
        <v>0</v>
      </c>
      <c r="I371" s="175"/>
      <c r="J371" s="180">
        <f t="shared" si="26"/>
        <v>0</v>
      </c>
      <c r="K371" s="98">
        <f t="shared" si="23"/>
        <v>0</v>
      </c>
      <c r="L371" s="108"/>
      <c r="M371" s="100"/>
      <c r="N371" s="100"/>
      <c r="O371" s="100"/>
      <c r="P371" s="100"/>
      <c r="Q371" s="100"/>
      <c r="R371" s="100"/>
      <c r="S371" s="100"/>
      <c r="T371" s="100"/>
      <c r="U371" s="106"/>
    </row>
    <row r="372" spans="2:21" x14ac:dyDescent="0.35">
      <c r="B372" s="93" t="s">
        <v>546</v>
      </c>
      <c r="C372" s="94"/>
      <c r="D372" s="239" t="str">
        <f t="shared" si="24"/>
        <v>A369</v>
      </c>
      <c r="E372" s="94"/>
      <c r="F372" s="94">
        <f>IF(B372="","",SUMIFS(Einkauf!G$4:G$496,Einkauf!E$4:E$496,B372))</f>
        <v>0</v>
      </c>
      <c r="G372" s="94"/>
      <c r="H372" s="95">
        <f t="shared" si="25"/>
        <v>0</v>
      </c>
      <c r="I372" s="175"/>
      <c r="J372" s="180">
        <f t="shared" si="26"/>
        <v>0</v>
      </c>
      <c r="K372" s="98">
        <f t="shared" si="23"/>
        <v>0</v>
      </c>
      <c r="L372" s="108"/>
      <c r="M372" s="100"/>
      <c r="N372" s="100"/>
      <c r="O372" s="100"/>
      <c r="P372" s="100"/>
      <c r="Q372" s="100"/>
      <c r="R372" s="100"/>
      <c r="S372" s="100"/>
      <c r="T372" s="100"/>
      <c r="U372" s="106"/>
    </row>
    <row r="373" spans="2:21" x14ac:dyDescent="0.35">
      <c r="B373" s="93" t="s">
        <v>547</v>
      </c>
      <c r="C373" s="94"/>
      <c r="D373" s="239" t="str">
        <f t="shared" si="24"/>
        <v>A370</v>
      </c>
      <c r="E373" s="94"/>
      <c r="F373" s="94">
        <f>IF(B373="","",SUMIFS(Einkauf!G$4:G$496,Einkauf!E$4:E$496,B373))</f>
        <v>0</v>
      </c>
      <c r="G373" s="94"/>
      <c r="H373" s="95">
        <f t="shared" si="25"/>
        <v>0</v>
      </c>
      <c r="I373" s="175"/>
      <c r="J373" s="180">
        <f t="shared" si="26"/>
        <v>0</v>
      </c>
      <c r="K373" s="98">
        <f t="shared" si="23"/>
        <v>0</v>
      </c>
      <c r="L373" s="108"/>
      <c r="M373" s="100"/>
      <c r="N373" s="100"/>
      <c r="O373" s="100"/>
      <c r="P373" s="100"/>
      <c r="Q373" s="100"/>
      <c r="R373" s="100"/>
      <c r="S373" s="100"/>
      <c r="T373" s="100"/>
      <c r="U373" s="106"/>
    </row>
    <row r="374" spans="2:21" x14ac:dyDescent="0.35">
      <c r="B374" s="93" t="s">
        <v>548</v>
      </c>
      <c r="C374" s="94"/>
      <c r="D374" s="239" t="str">
        <f t="shared" si="24"/>
        <v>A371</v>
      </c>
      <c r="E374" s="94"/>
      <c r="F374" s="94">
        <f>IF(B374="","",SUMIFS(Einkauf!G$4:G$496,Einkauf!E$4:E$496,B374))</f>
        <v>0</v>
      </c>
      <c r="G374" s="94"/>
      <c r="H374" s="95">
        <f t="shared" si="25"/>
        <v>0</v>
      </c>
      <c r="I374" s="175"/>
      <c r="J374" s="180">
        <f t="shared" si="26"/>
        <v>0</v>
      </c>
      <c r="K374" s="98">
        <f t="shared" si="23"/>
        <v>0</v>
      </c>
      <c r="L374" s="108"/>
      <c r="M374" s="100"/>
      <c r="N374" s="100"/>
      <c r="O374" s="100"/>
      <c r="P374" s="100"/>
      <c r="Q374" s="100"/>
      <c r="R374" s="100"/>
      <c r="S374" s="100"/>
      <c r="T374" s="100"/>
      <c r="U374" s="106"/>
    </row>
    <row r="375" spans="2:21" x14ac:dyDescent="0.35">
      <c r="B375" s="93" t="s">
        <v>549</v>
      </c>
      <c r="C375" s="94"/>
      <c r="D375" s="239" t="str">
        <f t="shared" si="24"/>
        <v>A372</v>
      </c>
      <c r="E375" s="94"/>
      <c r="F375" s="94">
        <f>IF(B375="","",SUMIFS(Einkauf!G$4:G$496,Einkauf!E$4:E$496,B375))</f>
        <v>0</v>
      </c>
      <c r="G375" s="94"/>
      <c r="H375" s="95">
        <f t="shared" si="25"/>
        <v>0</v>
      </c>
      <c r="I375" s="175"/>
      <c r="J375" s="180">
        <f t="shared" si="26"/>
        <v>0</v>
      </c>
      <c r="K375" s="98">
        <f t="shared" si="23"/>
        <v>0</v>
      </c>
      <c r="L375" s="108"/>
      <c r="M375" s="100"/>
      <c r="N375" s="100"/>
      <c r="O375" s="100"/>
      <c r="P375" s="100"/>
      <c r="Q375" s="100"/>
      <c r="R375" s="100"/>
      <c r="S375" s="100"/>
      <c r="T375" s="100"/>
      <c r="U375" s="106"/>
    </row>
    <row r="376" spans="2:21" x14ac:dyDescent="0.35">
      <c r="B376" s="93" t="s">
        <v>550</v>
      </c>
      <c r="C376" s="94"/>
      <c r="D376" s="239" t="str">
        <f t="shared" si="24"/>
        <v>A373</v>
      </c>
      <c r="E376" s="94"/>
      <c r="F376" s="94">
        <f>IF(B376="","",SUMIFS(Einkauf!G$4:G$496,Einkauf!E$4:E$496,B376))</f>
        <v>0</v>
      </c>
      <c r="G376" s="94"/>
      <c r="H376" s="95">
        <f t="shared" si="25"/>
        <v>0</v>
      </c>
      <c r="I376" s="175"/>
      <c r="J376" s="180">
        <f t="shared" si="26"/>
        <v>0</v>
      </c>
      <c r="K376" s="98">
        <f t="shared" si="23"/>
        <v>0</v>
      </c>
      <c r="L376" s="108"/>
      <c r="M376" s="100"/>
      <c r="N376" s="100"/>
      <c r="O376" s="100"/>
      <c r="P376" s="100"/>
      <c r="Q376" s="100"/>
      <c r="R376" s="100"/>
      <c r="S376" s="100"/>
      <c r="T376" s="100"/>
      <c r="U376" s="106"/>
    </row>
    <row r="377" spans="2:21" x14ac:dyDescent="0.35">
      <c r="B377" s="93" t="s">
        <v>551</v>
      </c>
      <c r="C377" s="94"/>
      <c r="D377" s="239" t="str">
        <f t="shared" si="24"/>
        <v>A374</v>
      </c>
      <c r="E377" s="94"/>
      <c r="F377" s="94">
        <f>IF(B377="","",SUMIFS(Einkauf!G$4:G$496,Einkauf!E$4:E$496,B377))</f>
        <v>0</v>
      </c>
      <c r="G377" s="94"/>
      <c r="H377" s="95">
        <f t="shared" si="25"/>
        <v>0</v>
      </c>
      <c r="I377" s="175"/>
      <c r="J377" s="180">
        <f t="shared" si="26"/>
        <v>0</v>
      </c>
      <c r="K377" s="98">
        <f t="shared" si="23"/>
        <v>0</v>
      </c>
      <c r="L377" s="108"/>
      <c r="M377" s="100"/>
      <c r="N377" s="100"/>
      <c r="O377" s="100"/>
      <c r="P377" s="100"/>
      <c r="Q377" s="100"/>
      <c r="R377" s="100"/>
      <c r="S377" s="100"/>
      <c r="T377" s="100"/>
      <c r="U377" s="106"/>
    </row>
    <row r="378" spans="2:21" x14ac:dyDescent="0.35">
      <c r="B378" s="93" t="s">
        <v>552</v>
      </c>
      <c r="C378" s="94"/>
      <c r="D378" s="239" t="str">
        <f t="shared" si="24"/>
        <v>A375</v>
      </c>
      <c r="E378" s="94"/>
      <c r="F378" s="94">
        <f>IF(B378="","",SUMIFS(Einkauf!G$4:G$496,Einkauf!E$4:E$496,B378))</f>
        <v>0</v>
      </c>
      <c r="G378" s="94"/>
      <c r="H378" s="95">
        <f t="shared" si="25"/>
        <v>0</v>
      </c>
      <c r="I378" s="175"/>
      <c r="J378" s="180">
        <f t="shared" si="26"/>
        <v>0</v>
      </c>
      <c r="K378" s="98">
        <f t="shared" si="23"/>
        <v>0</v>
      </c>
      <c r="L378" s="108"/>
      <c r="M378" s="100"/>
      <c r="N378" s="100"/>
      <c r="O378" s="100"/>
      <c r="P378" s="100"/>
      <c r="Q378" s="100"/>
      <c r="R378" s="100"/>
      <c r="S378" s="100"/>
      <c r="T378" s="100"/>
      <c r="U378" s="106"/>
    </row>
    <row r="379" spans="2:21" x14ac:dyDescent="0.35">
      <c r="B379" s="93" t="s">
        <v>553</v>
      </c>
      <c r="C379" s="94"/>
      <c r="D379" s="239" t="str">
        <f t="shared" si="24"/>
        <v>A376</v>
      </c>
      <c r="E379" s="94"/>
      <c r="F379" s="94">
        <f>IF(B379="","",SUMIFS(Einkauf!G$4:G$496,Einkauf!E$4:E$496,B379))</f>
        <v>0</v>
      </c>
      <c r="G379" s="94"/>
      <c r="H379" s="95">
        <f t="shared" si="25"/>
        <v>0</v>
      </c>
      <c r="I379" s="175"/>
      <c r="J379" s="180">
        <f t="shared" si="26"/>
        <v>0</v>
      </c>
      <c r="K379" s="98">
        <f t="shared" si="23"/>
        <v>0</v>
      </c>
      <c r="L379" s="108"/>
      <c r="M379" s="100"/>
      <c r="N379" s="100"/>
      <c r="O379" s="100"/>
      <c r="P379" s="100"/>
      <c r="Q379" s="100"/>
      <c r="R379" s="100"/>
      <c r="S379" s="100"/>
      <c r="T379" s="100"/>
      <c r="U379" s="106"/>
    </row>
    <row r="380" spans="2:21" x14ac:dyDescent="0.35">
      <c r="B380" s="93" t="s">
        <v>554</v>
      </c>
      <c r="C380" s="94"/>
      <c r="D380" s="239" t="str">
        <f t="shared" si="24"/>
        <v>A377</v>
      </c>
      <c r="E380" s="94"/>
      <c r="F380" s="94">
        <f>IF(B380="","",SUMIFS(Einkauf!G$4:G$496,Einkauf!E$4:E$496,B380))</f>
        <v>0</v>
      </c>
      <c r="G380" s="94"/>
      <c r="H380" s="95">
        <f t="shared" si="25"/>
        <v>0</v>
      </c>
      <c r="I380" s="175"/>
      <c r="J380" s="180">
        <f t="shared" si="26"/>
        <v>0</v>
      </c>
      <c r="K380" s="98">
        <f t="shared" si="23"/>
        <v>0</v>
      </c>
      <c r="L380" s="108"/>
      <c r="M380" s="100"/>
      <c r="N380" s="100"/>
      <c r="O380" s="100"/>
      <c r="P380" s="100"/>
      <c r="Q380" s="100"/>
      <c r="R380" s="100"/>
      <c r="S380" s="100"/>
      <c r="T380" s="100"/>
      <c r="U380" s="106"/>
    </row>
    <row r="381" spans="2:21" x14ac:dyDescent="0.35">
      <c r="B381" s="93" t="s">
        <v>555</v>
      </c>
      <c r="C381" s="94"/>
      <c r="D381" s="239" t="str">
        <f t="shared" si="24"/>
        <v>A378</v>
      </c>
      <c r="E381" s="94"/>
      <c r="F381" s="94">
        <f>IF(B381="","",SUMIFS(Einkauf!G$4:G$496,Einkauf!E$4:E$496,B381))</f>
        <v>0</v>
      </c>
      <c r="G381" s="94"/>
      <c r="H381" s="95">
        <f t="shared" si="25"/>
        <v>0</v>
      </c>
      <c r="I381" s="175"/>
      <c r="J381" s="180">
        <f t="shared" si="26"/>
        <v>0</v>
      </c>
      <c r="K381" s="98">
        <f t="shared" si="23"/>
        <v>0</v>
      </c>
      <c r="L381" s="108"/>
      <c r="M381" s="100"/>
      <c r="N381" s="100"/>
      <c r="O381" s="100"/>
      <c r="P381" s="100"/>
      <c r="Q381" s="100"/>
      <c r="R381" s="100"/>
      <c r="S381" s="100"/>
      <c r="T381" s="100"/>
      <c r="U381" s="106"/>
    </row>
    <row r="382" spans="2:21" x14ac:dyDescent="0.35">
      <c r="B382" s="93" t="s">
        <v>556</v>
      </c>
      <c r="C382" s="94"/>
      <c r="D382" s="239" t="str">
        <f t="shared" si="24"/>
        <v>A379</v>
      </c>
      <c r="E382" s="94"/>
      <c r="F382" s="94">
        <f>IF(B382="","",SUMIFS(Einkauf!G$4:G$496,Einkauf!E$4:E$496,B382))</f>
        <v>0</v>
      </c>
      <c r="G382" s="94"/>
      <c r="H382" s="95">
        <f t="shared" si="25"/>
        <v>0</v>
      </c>
      <c r="I382" s="175"/>
      <c r="J382" s="180">
        <f t="shared" si="26"/>
        <v>0</v>
      </c>
      <c r="K382" s="98">
        <f t="shared" si="23"/>
        <v>0</v>
      </c>
      <c r="L382" s="108"/>
      <c r="M382" s="100"/>
      <c r="N382" s="100"/>
      <c r="O382" s="100"/>
      <c r="P382" s="100"/>
      <c r="Q382" s="100"/>
      <c r="R382" s="100"/>
      <c r="S382" s="100"/>
      <c r="T382" s="100"/>
      <c r="U382" s="106"/>
    </row>
    <row r="383" spans="2:21" x14ac:dyDescent="0.35">
      <c r="B383" s="93" t="s">
        <v>557</v>
      </c>
      <c r="C383" s="94"/>
      <c r="D383" s="239" t="str">
        <f t="shared" si="24"/>
        <v>A380</v>
      </c>
      <c r="E383" s="94"/>
      <c r="F383" s="94">
        <f>IF(B383="","",SUMIFS(Einkauf!G$4:G$496,Einkauf!E$4:E$496,B383))</f>
        <v>0</v>
      </c>
      <c r="G383" s="94"/>
      <c r="H383" s="95">
        <f t="shared" si="25"/>
        <v>0</v>
      </c>
      <c r="I383" s="175"/>
      <c r="J383" s="180">
        <f t="shared" si="26"/>
        <v>0</v>
      </c>
      <c r="K383" s="98">
        <f t="shared" si="23"/>
        <v>0</v>
      </c>
      <c r="L383" s="108"/>
      <c r="M383" s="100"/>
      <c r="N383" s="100"/>
      <c r="O383" s="100"/>
      <c r="P383" s="100"/>
      <c r="Q383" s="100"/>
      <c r="R383" s="100"/>
      <c r="S383" s="100"/>
      <c r="T383" s="100"/>
      <c r="U383" s="106"/>
    </row>
    <row r="384" spans="2:21" x14ac:dyDescent="0.35">
      <c r="B384" s="93" t="s">
        <v>558</v>
      </c>
      <c r="C384" s="94"/>
      <c r="D384" s="239" t="str">
        <f t="shared" si="24"/>
        <v>A381</v>
      </c>
      <c r="E384" s="94"/>
      <c r="F384" s="94">
        <f>IF(B384="","",SUMIFS(Einkauf!G$4:G$496,Einkauf!E$4:E$496,B384))</f>
        <v>0</v>
      </c>
      <c r="G384" s="94"/>
      <c r="H384" s="95">
        <f t="shared" si="25"/>
        <v>0</v>
      </c>
      <c r="I384" s="175"/>
      <c r="J384" s="180">
        <f t="shared" si="26"/>
        <v>0</v>
      </c>
      <c r="K384" s="98">
        <f t="shared" si="23"/>
        <v>0</v>
      </c>
      <c r="L384" s="108"/>
      <c r="M384" s="100"/>
      <c r="N384" s="100"/>
      <c r="O384" s="100"/>
      <c r="P384" s="100"/>
      <c r="Q384" s="100"/>
      <c r="R384" s="100"/>
      <c r="S384" s="100"/>
      <c r="T384" s="100"/>
      <c r="U384" s="106"/>
    </row>
    <row r="385" spans="2:21" x14ac:dyDescent="0.35">
      <c r="B385" s="93" t="s">
        <v>559</v>
      </c>
      <c r="C385" s="94"/>
      <c r="D385" s="239" t="str">
        <f t="shared" si="24"/>
        <v>A382</v>
      </c>
      <c r="E385" s="94"/>
      <c r="F385" s="94">
        <f>IF(B385="","",SUMIFS(Einkauf!G$4:G$496,Einkauf!E$4:E$496,B385))</f>
        <v>0</v>
      </c>
      <c r="G385" s="94"/>
      <c r="H385" s="95">
        <f t="shared" si="25"/>
        <v>0</v>
      </c>
      <c r="I385" s="175"/>
      <c r="J385" s="180">
        <f t="shared" si="26"/>
        <v>0</v>
      </c>
      <c r="K385" s="98">
        <f t="shared" si="23"/>
        <v>0</v>
      </c>
      <c r="L385" s="108"/>
      <c r="M385" s="100"/>
      <c r="N385" s="100"/>
      <c r="O385" s="100"/>
      <c r="P385" s="100"/>
      <c r="Q385" s="100"/>
      <c r="R385" s="100"/>
      <c r="S385" s="100"/>
      <c r="T385" s="100"/>
      <c r="U385" s="106"/>
    </row>
    <row r="386" spans="2:21" x14ac:dyDescent="0.35">
      <c r="B386" s="93" t="s">
        <v>560</v>
      </c>
      <c r="C386" s="94"/>
      <c r="D386" s="239" t="str">
        <f t="shared" si="24"/>
        <v>A383</v>
      </c>
      <c r="E386" s="94"/>
      <c r="F386" s="94">
        <f>IF(B386="","",SUMIFS(Einkauf!G$4:G$496,Einkauf!E$4:E$496,B386))</f>
        <v>0</v>
      </c>
      <c r="G386" s="94"/>
      <c r="H386" s="95">
        <f t="shared" si="25"/>
        <v>0</v>
      </c>
      <c r="I386" s="175"/>
      <c r="J386" s="180">
        <f t="shared" si="26"/>
        <v>0</v>
      </c>
      <c r="K386" s="98">
        <f t="shared" si="23"/>
        <v>0</v>
      </c>
      <c r="L386" s="108"/>
      <c r="M386" s="100"/>
      <c r="N386" s="100"/>
      <c r="O386" s="100"/>
      <c r="P386" s="100"/>
      <c r="Q386" s="100"/>
      <c r="R386" s="100"/>
      <c r="S386" s="100"/>
      <c r="T386" s="100"/>
      <c r="U386" s="106"/>
    </row>
    <row r="387" spans="2:21" x14ac:dyDescent="0.35">
      <c r="B387" s="93" t="s">
        <v>561</v>
      </c>
      <c r="C387" s="94"/>
      <c r="D387" s="239" t="str">
        <f t="shared" si="24"/>
        <v>A384</v>
      </c>
      <c r="E387" s="94"/>
      <c r="F387" s="94">
        <f>IF(B387="","",SUMIFS(Einkauf!G$4:G$496,Einkauf!E$4:E$496,B387))</f>
        <v>0</v>
      </c>
      <c r="G387" s="94"/>
      <c r="H387" s="95">
        <f t="shared" si="25"/>
        <v>0</v>
      </c>
      <c r="I387" s="175"/>
      <c r="J387" s="180">
        <f t="shared" si="26"/>
        <v>0</v>
      </c>
      <c r="K387" s="98">
        <f t="shared" si="23"/>
        <v>0</v>
      </c>
      <c r="L387" s="108"/>
      <c r="M387" s="100"/>
      <c r="N387" s="100"/>
      <c r="O387" s="100"/>
      <c r="P387" s="100"/>
      <c r="Q387" s="100"/>
      <c r="R387" s="100"/>
      <c r="S387" s="100"/>
      <c r="T387" s="100"/>
      <c r="U387" s="106"/>
    </row>
    <row r="388" spans="2:21" x14ac:dyDescent="0.35">
      <c r="B388" s="93" t="s">
        <v>562</v>
      </c>
      <c r="C388" s="94"/>
      <c r="D388" s="239" t="str">
        <f t="shared" si="24"/>
        <v>A385</v>
      </c>
      <c r="E388" s="94"/>
      <c r="F388" s="94">
        <f>IF(B388="","",SUMIFS(Einkauf!G$4:G$496,Einkauf!E$4:E$496,B388))</f>
        <v>0</v>
      </c>
      <c r="G388" s="94"/>
      <c r="H388" s="95">
        <f t="shared" si="25"/>
        <v>0</v>
      </c>
      <c r="I388" s="175"/>
      <c r="J388" s="180">
        <f t="shared" si="26"/>
        <v>0</v>
      </c>
      <c r="K388" s="98">
        <f t="shared" si="23"/>
        <v>0</v>
      </c>
      <c r="L388" s="108"/>
      <c r="M388" s="100"/>
      <c r="N388" s="100"/>
      <c r="O388" s="100"/>
      <c r="P388" s="100"/>
      <c r="Q388" s="100"/>
      <c r="R388" s="100"/>
      <c r="S388" s="100"/>
      <c r="T388" s="100"/>
      <c r="U388" s="106"/>
    </row>
    <row r="389" spans="2:21" x14ac:dyDescent="0.35">
      <c r="B389" s="93" t="s">
        <v>563</v>
      </c>
      <c r="C389" s="94"/>
      <c r="D389" s="239" t="str">
        <f t="shared" si="24"/>
        <v>A386</v>
      </c>
      <c r="E389" s="94"/>
      <c r="F389" s="94">
        <f>IF(B389="","",SUMIFS(Einkauf!G$4:G$496,Einkauf!E$4:E$496,B389))</f>
        <v>0</v>
      </c>
      <c r="G389" s="94"/>
      <c r="H389" s="95">
        <f t="shared" si="25"/>
        <v>0</v>
      </c>
      <c r="I389" s="175"/>
      <c r="J389" s="180">
        <f t="shared" si="26"/>
        <v>0</v>
      </c>
      <c r="K389" s="98">
        <f t="shared" si="23"/>
        <v>0</v>
      </c>
      <c r="L389" s="108"/>
      <c r="M389" s="100"/>
      <c r="N389" s="100"/>
      <c r="O389" s="100"/>
      <c r="P389" s="100"/>
      <c r="Q389" s="100"/>
      <c r="R389" s="100"/>
      <c r="S389" s="100"/>
      <c r="T389" s="100"/>
      <c r="U389" s="106"/>
    </row>
    <row r="390" spans="2:21" x14ac:dyDescent="0.35">
      <c r="B390" s="93" t="s">
        <v>564</v>
      </c>
      <c r="C390" s="94"/>
      <c r="D390" s="239" t="str">
        <f t="shared" si="24"/>
        <v>A387</v>
      </c>
      <c r="E390" s="94"/>
      <c r="F390" s="94">
        <f>IF(B390="","",SUMIFS(Einkauf!G$4:G$496,Einkauf!E$4:E$496,B390))</f>
        <v>0</v>
      </c>
      <c r="G390" s="94"/>
      <c r="H390" s="95">
        <f t="shared" si="25"/>
        <v>0</v>
      </c>
      <c r="I390" s="175"/>
      <c r="J390" s="180">
        <f t="shared" si="26"/>
        <v>0</v>
      </c>
      <c r="K390" s="98">
        <f t="shared" ref="K390:K453" si="27">H390*I390</f>
        <v>0</v>
      </c>
      <c r="L390" s="108"/>
      <c r="M390" s="100"/>
      <c r="N390" s="100"/>
      <c r="O390" s="100"/>
      <c r="P390" s="100"/>
      <c r="Q390" s="100"/>
      <c r="R390" s="100"/>
      <c r="S390" s="100"/>
      <c r="T390" s="100"/>
      <c r="U390" s="106"/>
    </row>
    <row r="391" spans="2:21" x14ac:dyDescent="0.35">
      <c r="B391" s="93" t="s">
        <v>565</v>
      </c>
      <c r="C391" s="94"/>
      <c r="D391" s="239" t="str">
        <f t="shared" ref="D391:D454" si="28">B391</f>
        <v>A388</v>
      </c>
      <c r="E391" s="94"/>
      <c r="F391" s="94">
        <f>IF(B391="","",SUMIFS(Einkauf!G$4:G$496,Einkauf!E$4:E$496,B391))</f>
        <v>0</v>
      </c>
      <c r="G391" s="94"/>
      <c r="H391" s="95">
        <f t="shared" ref="H391:H454" si="29">IF(B391="","",E391+F391-G391)</f>
        <v>0</v>
      </c>
      <c r="I391" s="175"/>
      <c r="J391" s="180">
        <f t="shared" si="26"/>
        <v>0</v>
      </c>
      <c r="K391" s="98">
        <f t="shared" si="27"/>
        <v>0</v>
      </c>
      <c r="L391" s="108"/>
      <c r="M391" s="100"/>
      <c r="N391" s="100"/>
      <c r="O391" s="100"/>
      <c r="P391" s="100"/>
      <c r="Q391" s="100"/>
      <c r="R391" s="100"/>
      <c r="S391" s="100"/>
      <c r="T391" s="100"/>
      <c r="U391" s="106"/>
    </row>
    <row r="392" spans="2:21" x14ac:dyDescent="0.35">
      <c r="B392" s="93" t="s">
        <v>566</v>
      </c>
      <c r="C392" s="94"/>
      <c r="D392" s="239" t="str">
        <f t="shared" si="28"/>
        <v>A389</v>
      </c>
      <c r="E392" s="94"/>
      <c r="F392" s="94">
        <f>IF(B392="","",SUMIFS(Einkauf!G$4:G$496,Einkauf!E$4:E$496,B392))</f>
        <v>0</v>
      </c>
      <c r="G392" s="94"/>
      <c r="H392" s="95">
        <f t="shared" si="29"/>
        <v>0</v>
      </c>
      <c r="I392" s="175"/>
      <c r="J392" s="180">
        <f t="shared" si="26"/>
        <v>0</v>
      </c>
      <c r="K392" s="98">
        <f t="shared" si="27"/>
        <v>0</v>
      </c>
      <c r="L392" s="108"/>
      <c r="M392" s="100"/>
      <c r="N392" s="100"/>
      <c r="O392" s="100"/>
      <c r="P392" s="100"/>
      <c r="Q392" s="100"/>
      <c r="R392" s="100"/>
      <c r="S392" s="100"/>
      <c r="T392" s="100"/>
      <c r="U392" s="106"/>
    </row>
    <row r="393" spans="2:21" x14ac:dyDescent="0.35">
      <c r="B393" s="93" t="s">
        <v>567</v>
      </c>
      <c r="C393" s="94"/>
      <c r="D393" s="239" t="str">
        <f t="shared" si="28"/>
        <v>A390</v>
      </c>
      <c r="E393" s="94"/>
      <c r="F393" s="94">
        <f>IF(B393="","",SUMIFS(Einkauf!G$4:G$496,Einkauf!E$4:E$496,B393))</f>
        <v>0</v>
      </c>
      <c r="G393" s="94"/>
      <c r="H393" s="95">
        <f t="shared" si="29"/>
        <v>0</v>
      </c>
      <c r="I393" s="175"/>
      <c r="J393" s="180">
        <f t="shared" si="26"/>
        <v>0</v>
      </c>
      <c r="K393" s="98">
        <f t="shared" si="27"/>
        <v>0</v>
      </c>
      <c r="L393" s="108"/>
      <c r="M393" s="100"/>
      <c r="N393" s="100"/>
      <c r="O393" s="100"/>
      <c r="P393" s="100"/>
      <c r="Q393" s="100"/>
      <c r="R393" s="100"/>
      <c r="S393" s="100"/>
      <c r="T393" s="100"/>
      <c r="U393" s="106"/>
    </row>
    <row r="394" spans="2:21" x14ac:dyDescent="0.35">
      <c r="B394" s="93" t="s">
        <v>568</v>
      </c>
      <c r="C394" s="94"/>
      <c r="D394" s="239" t="str">
        <f t="shared" si="28"/>
        <v>A391</v>
      </c>
      <c r="E394" s="94"/>
      <c r="F394" s="94">
        <f>IF(B394="","",SUMIFS(Einkauf!G$4:G$496,Einkauf!E$4:E$496,B394))</f>
        <v>0</v>
      </c>
      <c r="G394" s="94"/>
      <c r="H394" s="95">
        <f t="shared" si="29"/>
        <v>0</v>
      </c>
      <c r="I394" s="175"/>
      <c r="J394" s="180">
        <f t="shared" si="26"/>
        <v>0</v>
      </c>
      <c r="K394" s="98">
        <f t="shared" si="27"/>
        <v>0</v>
      </c>
      <c r="L394" s="108"/>
      <c r="M394" s="100"/>
      <c r="N394" s="100"/>
      <c r="O394" s="100"/>
      <c r="P394" s="100"/>
      <c r="Q394" s="100"/>
      <c r="R394" s="100"/>
      <c r="S394" s="100"/>
      <c r="T394" s="100"/>
      <c r="U394" s="106"/>
    </row>
    <row r="395" spans="2:21" x14ac:dyDescent="0.35">
      <c r="B395" s="93" t="s">
        <v>569</v>
      </c>
      <c r="C395" s="94"/>
      <c r="D395" s="239" t="str">
        <f t="shared" si="28"/>
        <v>A392</v>
      </c>
      <c r="E395" s="94"/>
      <c r="F395" s="94">
        <f>IF(B395="","",SUMIFS(Einkauf!G$4:G$496,Einkauf!E$4:E$496,B395))</f>
        <v>0</v>
      </c>
      <c r="G395" s="94"/>
      <c r="H395" s="95">
        <f t="shared" si="29"/>
        <v>0</v>
      </c>
      <c r="I395" s="175"/>
      <c r="J395" s="180">
        <f t="shared" si="26"/>
        <v>0</v>
      </c>
      <c r="K395" s="98">
        <f t="shared" si="27"/>
        <v>0</v>
      </c>
      <c r="L395" s="108"/>
      <c r="M395" s="100"/>
      <c r="N395" s="100"/>
      <c r="O395" s="100"/>
      <c r="P395" s="100"/>
      <c r="Q395" s="100"/>
      <c r="R395" s="100"/>
      <c r="S395" s="100"/>
      <c r="T395" s="100"/>
      <c r="U395" s="106"/>
    </row>
    <row r="396" spans="2:21" x14ac:dyDescent="0.35">
      <c r="B396" s="93" t="s">
        <v>570</v>
      </c>
      <c r="C396" s="94"/>
      <c r="D396" s="239" t="str">
        <f t="shared" si="28"/>
        <v>A393</v>
      </c>
      <c r="E396" s="94"/>
      <c r="F396" s="94">
        <f>IF(B396="","",SUMIFS(Einkauf!G$4:G$496,Einkauf!E$4:E$496,B396))</f>
        <v>0</v>
      </c>
      <c r="G396" s="94"/>
      <c r="H396" s="95">
        <f t="shared" si="29"/>
        <v>0</v>
      </c>
      <c r="I396" s="175"/>
      <c r="J396" s="180">
        <f t="shared" si="26"/>
        <v>0</v>
      </c>
      <c r="K396" s="98">
        <f t="shared" si="27"/>
        <v>0</v>
      </c>
      <c r="L396" s="108"/>
      <c r="M396" s="100"/>
      <c r="N396" s="100"/>
      <c r="O396" s="100"/>
      <c r="P396" s="100"/>
      <c r="Q396" s="100"/>
      <c r="R396" s="100"/>
      <c r="S396" s="100"/>
      <c r="T396" s="100"/>
      <c r="U396" s="106"/>
    </row>
    <row r="397" spans="2:21" x14ac:dyDescent="0.35">
      <c r="B397" s="93" t="s">
        <v>571</v>
      </c>
      <c r="C397" s="94"/>
      <c r="D397" s="239" t="str">
        <f t="shared" si="28"/>
        <v>A394</v>
      </c>
      <c r="E397" s="94"/>
      <c r="F397" s="94">
        <f>IF(B397="","",SUMIFS(Einkauf!G$4:G$496,Einkauf!E$4:E$496,B397))</f>
        <v>0</v>
      </c>
      <c r="G397" s="94"/>
      <c r="H397" s="95">
        <f t="shared" si="29"/>
        <v>0</v>
      </c>
      <c r="I397" s="175"/>
      <c r="J397" s="180">
        <f t="shared" si="26"/>
        <v>0</v>
      </c>
      <c r="K397" s="98">
        <f t="shared" si="27"/>
        <v>0</v>
      </c>
      <c r="L397" s="108"/>
      <c r="M397" s="100"/>
      <c r="N397" s="100"/>
      <c r="O397" s="100"/>
      <c r="P397" s="100"/>
      <c r="Q397" s="100"/>
      <c r="R397" s="100"/>
      <c r="S397" s="100"/>
      <c r="T397" s="100"/>
      <c r="U397" s="106"/>
    </row>
    <row r="398" spans="2:21" x14ac:dyDescent="0.35">
      <c r="B398" s="93" t="s">
        <v>572</v>
      </c>
      <c r="C398" s="94"/>
      <c r="D398" s="239" t="str">
        <f t="shared" si="28"/>
        <v>A395</v>
      </c>
      <c r="E398" s="94"/>
      <c r="F398" s="94">
        <f>IF(B398="","",SUMIFS(Einkauf!G$4:G$496,Einkauf!E$4:E$496,B398))</f>
        <v>0</v>
      </c>
      <c r="G398" s="94"/>
      <c r="H398" s="95">
        <f t="shared" si="29"/>
        <v>0</v>
      </c>
      <c r="I398" s="175"/>
      <c r="J398" s="180">
        <f t="shared" si="26"/>
        <v>0</v>
      </c>
      <c r="K398" s="98">
        <f t="shared" si="27"/>
        <v>0</v>
      </c>
      <c r="L398" s="108"/>
      <c r="M398" s="100"/>
      <c r="N398" s="100"/>
      <c r="O398" s="100"/>
      <c r="P398" s="100"/>
      <c r="Q398" s="100"/>
      <c r="R398" s="100"/>
      <c r="S398" s="100"/>
      <c r="T398" s="100"/>
      <c r="U398" s="106"/>
    </row>
    <row r="399" spans="2:21" x14ac:dyDescent="0.35">
      <c r="B399" s="93" t="s">
        <v>573</v>
      </c>
      <c r="C399" s="94"/>
      <c r="D399" s="239" t="str">
        <f t="shared" si="28"/>
        <v>A396</v>
      </c>
      <c r="E399" s="94"/>
      <c r="F399" s="94">
        <f>IF(B399="","",SUMIFS(Einkauf!G$4:G$496,Einkauf!E$4:E$496,B399))</f>
        <v>0</v>
      </c>
      <c r="G399" s="94"/>
      <c r="H399" s="95">
        <f t="shared" si="29"/>
        <v>0</v>
      </c>
      <c r="I399" s="175"/>
      <c r="J399" s="180">
        <f t="shared" si="26"/>
        <v>0</v>
      </c>
      <c r="K399" s="98">
        <f t="shared" si="27"/>
        <v>0</v>
      </c>
      <c r="L399" s="108"/>
      <c r="M399" s="100"/>
      <c r="N399" s="100"/>
      <c r="O399" s="100"/>
      <c r="P399" s="100"/>
      <c r="Q399" s="100"/>
      <c r="R399" s="100"/>
      <c r="S399" s="100"/>
      <c r="T399" s="100"/>
      <c r="U399" s="106"/>
    </row>
    <row r="400" spans="2:21" x14ac:dyDescent="0.35">
      <c r="B400" s="93" t="s">
        <v>574</v>
      </c>
      <c r="C400" s="94"/>
      <c r="D400" s="239" t="str">
        <f t="shared" si="28"/>
        <v>A397</v>
      </c>
      <c r="E400" s="94"/>
      <c r="F400" s="94">
        <f>IF(B400="","",SUMIFS(Einkauf!G$4:G$496,Einkauf!E$4:E$496,B400))</f>
        <v>0</v>
      </c>
      <c r="G400" s="94"/>
      <c r="H400" s="95">
        <f t="shared" si="29"/>
        <v>0</v>
      </c>
      <c r="I400" s="175"/>
      <c r="J400" s="180">
        <f t="shared" si="26"/>
        <v>0</v>
      </c>
      <c r="K400" s="98">
        <f t="shared" si="27"/>
        <v>0</v>
      </c>
      <c r="L400" s="108"/>
      <c r="M400" s="100"/>
      <c r="N400" s="100"/>
      <c r="O400" s="100"/>
      <c r="P400" s="100"/>
      <c r="Q400" s="100"/>
      <c r="R400" s="100"/>
      <c r="S400" s="100"/>
      <c r="T400" s="100"/>
      <c r="U400" s="106"/>
    </row>
    <row r="401" spans="2:21" x14ac:dyDescent="0.35">
      <c r="B401" s="93" t="s">
        <v>575</v>
      </c>
      <c r="C401" s="94"/>
      <c r="D401" s="239" t="str">
        <f t="shared" si="28"/>
        <v>A398</v>
      </c>
      <c r="E401" s="94"/>
      <c r="F401" s="94">
        <f>IF(B401="","",SUMIFS(Einkauf!G$4:G$496,Einkauf!E$4:E$496,B401))</f>
        <v>0</v>
      </c>
      <c r="G401" s="94"/>
      <c r="H401" s="95">
        <f t="shared" si="29"/>
        <v>0</v>
      </c>
      <c r="I401" s="175"/>
      <c r="J401" s="180">
        <f t="shared" ref="J401:J464" si="30">I401/1000</f>
        <v>0</v>
      </c>
      <c r="K401" s="98">
        <f t="shared" si="27"/>
        <v>0</v>
      </c>
      <c r="L401" s="108"/>
      <c r="M401" s="100"/>
      <c r="N401" s="100"/>
      <c r="O401" s="100"/>
      <c r="P401" s="100"/>
      <c r="Q401" s="100"/>
      <c r="R401" s="100"/>
      <c r="S401" s="100"/>
      <c r="T401" s="100"/>
      <c r="U401" s="106"/>
    </row>
    <row r="402" spans="2:21" x14ac:dyDescent="0.35">
      <c r="B402" s="93" t="s">
        <v>576</v>
      </c>
      <c r="C402" s="94"/>
      <c r="D402" s="239" t="str">
        <f t="shared" si="28"/>
        <v>A399</v>
      </c>
      <c r="E402" s="94"/>
      <c r="F402" s="94">
        <f>IF(B402="","",SUMIFS(Einkauf!G$4:G$496,Einkauf!E$4:E$496,B402))</f>
        <v>0</v>
      </c>
      <c r="G402" s="94"/>
      <c r="H402" s="95">
        <f t="shared" si="29"/>
        <v>0</v>
      </c>
      <c r="I402" s="175"/>
      <c r="J402" s="180">
        <f t="shared" si="30"/>
        <v>0</v>
      </c>
      <c r="K402" s="98">
        <f t="shared" si="27"/>
        <v>0</v>
      </c>
      <c r="L402" s="108"/>
      <c r="M402" s="100"/>
      <c r="N402" s="100"/>
      <c r="O402" s="100"/>
      <c r="P402" s="100"/>
      <c r="Q402" s="100"/>
      <c r="R402" s="100"/>
      <c r="S402" s="100"/>
      <c r="T402" s="100"/>
      <c r="U402" s="106"/>
    </row>
    <row r="403" spans="2:21" x14ac:dyDescent="0.35">
      <c r="B403" s="93" t="s">
        <v>577</v>
      </c>
      <c r="C403" s="94"/>
      <c r="D403" s="239" t="str">
        <f t="shared" si="28"/>
        <v>A400</v>
      </c>
      <c r="E403" s="94"/>
      <c r="F403" s="94">
        <f>IF(B403="","",SUMIFS(Einkauf!G$4:G$496,Einkauf!E$4:E$496,B403))</f>
        <v>0</v>
      </c>
      <c r="G403" s="94"/>
      <c r="H403" s="95">
        <f t="shared" si="29"/>
        <v>0</v>
      </c>
      <c r="I403" s="175"/>
      <c r="J403" s="180">
        <f t="shared" si="30"/>
        <v>0</v>
      </c>
      <c r="K403" s="98">
        <f t="shared" si="27"/>
        <v>0</v>
      </c>
      <c r="L403" s="108"/>
      <c r="M403" s="100"/>
      <c r="N403" s="100"/>
      <c r="O403" s="100"/>
      <c r="P403" s="100"/>
      <c r="Q403" s="100"/>
      <c r="R403" s="100"/>
      <c r="S403" s="100"/>
      <c r="T403" s="100"/>
      <c r="U403" s="106"/>
    </row>
    <row r="404" spans="2:21" x14ac:dyDescent="0.35">
      <c r="B404" s="93" t="s">
        <v>578</v>
      </c>
      <c r="C404" s="94"/>
      <c r="D404" s="239" t="str">
        <f t="shared" si="28"/>
        <v>A401</v>
      </c>
      <c r="E404" s="94"/>
      <c r="F404" s="94">
        <f>IF(B404="","",SUMIFS(Einkauf!G$4:G$496,Einkauf!E$4:E$496,B404))</f>
        <v>0</v>
      </c>
      <c r="G404" s="94"/>
      <c r="H404" s="95">
        <f t="shared" si="29"/>
        <v>0</v>
      </c>
      <c r="I404" s="175"/>
      <c r="J404" s="180">
        <f t="shared" si="30"/>
        <v>0</v>
      </c>
      <c r="K404" s="98">
        <f t="shared" si="27"/>
        <v>0</v>
      </c>
      <c r="L404" s="108"/>
      <c r="M404" s="100"/>
      <c r="N404" s="100"/>
      <c r="O404" s="100"/>
      <c r="P404" s="100"/>
      <c r="Q404" s="100"/>
      <c r="R404" s="100"/>
      <c r="S404" s="100"/>
      <c r="T404" s="100"/>
      <c r="U404" s="106"/>
    </row>
    <row r="405" spans="2:21" x14ac:dyDescent="0.35">
      <c r="B405" s="93" t="s">
        <v>579</v>
      </c>
      <c r="C405" s="94"/>
      <c r="D405" s="239" t="str">
        <f t="shared" si="28"/>
        <v>A402</v>
      </c>
      <c r="E405" s="94"/>
      <c r="F405" s="94">
        <f>IF(B405="","",SUMIFS(Einkauf!G$4:G$496,Einkauf!E$4:E$496,B405))</f>
        <v>0</v>
      </c>
      <c r="G405" s="94"/>
      <c r="H405" s="95">
        <f t="shared" si="29"/>
        <v>0</v>
      </c>
      <c r="I405" s="175"/>
      <c r="J405" s="180">
        <f t="shared" si="30"/>
        <v>0</v>
      </c>
      <c r="K405" s="98">
        <f t="shared" si="27"/>
        <v>0</v>
      </c>
      <c r="L405" s="108"/>
      <c r="M405" s="100"/>
      <c r="N405" s="100"/>
      <c r="O405" s="100"/>
      <c r="P405" s="100"/>
      <c r="Q405" s="100"/>
      <c r="R405" s="100"/>
      <c r="S405" s="100"/>
      <c r="T405" s="100"/>
      <c r="U405" s="106"/>
    </row>
    <row r="406" spans="2:21" x14ac:dyDescent="0.35">
      <c r="B406" s="93" t="s">
        <v>580</v>
      </c>
      <c r="C406" s="94"/>
      <c r="D406" s="239" t="str">
        <f t="shared" si="28"/>
        <v>A403</v>
      </c>
      <c r="E406" s="94"/>
      <c r="F406" s="94">
        <f>IF(B406="","",SUMIFS(Einkauf!G$4:G$496,Einkauf!E$4:E$496,B406))</f>
        <v>0</v>
      </c>
      <c r="G406" s="94"/>
      <c r="H406" s="95">
        <f t="shared" si="29"/>
        <v>0</v>
      </c>
      <c r="I406" s="175"/>
      <c r="J406" s="180">
        <f t="shared" si="30"/>
        <v>0</v>
      </c>
      <c r="K406" s="98">
        <f t="shared" si="27"/>
        <v>0</v>
      </c>
      <c r="L406" s="108"/>
      <c r="M406" s="100"/>
      <c r="N406" s="100"/>
      <c r="O406" s="100"/>
      <c r="P406" s="100"/>
      <c r="Q406" s="100"/>
      <c r="R406" s="100"/>
      <c r="S406" s="100"/>
      <c r="T406" s="100"/>
      <c r="U406" s="106"/>
    </row>
    <row r="407" spans="2:21" x14ac:dyDescent="0.35">
      <c r="B407" s="93" t="s">
        <v>581</v>
      </c>
      <c r="C407" s="94"/>
      <c r="D407" s="239" t="str">
        <f t="shared" si="28"/>
        <v>A404</v>
      </c>
      <c r="E407" s="94"/>
      <c r="F407" s="94">
        <f>IF(B407="","",SUMIFS(Einkauf!G$4:G$496,Einkauf!E$4:E$496,B407))</f>
        <v>0</v>
      </c>
      <c r="G407" s="94"/>
      <c r="H407" s="95">
        <f t="shared" si="29"/>
        <v>0</v>
      </c>
      <c r="I407" s="175"/>
      <c r="J407" s="180">
        <f t="shared" si="30"/>
        <v>0</v>
      </c>
      <c r="K407" s="98">
        <f t="shared" si="27"/>
        <v>0</v>
      </c>
      <c r="L407" s="108"/>
      <c r="M407" s="100"/>
      <c r="N407" s="100"/>
      <c r="O407" s="100"/>
      <c r="P407" s="100"/>
      <c r="Q407" s="100"/>
      <c r="R407" s="100"/>
      <c r="S407" s="100"/>
      <c r="T407" s="100"/>
      <c r="U407" s="106"/>
    </row>
    <row r="408" spans="2:21" x14ac:dyDescent="0.35">
      <c r="B408" s="93" t="s">
        <v>582</v>
      </c>
      <c r="C408" s="94"/>
      <c r="D408" s="239" t="str">
        <f t="shared" si="28"/>
        <v>A405</v>
      </c>
      <c r="E408" s="94"/>
      <c r="F408" s="94">
        <f>IF(B408="","",SUMIFS(Einkauf!G$4:G$496,Einkauf!E$4:E$496,B408))</f>
        <v>0</v>
      </c>
      <c r="G408" s="94"/>
      <c r="H408" s="95">
        <f t="shared" si="29"/>
        <v>0</v>
      </c>
      <c r="I408" s="175"/>
      <c r="J408" s="180">
        <f t="shared" si="30"/>
        <v>0</v>
      </c>
      <c r="K408" s="98">
        <f t="shared" si="27"/>
        <v>0</v>
      </c>
      <c r="L408" s="108"/>
      <c r="M408" s="100"/>
      <c r="N408" s="100"/>
      <c r="O408" s="100"/>
      <c r="P408" s="100"/>
      <c r="Q408" s="100"/>
      <c r="R408" s="100"/>
      <c r="S408" s="100"/>
      <c r="T408" s="100"/>
      <c r="U408" s="106"/>
    </row>
    <row r="409" spans="2:21" x14ac:dyDescent="0.35">
      <c r="B409" s="93" t="s">
        <v>583</v>
      </c>
      <c r="C409" s="94"/>
      <c r="D409" s="239" t="str">
        <f t="shared" si="28"/>
        <v>A406</v>
      </c>
      <c r="E409" s="94"/>
      <c r="F409" s="94">
        <f>IF(B409="","",SUMIFS(Einkauf!G$4:G$496,Einkauf!E$4:E$496,B409))</f>
        <v>0</v>
      </c>
      <c r="G409" s="94"/>
      <c r="H409" s="95">
        <f t="shared" si="29"/>
        <v>0</v>
      </c>
      <c r="I409" s="175"/>
      <c r="J409" s="180">
        <f t="shared" si="30"/>
        <v>0</v>
      </c>
      <c r="K409" s="98">
        <f t="shared" si="27"/>
        <v>0</v>
      </c>
      <c r="L409" s="108"/>
      <c r="M409" s="100"/>
      <c r="N409" s="100"/>
      <c r="O409" s="100"/>
      <c r="P409" s="100"/>
      <c r="Q409" s="100"/>
      <c r="R409" s="100"/>
      <c r="S409" s="100"/>
      <c r="T409" s="100"/>
      <c r="U409" s="106"/>
    </row>
    <row r="410" spans="2:21" x14ac:dyDescent="0.35">
      <c r="B410" s="93" t="s">
        <v>584</v>
      </c>
      <c r="C410" s="94"/>
      <c r="D410" s="239" t="str">
        <f t="shared" si="28"/>
        <v>A407</v>
      </c>
      <c r="E410" s="94"/>
      <c r="F410" s="94">
        <f>IF(B410="","",SUMIFS(Einkauf!G$4:G$496,Einkauf!E$4:E$496,B410))</f>
        <v>0</v>
      </c>
      <c r="G410" s="94"/>
      <c r="H410" s="95">
        <f t="shared" si="29"/>
        <v>0</v>
      </c>
      <c r="I410" s="175"/>
      <c r="J410" s="180">
        <f t="shared" si="30"/>
        <v>0</v>
      </c>
      <c r="K410" s="98">
        <f t="shared" si="27"/>
        <v>0</v>
      </c>
      <c r="L410" s="108"/>
      <c r="M410" s="100"/>
      <c r="N410" s="100"/>
      <c r="O410" s="100"/>
      <c r="P410" s="100"/>
      <c r="Q410" s="100"/>
      <c r="R410" s="100"/>
      <c r="S410" s="100"/>
      <c r="T410" s="100"/>
      <c r="U410" s="106"/>
    </row>
    <row r="411" spans="2:21" x14ac:dyDescent="0.35">
      <c r="B411" s="93" t="s">
        <v>585</v>
      </c>
      <c r="C411" s="94"/>
      <c r="D411" s="239" t="str">
        <f t="shared" si="28"/>
        <v>A408</v>
      </c>
      <c r="E411" s="94"/>
      <c r="F411" s="94">
        <f>IF(B411="","",SUMIFS(Einkauf!G$4:G$496,Einkauf!E$4:E$496,B411))</f>
        <v>0</v>
      </c>
      <c r="G411" s="94"/>
      <c r="H411" s="95">
        <f t="shared" si="29"/>
        <v>0</v>
      </c>
      <c r="I411" s="175"/>
      <c r="J411" s="180">
        <f t="shared" si="30"/>
        <v>0</v>
      </c>
      <c r="K411" s="98">
        <f t="shared" si="27"/>
        <v>0</v>
      </c>
      <c r="L411" s="108"/>
      <c r="M411" s="100"/>
      <c r="N411" s="100"/>
      <c r="O411" s="100"/>
      <c r="P411" s="100"/>
      <c r="Q411" s="100"/>
      <c r="R411" s="100"/>
      <c r="S411" s="100"/>
      <c r="T411" s="100"/>
      <c r="U411" s="106"/>
    </row>
    <row r="412" spans="2:21" x14ac:dyDescent="0.35">
      <c r="B412" s="93" t="s">
        <v>586</v>
      </c>
      <c r="C412" s="94"/>
      <c r="D412" s="239" t="str">
        <f t="shared" si="28"/>
        <v>A409</v>
      </c>
      <c r="E412" s="94"/>
      <c r="F412" s="94">
        <f>IF(B412="","",SUMIFS(Einkauf!G$4:G$496,Einkauf!E$4:E$496,B412))</f>
        <v>0</v>
      </c>
      <c r="G412" s="94"/>
      <c r="H412" s="95">
        <f t="shared" si="29"/>
        <v>0</v>
      </c>
      <c r="I412" s="175"/>
      <c r="J412" s="180">
        <f t="shared" si="30"/>
        <v>0</v>
      </c>
      <c r="K412" s="98">
        <f t="shared" si="27"/>
        <v>0</v>
      </c>
      <c r="L412" s="108"/>
      <c r="M412" s="100"/>
      <c r="N412" s="100"/>
      <c r="O412" s="100"/>
      <c r="P412" s="100"/>
      <c r="Q412" s="100"/>
      <c r="R412" s="100"/>
      <c r="S412" s="100"/>
      <c r="T412" s="100"/>
      <c r="U412" s="106"/>
    </row>
    <row r="413" spans="2:21" x14ac:dyDescent="0.35">
      <c r="B413" s="93" t="s">
        <v>587</v>
      </c>
      <c r="C413" s="94"/>
      <c r="D413" s="239" t="str">
        <f t="shared" si="28"/>
        <v>A410</v>
      </c>
      <c r="E413" s="94"/>
      <c r="F413" s="94">
        <f>IF(B413="","",SUMIFS(Einkauf!G$4:G$496,Einkauf!E$4:E$496,B413))</f>
        <v>0</v>
      </c>
      <c r="G413" s="94"/>
      <c r="H413" s="95">
        <f t="shared" si="29"/>
        <v>0</v>
      </c>
      <c r="I413" s="175"/>
      <c r="J413" s="180">
        <f t="shared" si="30"/>
        <v>0</v>
      </c>
      <c r="K413" s="98">
        <f t="shared" si="27"/>
        <v>0</v>
      </c>
      <c r="L413" s="108"/>
      <c r="M413" s="100"/>
      <c r="N413" s="100"/>
      <c r="O413" s="100"/>
      <c r="P413" s="100"/>
      <c r="Q413" s="100"/>
      <c r="R413" s="100"/>
      <c r="S413" s="100"/>
      <c r="T413" s="100"/>
      <c r="U413" s="106"/>
    </row>
    <row r="414" spans="2:21" x14ac:dyDescent="0.35">
      <c r="B414" s="93" t="s">
        <v>588</v>
      </c>
      <c r="C414" s="94"/>
      <c r="D414" s="239" t="str">
        <f t="shared" si="28"/>
        <v>A411</v>
      </c>
      <c r="E414" s="94"/>
      <c r="F414" s="94">
        <f>IF(B414="","",SUMIFS(Einkauf!G$4:G$496,Einkauf!E$4:E$496,B414))</f>
        <v>0</v>
      </c>
      <c r="G414" s="94"/>
      <c r="H414" s="95">
        <f t="shared" si="29"/>
        <v>0</v>
      </c>
      <c r="I414" s="175"/>
      <c r="J414" s="180">
        <f t="shared" si="30"/>
        <v>0</v>
      </c>
      <c r="K414" s="98">
        <f t="shared" si="27"/>
        <v>0</v>
      </c>
      <c r="L414" s="108"/>
      <c r="M414" s="100"/>
      <c r="N414" s="100"/>
      <c r="O414" s="100"/>
      <c r="P414" s="100"/>
      <c r="Q414" s="100"/>
      <c r="R414" s="100"/>
      <c r="S414" s="100"/>
      <c r="T414" s="100"/>
      <c r="U414" s="106"/>
    </row>
    <row r="415" spans="2:21" x14ac:dyDescent="0.35">
      <c r="B415" s="93" t="s">
        <v>589</v>
      </c>
      <c r="C415" s="94"/>
      <c r="D415" s="239" t="str">
        <f t="shared" si="28"/>
        <v>A412</v>
      </c>
      <c r="E415" s="94"/>
      <c r="F415" s="94">
        <f>IF(B415="","",SUMIFS(Einkauf!G$4:G$496,Einkauf!E$4:E$496,B415))</f>
        <v>0</v>
      </c>
      <c r="G415" s="94"/>
      <c r="H415" s="95">
        <f t="shared" si="29"/>
        <v>0</v>
      </c>
      <c r="I415" s="175"/>
      <c r="J415" s="180">
        <f t="shared" si="30"/>
        <v>0</v>
      </c>
      <c r="K415" s="98">
        <f t="shared" si="27"/>
        <v>0</v>
      </c>
      <c r="L415" s="108"/>
      <c r="M415" s="100"/>
      <c r="N415" s="100"/>
      <c r="O415" s="100"/>
      <c r="P415" s="100"/>
      <c r="Q415" s="100"/>
      <c r="R415" s="100"/>
      <c r="S415" s="100"/>
      <c r="T415" s="100"/>
      <c r="U415" s="106"/>
    </row>
    <row r="416" spans="2:21" x14ac:dyDescent="0.35">
      <c r="B416" s="93" t="s">
        <v>590</v>
      </c>
      <c r="C416" s="94"/>
      <c r="D416" s="239" t="str">
        <f t="shared" si="28"/>
        <v>A413</v>
      </c>
      <c r="E416" s="94"/>
      <c r="F416" s="94">
        <f>IF(B416="","",SUMIFS(Einkauf!G$4:G$496,Einkauf!E$4:E$496,B416))</f>
        <v>0</v>
      </c>
      <c r="G416" s="94"/>
      <c r="H416" s="95">
        <f t="shared" si="29"/>
        <v>0</v>
      </c>
      <c r="I416" s="175"/>
      <c r="J416" s="180">
        <f t="shared" si="30"/>
        <v>0</v>
      </c>
      <c r="K416" s="98">
        <f t="shared" si="27"/>
        <v>0</v>
      </c>
      <c r="L416" s="108"/>
      <c r="M416" s="100"/>
      <c r="N416" s="100"/>
      <c r="O416" s="100"/>
      <c r="P416" s="100"/>
      <c r="Q416" s="100"/>
      <c r="R416" s="100"/>
      <c r="S416" s="100"/>
      <c r="T416" s="100"/>
      <c r="U416" s="106"/>
    </row>
    <row r="417" spans="2:21" x14ac:dyDescent="0.35">
      <c r="B417" s="93" t="s">
        <v>591</v>
      </c>
      <c r="C417" s="94"/>
      <c r="D417" s="239" t="str">
        <f t="shared" si="28"/>
        <v>A414</v>
      </c>
      <c r="E417" s="94"/>
      <c r="F417" s="94">
        <f>IF(B417="","",SUMIFS(Einkauf!G$4:G$496,Einkauf!E$4:E$496,B417))</f>
        <v>0</v>
      </c>
      <c r="G417" s="94"/>
      <c r="H417" s="95">
        <f t="shared" si="29"/>
        <v>0</v>
      </c>
      <c r="I417" s="175"/>
      <c r="J417" s="180">
        <f t="shared" si="30"/>
        <v>0</v>
      </c>
      <c r="K417" s="98">
        <f t="shared" si="27"/>
        <v>0</v>
      </c>
      <c r="L417" s="108"/>
      <c r="M417" s="100"/>
      <c r="N417" s="100"/>
      <c r="O417" s="100"/>
      <c r="P417" s="100"/>
      <c r="Q417" s="100"/>
      <c r="R417" s="100"/>
      <c r="S417" s="100"/>
      <c r="T417" s="100"/>
      <c r="U417" s="106"/>
    </row>
    <row r="418" spans="2:21" x14ac:dyDescent="0.35">
      <c r="B418" s="93" t="s">
        <v>592</v>
      </c>
      <c r="C418" s="94"/>
      <c r="D418" s="239" t="str">
        <f t="shared" si="28"/>
        <v>A415</v>
      </c>
      <c r="E418" s="94"/>
      <c r="F418" s="94">
        <f>IF(B418="","",SUMIFS(Einkauf!G$4:G$496,Einkauf!E$4:E$496,B418))</f>
        <v>0</v>
      </c>
      <c r="G418" s="94"/>
      <c r="H418" s="95">
        <f t="shared" si="29"/>
        <v>0</v>
      </c>
      <c r="I418" s="175"/>
      <c r="J418" s="180">
        <f t="shared" si="30"/>
        <v>0</v>
      </c>
      <c r="K418" s="98">
        <f t="shared" si="27"/>
        <v>0</v>
      </c>
      <c r="L418" s="108"/>
      <c r="M418" s="100"/>
      <c r="N418" s="100"/>
      <c r="O418" s="100"/>
      <c r="P418" s="100"/>
      <c r="Q418" s="100"/>
      <c r="R418" s="100"/>
      <c r="S418" s="100"/>
      <c r="T418" s="100"/>
      <c r="U418" s="106"/>
    </row>
    <row r="419" spans="2:21" x14ac:dyDescent="0.35">
      <c r="B419" s="93" t="s">
        <v>593</v>
      </c>
      <c r="C419" s="94"/>
      <c r="D419" s="239" t="str">
        <f t="shared" si="28"/>
        <v>A416</v>
      </c>
      <c r="E419" s="94"/>
      <c r="F419" s="94">
        <f>IF(B419="","",SUMIFS(Einkauf!G$4:G$496,Einkauf!E$4:E$496,B419))</f>
        <v>0</v>
      </c>
      <c r="G419" s="94"/>
      <c r="H419" s="95">
        <f t="shared" si="29"/>
        <v>0</v>
      </c>
      <c r="I419" s="175"/>
      <c r="J419" s="180">
        <f t="shared" si="30"/>
        <v>0</v>
      </c>
      <c r="K419" s="98">
        <f t="shared" si="27"/>
        <v>0</v>
      </c>
      <c r="L419" s="108"/>
      <c r="M419" s="100"/>
      <c r="N419" s="100"/>
      <c r="O419" s="100"/>
      <c r="P419" s="100"/>
      <c r="Q419" s="100"/>
      <c r="R419" s="100"/>
      <c r="S419" s="100"/>
      <c r="T419" s="100"/>
      <c r="U419" s="106"/>
    </row>
    <row r="420" spans="2:21" x14ac:dyDescent="0.35">
      <c r="B420" s="93" t="s">
        <v>594</v>
      </c>
      <c r="C420" s="94"/>
      <c r="D420" s="239" t="str">
        <f t="shared" si="28"/>
        <v>A417</v>
      </c>
      <c r="E420" s="94"/>
      <c r="F420" s="94">
        <f>IF(B420="","",SUMIFS(Einkauf!G$4:G$496,Einkauf!E$4:E$496,B420))</f>
        <v>0</v>
      </c>
      <c r="G420" s="94"/>
      <c r="H420" s="95">
        <f t="shared" si="29"/>
        <v>0</v>
      </c>
      <c r="I420" s="175"/>
      <c r="J420" s="180">
        <f t="shared" si="30"/>
        <v>0</v>
      </c>
      <c r="K420" s="98">
        <f t="shared" si="27"/>
        <v>0</v>
      </c>
      <c r="L420" s="108"/>
      <c r="M420" s="100"/>
      <c r="N420" s="100"/>
      <c r="O420" s="100"/>
      <c r="P420" s="100"/>
      <c r="Q420" s="100"/>
      <c r="R420" s="100"/>
      <c r="S420" s="100"/>
      <c r="T420" s="100"/>
      <c r="U420" s="106"/>
    </row>
    <row r="421" spans="2:21" x14ac:dyDescent="0.35">
      <c r="B421" s="93" t="s">
        <v>595</v>
      </c>
      <c r="C421" s="94"/>
      <c r="D421" s="239" t="str">
        <f t="shared" si="28"/>
        <v>A418</v>
      </c>
      <c r="E421" s="94"/>
      <c r="F421" s="94">
        <f>IF(B421="","",SUMIFS(Einkauf!G$4:G$496,Einkauf!E$4:E$496,B421))</f>
        <v>0</v>
      </c>
      <c r="G421" s="94"/>
      <c r="H421" s="95">
        <f t="shared" si="29"/>
        <v>0</v>
      </c>
      <c r="I421" s="175"/>
      <c r="J421" s="180">
        <f t="shared" si="30"/>
        <v>0</v>
      </c>
      <c r="K421" s="98">
        <f t="shared" si="27"/>
        <v>0</v>
      </c>
      <c r="L421" s="108"/>
      <c r="M421" s="100"/>
      <c r="N421" s="100"/>
      <c r="O421" s="100"/>
      <c r="P421" s="100"/>
      <c r="Q421" s="100"/>
      <c r="R421" s="100"/>
      <c r="S421" s="100"/>
      <c r="T421" s="100"/>
      <c r="U421" s="106"/>
    </row>
    <row r="422" spans="2:21" x14ac:dyDescent="0.35">
      <c r="B422" s="93" t="s">
        <v>596</v>
      </c>
      <c r="C422" s="94"/>
      <c r="D422" s="239" t="str">
        <f t="shared" si="28"/>
        <v>A419</v>
      </c>
      <c r="E422" s="94"/>
      <c r="F422" s="94">
        <f>IF(B422="","",SUMIFS(Einkauf!G$4:G$496,Einkauf!E$4:E$496,B422))</f>
        <v>0</v>
      </c>
      <c r="G422" s="94"/>
      <c r="H422" s="95">
        <f t="shared" si="29"/>
        <v>0</v>
      </c>
      <c r="I422" s="175"/>
      <c r="J422" s="180">
        <f t="shared" si="30"/>
        <v>0</v>
      </c>
      <c r="K422" s="98">
        <f t="shared" si="27"/>
        <v>0</v>
      </c>
      <c r="L422" s="108"/>
      <c r="M422" s="100"/>
      <c r="N422" s="100"/>
      <c r="O422" s="100"/>
      <c r="P422" s="100"/>
      <c r="Q422" s="100"/>
      <c r="R422" s="100"/>
      <c r="S422" s="100"/>
      <c r="T422" s="100"/>
      <c r="U422" s="106"/>
    </row>
    <row r="423" spans="2:21" x14ac:dyDescent="0.35">
      <c r="B423" s="93" t="s">
        <v>597</v>
      </c>
      <c r="C423" s="94"/>
      <c r="D423" s="239" t="str">
        <f t="shared" si="28"/>
        <v>A420</v>
      </c>
      <c r="E423" s="94"/>
      <c r="F423" s="94">
        <f>IF(B423="","",SUMIFS(Einkauf!G$4:G$496,Einkauf!E$4:E$496,B423))</f>
        <v>0</v>
      </c>
      <c r="G423" s="94"/>
      <c r="H423" s="95">
        <f t="shared" si="29"/>
        <v>0</v>
      </c>
      <c r="I423" s="175"/>
      <c r="J423" s="180">
        <f t="shared" si="30"/>
        <v>0</v>
      </c>
      <c r="K423" s="98">
        <f t="shared" si="27"/>
        <v>0</v>
      </c>
      <c r="L423" s="108"/>
      <c r="M423" s="100"/>
      <c r="N423" s="100"/>
      <c r="O423" s="100"/>
      <c r="P423" s="100"/>
      <c r="Q423" s="100"/>
      <c r="R423" s="100"/>
      <c r="S423" s="100"/>
      <c r="T423" s="100"/>
      <c r="U423" s="106"/>
    </row>
    <row r="424" spans="2:21" x14ac:dyDescent="0.35">
      <c r="B424" s="93" t="s">
        <v>598</v>
      </c>
      <c r="C424" s="94"/>
      <c r="D424" s="239" t="str">
        <f t="shared" si="28"/>
        <v>A421</v>
      </c>
      <c r="E424" s="94"/>
      <c r="F424" s="94">
        <f>IF(B424="","",SUMIFS(Einkauf!G$4:G$496,Einkauf!E$4:E$496,B424))</f>
        <v>0</v>
      </c>
      <c r="G424" s="94"/>
      <c r="H424" s="95">
        <f t="shared" si="29"/>
        <v>0</v>
      </c>
      <c r="I424" s="175"/>
      <c r="J424" s="180">
        <f t="shared" si="30"/>
        <v>0</v>
      </c>
      <c r="K424" s="98">
        <f t="shared" si="27"/>
        <v>0</v>
      </c>
      <c r="L424" s="108"/>
      <c r="M424" s="100"/>
      <c r="N424" s="100"/>
      <c r="O424" s="100"/>
      <c r="P424" s="100"/>
      <c r="Q424" s="100"/>
      <c r="R424" s="100"/>
      <c r="S424" s="100"/>
      <c r="T424" s="100"/>
      <c r="U424" s="106"/>
    </row>
    <row r="425" spans="2:21" x14ac:dyDescent="0.35">
      <c r="B425" s="93" t="s">
        <v>599</v>
      </c>
      <c r="C425" s="94"/>
      <c r="D425" s="239" t="str">
        <f t="shared" si="28"/>
        <v>A422</v>
      </c>
      <c r="E425" s="94"/>
      <c r="F425" s="94">
        <f>IF(B425="","",SUMIFS(Einkauf!G$4:G$496,Einkauf!E$4:E$496,B425))</f>
        <v>0</v>
      </c>
      <c r="G425" s="94"/>
      <c r="H425" s="95">
        <f t="shared" si="29"/>
        <v>0</v>
      </c>
      <c r="I425" s="175"/>
      <c r="J425" s="180">
        <f t="shared" si="30"/>
        <v>0</v>
      </c>
      <c r="K425" s="98">
        <f t="shared" si="27"/>
        <v>0</v>
      </c>
      <c r="L425" s="108"/>
      <c r="M425" s="100"/>
      <c r="N425" s="100"/>
      <c r="O425" s="100"/>
      <c r="P425" s="100"/>
      <c r="Q425" s="100"/>
      <c r="R425" s="100"/>
      <c r="S425" s="100"/>
      <c r="T425" s="100"/>
      <c r="U425" s="106"/>
    </row>
    <row r="426" spans="2:21" x14ac:dyDescent="0.35">
      <c r="B426" s="93" t="s">
        <v>600</v>
      </c>
      <c r="C426" s="94"/>
      <c r="D426" s="239" t="str">
        <f t="shared" si="28"/>
        <v>A423</v>
      </c>
      <c r="E426" s="94"/>
      <c r="F426" s="94">
        <f>IF(B426="","",SUMIFS(Einkauf!G$4:G$496,Einkauf!E$4:E$496,B426))</f>
        <v>0</v>
      </c>
      <c r="G426" s="94"/>
      <c r="H426" s="95">
        <f t="shared" si="29"/>
        <v>0</v>
      </c>
      <c r="I426" s="175"/>
      <c r="J426" s="180">
        <f t="shared" si="30"/>
        <v>0</v>
      </c>
      <c r="K426" s="98">
        <f t="shared" si="27"/>
        <v>0</v>
      </c>
      <c r="L426" s="108"/>
      <c r="M426" s="100"/>
      <c r="N426" s="100"/>
      <c r="O426" s="100"/>
      <c r="P426" s="100"/>
      <c r="Q426" s="100"/>
      <c r="R426" s="100"/>
      <c r="S426" s="100"/>
      <c r="T426" s="100"/>
      <c r="U426" s="106"/>
    </row>
    <row r="427" spans="2:21" x14ac:dyDescent="0.35">
      <c r="B427" s="93" t="s">
        <v>601</v>
      </c>
      <c r="C427" s="94"/>
      <c r="D427" s="239" t="str">
        <f t="shared" si="28"/>
        <v>A424</v>
      </c>
      <c r="E427" s="94"/>
      <c r="F427" s="94">
        <f>IF(B427="","",SUMIFS(Einkauf!G$4:G$496,Einkauf!E$4:E$496,B427))</f>
        <v>0</v>
      </c>
      <c r="G427" s="94"/>
      <c r="H427" s="95">
        <f t="shared" si="29"/>
        <v>0</v>
      </c>
      <c r="I427" s="175"/>
      <c r="J427" s="180">
        <f t="shared" si="30"/>
        <v>0</v>
      </c>
      <c r="K427" s="98">
        <f t="shared" si="27"/>
        <v>0</v>
      </c>
      <c r="L427" s="108"/>
      <c r="M427" s="100"/>
      <c r="N427" s="100"/>
      <c r="O427" s="100"/>
      <c r="P427" s="100"/>
      <c r="Q427" s="100"/>
      <c r="R427" s="100"/>
      <c r="S427" s="100"/>
      <c r="T427" s="100"/>
      <c r="U427" s="106"/>
    </row>
    <row r="428" spans="2:21" x14ac:dyDescent="0.35">
      <c r="B428" s="93" t="s">
        <v>602</v>
      </c>
      <c r="C428" s="94"/>
      <c r="D428" s="239" t="str">
        <f t="shared" si="28"/>
        <v>A425</v>
      </c>
      <c r="E428" s="94"/>
      <c r="F428" s="94">
        <f>IF(B428="","",SUMIFS(Einkauf!G$4:G$496,Einkauf!E$4:E$496,B428))</f>
        <v>0</v>
      </c>
      <c r="G428" s="94"/>
      <c r="H428" s="95">
        <f t="shared" si="29"/>
        <v>0</v>
      </c>
      <c r="I428" s="175"/>
      <c r="J428" s="180">
        <f t="shared" si="30"/>
        <v>0</v>
      </c>
      <c r="K428" s="98">
        <f t="shared" si="27"/>
        <v>0</v>
      </c>
      <c r="L428" s="108"/>
      <c r="M428" s="100"/>
      <c r="N428" s="100"/>
      <c r="O428" s="100"/>
      <c r="P428" s="100"/>
      <c r="Q428" s="100"/>
      <c r="R428" s="100"/>
      <c r="S428" s="100"/>
      <c r="T428" s="100"/>
      <c r="U428" s="106"/>
    </row>
    <row r="429" spans="2:21" x14ac:dyDescent="0.35">
      <c r="B429" s="93" t="s">
        <v>603</v>
      </c>
      <c r="C429" s="94"/>
      <c r="D429" s="239" t="str">
        <f t="shared" si="28"/>
        <v>A426</v>
      </c>
      <c r="E429" s="94"/>
      <c r="F429" s="94">
        <f>IF(B429="","",SUMIFS(Einkauf!G$4:G$496,Einkauf!E$4:E$496,B429))</f>
        <v>0</v>
      </c>
      <c r="G429" s="94"/>
      <c r="H429" s="95">
        <f t="shared" si="29"/>
        <v>0</v>
      </c>
      <c r="I429" s="175"/>
      <c r="J429" s="180">
        <f t="shared" si="30"/>
        <v>0</v>
      </c>
      <c r="K429" s="98">
        <f t="shared" si="27"/>
        <v>0</v>
      </c>
      <c r="L429" s="108"/>
      <c r="M429" s="100"/>
      <c r="N429" s="100"/>
      <c r="O429" s="100"/>
      <c r="P429" s="100"/>
      <c r="Q429" s="100"/>
      <c r="R429" s="100"/>
      <c r="S429" s="100"/>
      <c r="T429" s="100"/>
      <c r="U429" s="106"/>
    </row>
    <row r="430" spans="2:21" x14ac:dyDescent="0.35">
      <c r="B430" s="93" t="s">
        <v>604</v>
      </c>
      <c r="C430" s="94"/>
      <c r="D430" s="239" t="str">
        <f t="shared" si="28"/>
        <v>A427</v>
      </c>
      <c r="E430" s="94"/>
      <c r="F430" s="94">
        <f>IF(B430="","",SUMIFS(Einkauf!G$4:G$496,Einkauf!E$4:E$496,B430))</f>
        <v>0</v>
      </c>
      <c r="G430" s="94"/>
      <c r="H430" s="95">
        <f t="shared" si="29"/>
        <v>0</v>
      </c>
      <c r="I430" s="175"/>
      <c r="J430" s="180">
        <f t="shared" si="30"/>
        <v>0</v>
      </c>
      <c r="K430" s="98">
        <f t="shared" si="27"/>
        <v>0</v>
      </c>
      <c r="L430" s="108"/>
      <c r="M430" s="100"/>
      <c r="N430" s="100"/>
      <c r="O430" s="100"/>
      <c r="P430" s="100"/>
      <c r="Q430" s="100"/>
      <c r="R430" s="100"/>
      <c r="S430" s="100"/>
      <c r="T430" s="100"/>
      <c r="U430" s="106"/>
    </row>
    <row r="431" spans="2:21" x14ac:dyDescent="0.35">
      <c r="B431" s="93" t="s">
        <v>605</v>
      </c>
      <c r="C431" s="94"/>
      <c r="D431" s="239" t="str">
        <f t="shared" si="28"/>
        <v>A428</v>
      </c>
      <c r="E431" s="94"/>
      <c r="F431" s="94">
        <f>IF(B431="","",SUMIFS(Einkauf!G$4:G$496,Einkauf!E$4:E$496,B431))</f>
        <v>0</v>
      </c>
      <c r="G431" s="94"/>
      <c r="H431" s="95">
        <f t="shared" si="29"/>
        <v>0</v>
      </c>
      <c r="I431" s="175"/>
      <c r="J431" s="180">
        <f t="shared" si="30"/>
        <v>0</v>
      </c>
      <c r="K431" s="98">
        <f t="shared" si="27"/>
        <v>0</v>
      </c>
      <c r="L431" s="108"/>
      <c r="M431" s="100"/>
      <c r="N431" s="100"/>
      <c r="O431" s="100"/>
      <c r="P431" s="100"/>
      <c r="Q431" s="100"/>
      <c r="R431" s="100"/>
      <c r="S431" s="100"/>
      <c r="T431" s="100"/>
      <c r="U431" s="106"/>
    </row>
    <row r="432" spans="2:21" x14ac:dyDescent="0.35">
      <c r="B432" s="93" t="s">
        <v>606</v>
      </c>
      <c r="C432" s="94"/>
      <c r="D432" s="239" t="str">
        <f t="shared" si="28"/>
        <v>A429</v>
      </c>
      <c r="E432" s="94"/>
      <c r="F432" s="94">
        <f>IF(B432="","",SUMIFS(Einkauf!G$4:G$496,Einkauf!E$4:E$496,B432))</f>
        <v>0</v>
      </c>
      <c r="G432" s="94"/>
      <c r="H432" s="95">
        <f t="shared" si="29"/>
        <v>0</v>
      </c>
      <c r="I432" s="175"/>
      <c r="J432" s="180">
        <f t="shared" si="30"/>
        <v>0</v>
      </c>
      <c r="K432" s="98">
        <f t="shared" si="27"/>
        <v>0</v>
      </c>
      <c r="L432" s="108"/>
      <c r="M432" s="100"/>
      <c r="N432" s="100"/>
      <c r="O432" s="100"/>
      <c r="P432" s="100"/>
      <c r="Q432" s="100"/>
      <c r="R432" s="100"/>
      <c r="S432" s="100"/>
      <c r="T432" s="100"/>
      <c r="U432" s="106"/>
    </row>
    <row r="433" spans="2:21" x14ac:dyDescent="0.35">
      <c r="B433" s="93" t="s">
        <v>607</v>
      </c>
      <c r="C433" s="94"/>
      <c r="D433" s="239" t="str">
        <f t="shared" si="28"/>
        <v>A430</v>
      </c>
      <c r="E433" s="94"/>
      <c r="F433" s="94">
        <f>IF(B433="","",SUMIFS(Einkauf!G$4:G$496,Einkauf!E$4:E$496,B433))</f>
        <v>0</v>
      </c>
      <c r="G433" s="94"/>
      <c r="H433" s="95">
        <f t="shared" si="29"/>
        <v>0</v>
      </c>
      <c r="I433" s="175"/>
      <c r="J433" s="180">
        <f t="shared" si="30"/>
        <v>0</v>
      </c>
      <c r="K433" s="98">
        <f t="shared" si="27"/>
        <v>0</v>
      </c>
      <c r="L433" s="108"/>
      <c r="M433" s="100"/>
      <c r="N433" s="100"/>
      <c r="O433" s="100"/>
      <c r="P433" s="100"/>
      <c r="Q433" s="100"/>
      <c r="R433" s="100"/>
      <c r="S433" s="100"/>
      <c r="T433" s="100"/>
      <c r="U433" s="106"/>
    </row>
    <row r="434" spans="2:21" x14ac:dyDescent="0.35">
      <c r="B434" s="93" t="s">
        <v>608</v>
      </c>
      <c r="C434" s="94"/>
      <c r="D434" s="239" t="str">
        <f t="shared" si="28"/>
        <v>A431</v>
      </c>
      <c r="E434" s="94"/>
      <c r="F434" s="94">
        <f>IF(B434="","",SUMIFS(Einkauf!G$4:G$496,Einkauf!E$4:E$496,B434))</f>
        <v>0</v>
      </c>
      <c r="G434" s="94"/>
      <c r="H434" s="95">
        <f t="shared" si="29"/>
        <v>0</v>
      </c>
      <c r="I434" s="175"/>
      <c r="J434" s="180">
        <f t="shared" si="30"/>
        <v>0</v>
      </c>
      <c r="K434" s="98">
        <f t="shared" si="27"/>
        <v>0</v>
      </c>
      <c r="L434" s="108"/>
      <c r="M434" s="100"/>
      <c r="N434" s="100"/>
      <c r="O434" s="100"/>
      <c r="P434" s="100"/>
      <c r="Q434" s="100"/>
      <c r="R434" s="100"/>
      <c r="S434" s="100"/>
      <c r="T434" s="100"/>
      <c r="U434" s="106"/>
    </row>
    <row r="435" spans="2:21" x14ac:dyDescent="0.35">
      <c r="B435" s="93" t="s">
        <v>609</v>
      </c>
      <c r="C435" s="94"/>
      <c r="D435" s="239" t="str">
        <f t="shared" si="28"/>
        <v>A432</v>
      </c>
      <c r="E435" s="94"/>
      <c r="F435" s="94">
        <f>IF(B435="","",SUMIFS(Einkauf!G$4:G$496,Einkauf!E$4:E$496,B435))</f>
        <v>0</v>
      </c>
      <c r="G435" s="94"/>
      <c r="H435" s="95">
        <f t="shared" si="29"/>
        <v>0</v>
      </c>
      <c r="I435" s="175"/>
      <c r="J435" s="180">
        <f t="shared" si="30"/>
        <v>0</v>
      </c>
      <c r="K435" s="98">
        <f t="shared" si="27"/>
        <v>0</v>
      </c>
      <c r="L435" s="108"/>
      <c r="M435" s="100"/>
      <c r="N435" s="100"/>
      <c r="O435" s="100"/>
      <c r="P435" s="100"/>
      <c r="Q435" s="100"/>
      <c r="R435" s="100"/>
      <c r="S435" s="100"/>
      <c r="T435" s="100"/>
      <c r="U435" s="106"/>
    </row>
    <row r="436" spans="2:21" x14ac:dyDescent="0.35">
      <c r="B436" s="93" t="s">
        <v>610</v>
      </c>
      <c r="C436" s="94"/>
      <c r="D436" s="239" t="str">
        <f t="shared" si="28"/>
        <v>A433</v>
      </c>
      <c r="E436" s="94"/>
      <c r="F436" s="94">
        <f>IF(B436="","",SUMIFS(Einkauf!G$4:G$496,Einkauf!E$4:E$496,B436))</f>
        <v>0</v>
      </c>
      <c r="G436" s="94"/>
      <c r="H436" s="95">
        <f t="shared" si="29"/>
        <v>0</v>
      </c>
      <c r="I436" s="175"/>
      <c r="J436" s="180">
        <f t="shared" si="30"/>
        <v>0</v>
      </c>
      <c r="K436" s="98">
        <f t="shared" si="27"/>
        <v>0</v>
      </c>
      <c r="L436" s="108"/>
      <c r="M436" s="100"/>
      <c r="N436" s="100"/>
      <c r="O436" s="100"/>
      <c r="P436" s="100"/>
      <c r="Q436" s="100"/>
      <c r="R436" s="100"/>
      <c r="S436" s="100"/>
      <c r="T436" s="100"/>
      <c r="U436" s="106"/>
    </row>
    <row r="437" spans="2:21" x14ac:dyDescent="0.35">
      <c r="B437" s="93" t="s">
        <v>611</v>
      </c>
      <c r="C437" s="94"/>
      <c r="D437" s="239" t="str">
        <f t="shared" si="28"/>
        <v>A434</v>
      </c>
      <c r="E437" s="94"/>
      <c r="F437" s="94">
        <f>IF(B437="","",SUMIFS(Einkauf!G$4:G$496,Einkauf!E$4:E$496,B437))</f>
        <v>0</v>
      </c>
      <c r="G437" s="94"/>
      <c r="H437" s="95">
        <f t="shared" si="29"/>
        <v>0</v>
      </c>
      <c r="I437" s="175"/>
      <c r="J437" s="180">
        <f t="shared" si="30"/>
        <v>0</v>
      </c>
      <c r="K437" s="98">
        <f t="shared" si="27"/>
        <v>0</v>
      </c>
      <c r="L437" s="108"/>
      <c r="M437" s="100"/>
      <c r="N437" s="100"/>
      <c r="O437" s="100"/>
      <c r="P437" s="100"/>
      <c r="Q437" s="100"/>
      <c r="R437" s="100"/>
      <c r="S437" s="100"/>
      <c r="T437" s="100"/>
      <c r="U437" s="106"/>
    </row>
    <row r="438" spans="2:21" x14ac:dyDescent="0.35">
      <c r="B438" s="93" t="s">
        <v>612</v>
      </c>
      <c r="C438" s="94"/>
      <c r="D438" s="239" t="str">
        <f t="shared" si="28"/>
        <v>A435</v>
      </c>
      <c r="E438" s="94"/>
      <c r="F438" s="94">
        <f>IF(B438="","",SUMIFS(Einkauf!G$4:G$496,Einkauf!E$4:E$496,B438))</f>
        <v>0</v>
      </c>
      <c r="G438" s="94"/>
      <c r="H438" s="95">
        <f t="shared" si="29"/>
        <v>0</v>
      </c>
      <c r="I438" s="175"/>
      <c r="J438" s="180">
        <f t="shared" si="30"/>
        <v>0</v>
      </c>
      <c r="K438" s="98">
        <f t="shared" si="27"/>
        <v>0</v>
      </c>
      <c r="L438" s="108"/>
      <c r="M438" s="100"/>
      <c r="N438" s="100"/>
      <c r="O438" s="100"/>
      <c r="P438" s="100"/>
      <c r="Q438" s="100"/>
      <c r="R438" s="100"/>
      <c r="S438" s="100"/>
      <c r="T438" s="100"/>
      <c r="U438" s="106"/>
    </row>
    <row r="439" spans="2:21" x14ac:dyDescent="0.35">
      <c r="B439" s="93" t="s">
        <v>613</v>
      </c>
      <c r="C439" s="94"/>
      <c r="D439" s="239" t="str">
        <f t="shared" si="28"/>
        <v>A436</v>
      </c>
      <c r="E439" s="94"/>
      <c r="F439" s="94">
        <f>IF(B439="","",SUMIFS(Einkauf!G$4:G$496,Einkauf!E$4:E$496,B439))</f>
        <v>0</v>
      </c>
      <c r="G439" s="94"/>
      <c r="H439" s="95">
        <f t="shared" si="29"/>
        <v>0</v>
      </c>
      <c r="I439" s="175"/>
      <c r="J439" s="180">
        <f t="shared" si="30"/>
        <v>0</v>
      </c>
      <c r="K439" s="98">
        <f t="shared" si="27"/>
        <v>0</v>
      </c>
      <c r="L439" s="108"/>
      <c r="M439" s="100"/>
      <c r="N439" s="100"/>
      <c r="O439" s="100"/>
      <c r="P439" s="100"/>
      <c r="Q439" s="100"/>
      <c r="R439" s="100"/>
      <c r="S439" s="100"/>
      <c r="T439" s="100"/>
      <c r="U439" s="106"/>
    </row>
    <row r="440" spans="2:21" x14ac:dyDescent="0.35">
      <c r="B440" s="93" t="s">
        <v>614</v>
      </c>
      <c r="C440" s="94"/>
      <c r="D440" s="239" t="str">
        <f t="shared" si="28"/>
        <v>A437</v>
      </c>
      <c r="E440" s="94"/>
      <c r="F440" s="94">
        <f>IF(B440="","",SUMIFS(Einkauf!G$4:G$496,Einkauf!E$4:E$496,B440))</f>
        <v>0</v>
      </c>
      <c r="G440" s="94"/>
      <c r="H440" s="95">
        <f t="shared" si="29"/>
        <v>0</v>
      </c>
      <c r="I440" s="175"/>
      <c r="J440" s="180">
        <f t="shared" si="30"/>
        <v>0</v>
      </c>
      <c r="K440" s="98">
        <f t="shared" si="27"/>
        <v>0</v>
      </c>
      <c r="L440" s="108"/>
      <c r="M440" s="100"/>
      <c r="N440" s="100"/>
      <c r="O440" s="100"/>
      <c r="P440" s="100"/>
      <c r="Q440" s="100"/>
      <c r="R440" s="100"/>
      <c r="S440" s="100"/>
      <c r="T440" s="100"/>
      <c r="U440" s="106"/>
    </row>
    <row r="441" spans="2:21" x14ac:dyDescent="0.35">
      <c r="B441" s="93" t="s">
        <v>615</v>
      </c>
      <c r="C441" s="94"/>
      <c r="D441" s="239" t="str">
        <f t="shared" si="28"/>
        <v>A438</v>
      </c>
      <c r="E441" s="94"/>
      <c r="F441" s="94">
        <f>IF(B441="","",SUMIFS(Einkauf!G$4:G$496,Einkauf!E$4:E$496,B441))</f>
        <v>0</v>
      </c>
      <c r="G441" s="94"/>
      <c r="H441" s="95">
        <f t="shared" si="29"/>
        <v>0</v>
      </c>
      <c r="I441" s="175"/>
      <c r="J441" s="180">
        <f t="shared" si="30"/>
        <v>0</v>
      </c>
      <c r="K441" s="98">
        <f t="shared" si="27"/>
        <v>0</v>
      </c>
      <c r="L441" s="108"/>
      <c r="M441" s="100"/>
      <c r="N441" s="100"/>
      <c r="O441" s="100"/>
      <c r="P441" s="100"/>
      <c r="Q441" s="100"/>
      <c r="R441" s="100"/>
      <c r="S441" s="100"/>
      <c r="T441" s="100"/>
      <c r="U441" s="106"/>
    </row>
    <row r="442" spans="2:21" x14ac:dyDescent="0.35">
      <c r="B442" s="93" t="s">
        <v>616</v>
      </c>
      <c r="C442" s="94"/>
      <c r="D442" s="239" t="str">
        <f t="shared" si="28"/>
        <v>A439</v>
      </c>
      <c r="E442" s="94"/>
      <c r="F442" s="94">
        <f>IF(B442="","",SUMIFS(Einkauf!G$4:G$496,Einkauf!E$4:E$496,B442))</f>
        <v>0</v>
      </c>
      <c r="G442" s="94"/>
      <c r="H442" s="95">
        <f t="shared" si="29"/>
        <v>0</v>
      </c>
      <c r="I442" s="175"/>
      <c r="J442" s="180">
        <f t="shared" si="30"/>
        <v>0</v>
      </c>
      <c r="K442" s="98">
        <f t="shared" si="27"/>
        <v>0</v>
      </c>
      <c r="L442" s="108"/>
      <c r="M442" s="100"/>
      <c r="N442" s="100"/>
      <c r="O442" s="100"/>
      <c r="P442" s="100"/>
      <c r="Q442" s="100"/>
      <c r="R442" s="100"/>
      <c r="S442" s="100"/>
      <c r="T442" s="100"/>
      <c r="U442" s="106"/>
    </row>
    <row r="443" spans="2:21" x14ac:dyDescent="0.35">
      <c r="B443" s="93" t="s">
        <v>617</v>
      </c>
      <c r="C443" s="94"/>
      <c r="D443" s="239" t="str">
        <f t="shared" si="28"/>
        <v>A440</v>
      </c>
      <c r="E443" s="94"/>
      <c r="F443" s="94">
        <f>IF(B443="","",SUMIFS(Einkauf!G$4:G$496,Einkauf!E$4:E$496,B443))</f>
        <v>0</v>
      </c>
      <c r="G443" s="94"/>
      <c r="H443" s="95">
        <f t="shared" si="29"/>
        <v>0</v>
      </c>
      <c r="I443" s="175"/>
      <c r="J443" s="180">
        <f t="shared" si="30"/>
        <v>0</v>
      </c>
      <c r="K443" s="98">
        <f t="shared" si="27"/>
        <v>0</v>
      </c>
      <c r="L443" s="108"/>
      <c r="M443" s="100"/>
      <c r="N443" s="100"/>
      <c r="O443" s="100"/>
      <c r="P443" s="100"/>
      <c r="Q443" s="100"/>
      <c r="R443" s="100"/>
      <c r="S443" s="100"/>
      <c r="T443" s="100"/>
      <c r="U443" s="106"/>
    </row>
    <row r="444" spans="2:21" x14ac:dyDescent="0.35">
      <c r="B444" s="93" t="s">
        <v>618</v>
      </c>
      <c r="C444" s="94"/>
      <c r="D444" s="239" t="str">
        <f t="shared" si="28"/>
        <v>A441</v>
      </c>
      <c r="E444" s="94"/>
      <c r="F444" s="94">
        <f>IF(B444="","",SUMIFS(Einkauf!G$4:G$496,Einkauf!E$4:E$496,B444))</f>
        <v>0</v>
      </c>
      <c r="G444" s="94"/>
      <c r="H444" s="95">
        <f t="shared" si="29"/>
        <v>0</v>
      </c>
      <c r="I444" s="175"/>
      <c r="J444" s="180">
        <f t="shared" si="30"/>
        <v>0</v>
      </c>
      <c r="K444" s="98">
        <f t="shared" si="27"/>
        <v>0</v>
      </c>
      <c r="L444" s="108"/>
      <c r="M444" s="100"/>
      <c r="N444" s="100"/>
      <c r="O444" s="100"/>
      <c r="P444" s="100"/>
      <c r="Q444" s="100"/>
      <c r="R444" s="100"/>
      <c r="S444" s="100"/>
      <c r="T444" s="100"/>
      <c r="U444" s="106"/>
    </row>
    <row r="445" spans="2:21" x14ac:dyDescent="0.35">
      <c r="B445" s="93" t="s">
        <v>619</v>
      </c>
      <c r="C445" s="94"/>
      <c r="D445" s="239" t="str">
        <f t="shared" si="28"/>
        <v>A442</v>
      </c>
      <c r="E445" s="94"/>
      <c r="F445" s="94">
        <f>IF(B445="","",SUMIFS(Einkauf!G$4:G$496,Einkauf!E$4:E$496,B445))</f>
        <v>0</v>
      </c>
      <c r="G445" s="94"/>
      <c r="H445" s="95">
        <f t="shared" si="29"/>
        <v>0</v>
      </c>
      <c r="I445" s="175"/>
      <c r="J445" s="180">
        <f t="shared" si="30"/>
        <v>0</v>
      </c>
      <c r="K445" s="98">
        <f t="shared" si="27"/>
        <v>0</v>
      </c>
      <c r="L445" s="108"/>
      <c r="M445" s="100"/>
      <c r="N445" s="100"/>
      <c r="O445" s="100"/>
      <c r="P445" s="100"/>
      <c r="Q445" s="100"/>
      <c r="R445" s="100"/>
      <c r="S445" s="100"/>
      <c r="T445" s="100"/>
      <c r="U445" s="106"/>
    </row>
    <row r="446" spans="2:21" x14ac:dyDescent="0.35">
      <c r="B446" s="93" t="s">
        <v>620</v>
      </c>
      <c r="C446" s="94"/>
      <c r="D446" s="239" t="str">
        <f t="shared" si="28"/>
        <v>A443</v>
      </c>
      <c r="E446" s="94"/>
      <c r="F446" s="94">
        <f>IF(B446="","",SUMIFS(Einkauf!G$4:G$496,Einkauf!E$4:E$496,B446))</f>
        <v>0</v>
      </c>
      <c r="G446" s="94"/>
      <c r="H446" s="95">
        <f t="shared" si="29"/>
        <v>0</v>
      </c>
      <c r="I446" s="175"/>
      <c r="J446" s="180">
        <f t="shared" si="30"/>
        <v>0</v>
      </c>
      <c r="K446" s="98">
        <f t="shared" si="27"/>
        <v>0</v>
      </c>
      <c r="L446" s="108"/>
      <c r="M446" s="100"/>
      <c r="N446" s="100"/>
      <c r="O446" s="100"/>
      <c r="P446" s="100"/>
      <c r="Q446" s="100"/>
      <c r="R446" s="100"/>
      <c r="S446" s="100"/>
      <c r="T446" s="100"/>
      <c r="U446" s="106"/>
    </row>
    <row r="447" spans="2:21" x14ac:dyDescent="0.35">
      <c r="B447" s="93" t="s">
        <v>621</v>
      </c>
      <c r="C447" s="94"/>
      <c r="D447" s="239" t="str">
        <f t="shared" si="28"/>
        <v>A444</v>
      </c>
      <c r="E447" s="94"/>
      <c r="F447" s="94">
        <f>IF(B447="","",SUMIFS(Einkauf!G$4:G$496,Einkauf!E$4:E$496,B447))</f>
        <v>0</v>
      </c>
      <c r="G447" s="94"/>
      <c r="H447" s="95">
        <f t="shared" si="29"/>
        <v>0</v>
      </c>
      <c r="I447" s="175"/>
      <c r="J447" s="180">
        <f t="shared" si="30"/>
        <v>0</v>
      </c>
      <c r="K447" s="98">
        <f t="shared" si="27"/>
        <v>0</v>
      </c>
      <c r="L447" s="108"/>
      <c r="M447" s="100"/>
      <c r="N447" s="100"/>
      <c r="O447" s="100"/>
      <c r="P447" s="100"/>
      <c r="Q447" s="100"/>
      <c r="R447" s="100"/>
      <c r="S447" s="100"/>
      <c r="T447" s="100"/>
      <c r="U447" s="106"/>
    </row>
    <row r="448" spans="2:21" x14ac:dyDescent="0.35">
      <c r="B448" s="93" t="s">
        <v>622</v>
      </c>
      <c r="C448" s="94"/>
      <c r="D448" s="239" t="str">
        <f t="shared" si="28"/>
        <v>A445</v>
      </c>
      <c r="E448" s="94"/>
      <c r="F448" s="94">
        <f>IF(B448="","",SUMIFS(Einkauf!G$4:G$496,Einkauf!E$4:E$496,B448))</f>
        <v>0</v>
      </c>
      <c r="G448" s="94"/>
      <c r="H448" s="95">
        <f t="shared" si="29"/>
        <v>0</v>
      </c>
      <c r="I448" s="175"/>
      <c r="J448" s="180">
        <f t="shared" si="30"/>
        <v>0</v>
      </c>
      <c r="K448" s="98">
        <f t="shared" si="27"/>
        <v>0</v>
      </c>
      <c r="L448" s="108"/>
      <c r="M448" s="100"/>
      <c r="N448" s="100"/>
      <c r="O448" s="100"/>
      <c r="P448" s="100"/>
      <c r="Q448" s="100"/>
      <c r="R448" s="100"/>
      <c r="S448" s="100"/>
      <c r="T448" s="100"/>
      <c r="U448" s="106"/>
    </row>
    <row r="449" spans="2:21" x14ac:dyDescent="0.35">
      <c r="B449" s="93" t="s">
        <v>623</v>
      </c>
      <c r="C449" s="94"/>
      <c r="D449" s="239" t="str">
        <f t="shared" si="28"/>
        <v>A446</v>
      </c>
      <c r="E449" s="94"/>
      <c r="F449" s="94">
        <f>IF(B449="","",SUMIFS(Einkauf!G$4:G$496,Einkauf!E$4:E$496,B449))</f>
        <v>0</v>
      </c>
      <c r="G449" s="94"/>
      <c r="H449" s="95">
        <f t="shared" si="29"/>
        <v>0</v>
      </c>
      <c r="I449" s="175"/>
      <c r="J449" s="180">
        <f t="shared" si="30"/>
        <v>0</v>
      </c>
      <c r="K449" s="98">
        <f t="shared" si="27"/>
        <v>0</v>
      </c>
      <c r="L449" s="108"/>
      <c r="M449" s="100"/>
      <c r="N449" s="100"/>
      <c r="O449" s="100"/>
      <c r="P449" s="100"/>
      <c r="Q449" s="100"/>
      <c r="R449" s="100"/>
      <c r="S449" s="100"/>
      <c r="T449" s="100"/>
      <c r="U449" s="106"/>
    </row>
    <row r="450" spans="2:21" x14ac:dyDescent="0.35">
      <c r="B450" s="93" t="s">
        <v>624</v>
      </c>
      <c r="C450" s="94"/>
      <c r="D450" s="239" t="str">
        <f t="shared" si="28"/>
        <v>A447</v>
      </c>
      <c r="E450" s="94"/>
      <c r="F450" s="94">
        <f>IF(B450="","",SUMIFS(Einkauf!G$4:G$496,Einkauf!E$4:E$496,B450))</f>
        <v>0</v>
      </c>
      <c r="G450" s="94"/>
      <c r="H450" s="95">
        <f t="shared" si="29"/>
        <v>0</v>
      </c>
      <c r="I450" s="175"/>
      <c r="J450" s="180">
        <f t="shared" si="30"/>
        <v>0</v>
      </c>
      <c r="K450" s="98">
        <f t="shared" si="27"/>
        <v>0</v>
      </c>
      <c r="L450" s="108"/>
      <c r="M450" s="100"/>
      <c r="N450" s="100"/>
      <c r="O450" s="100"/>
      <c r="P450" s="100"/>
      <c r="Q450" s="100"/>
      <c r="R450" s="100"/>
      <c r="S450" s="100"/>
      <c r="T450" s="100"/>
      <c r="U450" s="106"/>
    </row>
    <row r="451" spans="2:21" x14ac:dyDescent="0.35">
      <c r="B451" s="93" t="s">
        <v>625</v>
      </c>
      <c r="C451" s="94"/>
      <c r="D451" s="239" t="str">
        <f t="shared" si="28"/>
        <v>A448</v>
      </c>
      <c r="E451" s="94"/>
      <c r="F451" s="94">
        <f>IF(B451="","",SUMIFS(Einkauf!G$4:G$496,Einkauf!E$4:E$496,B451))</f>
        <v>0</v>
      </c>
      <c r="G451" s="94"/>
      <c r="H451" s="95">
        <f t="shared" si="29"/>
        <v>0</v>
      </c>
      <c r="I451" s="175"/>
      <c r="J451" s="180">
        <f t="shared" si="30"/>
        <v>0</v>
      </c>
      <c r="K451" s="98">
        <f t="shared" si="27"/>
        <v>0</v>
      </c>
      <c r="L451" s="108"/>
      <c r="M451" s="100"/>
      <c r="N451" s="100"/>
      <c r="O451" s="100"/>
      <c r="P451" s="100"/>
      <c r="Q451" s="100"/>
      <c r="R451" s="100"/>
      <c r="S451" s="100"/>
      <c r="T451" s="100"/>
      <c r="U451" s="106"/>
    </row>
    <row r="452" spans="2:21" x14ac:dyDescent="0.35">
      <c r="B452" s="93" t="s">
        <v>626</v>
      </c>
      <c r="C452" s="94"/>
      <c r="D452" s="239" t="str">
        <f t="shared" si="28"/>
        <v>A449</v>
      </c>
      <c r="E452" s="94"/>
      <c r="F452" s="94">
        <f>IF(B452="","",SUMIFS(Einkauf!G$4:G$496,Einkauf!E$4:E$496,B452))</f>
        <v>0</v>
      </c>
      <c r="G452" s="94"/>
      <c r="H452" s="95">
        <f t="shared" si="29"/>
        <v>0</v>
      </c>
      <c r="I452" s="175"/>
      <c r="J452" s="180">
        <f t="shared" si="30"/>
        <v>0</v>
      </c>
      <c r="K452" s="98">
        <f t="shared" si="27"/>
        <v>0</v>
      </c>
      <c r="L452" s="108"/>
      <c r="M452" s="100"/>
      <c r="N452" s="100"/>
      <c r="O452" s="100"/>
      <c r="P452" s="100"/>
      <c r="Q452" s="100"/>
      <c r="R452" s="100"/>
      <c r="S452" s="100"/>
      <c r="T452" s="100"/>
      <c r="U452" s="106"/>
    </row>
    <row r="453" spans="2:21" x14ac:dyDescent="0.35">
      <c r="B453" s="93" t="s">
        <v>627</v>
      </c>
      <c r="C453" s="94"/>
      <c r="D453" s="239" t="str">
        <f t="shared" si="28"/>
        <v>A450</v>
      </c>
      <c r="E453" s="94"/>
      <c r="F453" s="94">
        <f>IF(B453="","",SUMIFS(Einkauf!G$4:G$496,Einkauf!E$4:E$496,B453))</f>
        <v>0</v>
      </c>
      <c r="G453" s="94"/>
      <c r="H453" s="95">
        <f t="shared" si="29"/>
        <v>0</v>
      </c>
      <c r="I453" s="175"/>
      <c r="J453" s="180">
        <f t="shared" si="30"/>
        <v>0</v>
      </c>
      <c r="K453" s="98">
        <f t="shared" si="27"/>
        <v>0</v>
      </c>
      <c r="L453" s="108"/>
      <c r="M453" s="100"/>
      <c r="N453" s="100"/>
      <c r="O453" s="100"/>
      <c r="P453" s="100"/>
      <c r="Q453" s="100"/>
      <c r="R453" s="100"/>
      <c r="S453" s="100"/>
      <c r="T453" s="100"/>
      <c r="U453" s="106"/>
    </row>
    <row r="454" spans="2:21" x14ac:dyDescent="0.35">
      <c r="B454" s="93" t="s">
        <v>628</v>
      </c>
      <c r="C454" s="94"/>
      <c r="D454" s="239" t="str">
        <f t="shared" si="28"/>
        <v>A451</v>
      </c>
      <c r="E454" s="94"/>
      <c r="F454" s="94">
        <f>IF(B454="","",SUMIFS(Einkauf!G$4:G$496,Einkauf!E$4:E$496,B454))</f>
        <v>0</v>
      </c>
      <c r="G454" s="94"/>
      <c r="H454" s="95">
        <f t="shared" si="29"/>
        <v>0</v>
      </c>
      <c r="I454" s="175"/>
      <c r="J454" s="180">
        <f t="shared" si="30"/>
        <v>0</v>
      </c>
      <c r="K454" s="98">
        <f t="shared" ref="K454:K501" si="31">H454*I454</f>
        <v>0</v>
      </c>
      <c r="L454" s="108"/>
      <c r="M454" s="100"/>
      <c r="N454" s="100"/>
      <c r="O454" s="100"/>
      <c r="P454" s="100"/>
      <c r="Q454" s="100"/>
      <c r="R454" s="100"/>
      <c r="S454" s="100"/>
      <c r="T454" s="100"/>
      <c r="U454" s="106"/>
    </row>
    <row r="455" spans="2:21" x14ac:dyDescent="0.35">
      <c r="B455" s="93" t="s">
        <v>629</v>
      </c>
      <c r="C455" s="94"/>
      <c r="D455" s="239" t="str">
        <f t="shared" ref="D455:D501" si="32">B455</f>
        <v>A452</v>
      </c>
      <c r="E455" s="94"/>
      <c r="F455" s="94">
        <f>IF(B455="","",SUMIFS(Einkauf!G$4:G$496,Einkauf!E$4:E$496,B455))</f>
        <v>0</v>
      </c>
      <c r="G455" s="94"/>
      <c r="H455" s="95">
        <f t="shared" ref="H455:H501" si="33">IF(B455="","",E455+F455-G455)</f>
        <v>0</v>
      </c>
      <c r="I455" s="175"/>
      <c r="J455" s="180">
        <f t="shared" si="30"/>
        <v>0</v>
      </c>
      <c r="K455" s="98">
        <f t="shared" si="31"/>
        <v>0</v>
      </c>
      <c r="L455" s="108"/>
      <c r="M455" s="100"/>
      <c r="N455" s="100"/>
      <c r="O455" s="100"/>
      <c r="P455" s="100"/>
      <c r="Q455" s="100"/>
      <c r="R455" s="100"/>
      <c r="S455" s="100"/>
      <c r="T455" s="100"/>
      <c r="U455" s="106"/>
    </row>
    <row r="456" spans="2:21" x14ac:dyDescent="0.35">
      <c r="B456" s="93" t="s">
        <v>630</v>
      </c>
      <c r="C456" s="94"/>
      <c r="D456" s="239" t="str">
        <f t="shared" si="32"/>
        <v>A453</v>
      </c>
      <c r="E456" s="94"/>
      <c r="F456" s="94">
        <f>IF(B456="","",SUMIFS(Einkauf!G$4:G$496,Einkauf!E$4:E$496,B456))</f>
        <v>0</v>
      </c>
      <c r="G456" s="94"/>
      <c r="H456" s="95">
        <f t="shared" si="33"/>
        <v>0</v>
      </c>
      <c r="I456" s="175"/>
      <c r="J456" s="180">
        <f t="shared" si="30"/>
        <v>0</v>
      </c>
      <c r="K456" s="98">
        <f t="shared" si="31"/>
        <v>0</v>
      </c>
      <c r="L456" s="108"/>
      <c r="M456" s="100"/>
      <c r="N456" s="100"/>
      <c r="O456" s="100"/>
      <c r="P456" s="100"/>
      <c r="Q456" s="100"/>
      <c r="R456" s="100"/>
      <c r="S456" s="100"/>
      <c r="T456" s="100"/>
      <c r="U456" s="106"/>
    </row>
    <row r="457" spans="2:21" x14ac:dyDescent="0.35">
      <c r="B457" s="93" t="s">
        <v>631</v>
      </c>
      <c r="C457" s="94"/>
      <c r="D457" s="239" t="str">
        <f t="shared" si="32"/>
        <v>A454</v>
      </c>
      <c r="E457" s="94"/>
      <c r="F457" s="94">
        <f>IF(B457="","",SUMIFS(Einkauf!G$4:G$496,Einkauf!E$4:E$496,B457))</f>
        <v>0</v>
      </c>
      <c r="G457" s="94"/>
      <c r="H457" s="95">
        <f t="shared" si="33"/>
        <v>0</v>
      </c>
      <c r="I457" s="175"/>
      <c r="J457" s="180">
        <f t="shared" si="30"/>
        <v>0</v>
      </c>
      <c r="K457" s="98">
        <f t="shared" si="31"/>
        <v>0</v>
      </c>
      <c r="L457" s="108"/>
      <c r="M457" s="100"/>
      <c r="N457" s="100"/>
      <c r="O457" s="100"/>
      <c r="P457" s="100"/>
      <c r="Q457" s="100"/>
      <c r="R457" s="100"/>
      <c r="S457" s="100"/>
      <c r="T457" s="100"/>
      <c r="U457" s="106"/>
    </row>
    <row r="458" spans="2:21" x14ac:dyDescent="0.35">
      <c r="B458" s="93" t="s">
        <v>632</v>
      </c>
      <c r="C458" s="94"/>
      <c r="D458" s="239" t="str">
        <f t="shared" si="32"/>
        <v>A455</v>
      </c>
      <c r="E458" s="94"/>
      <c r="F458" s="94">
        <f>IF(B458="","",SUMIFS(Einkauf!G$4:G$496,Einkauf!E$4:E$496,B458))</f>
        <v>0</v>
      </c>
      <c r="G458" s="94"/>
      <c r="H458" s="95">
        <f t="shared" si="33"/>
        <v>0</v>
      </c>
      <c r="I458" s="175"/>
      <c r="J458" s="180">
        <f t="shared" si="30"/>
        <v>0</v>
      </c>
      <c r="K458" s="98">
        <f t="shared" si="31"/>
        <v>0</v>
      </c>
      <c r="L458" s="108"/>
      <c r="M458" s="100"/>
      <c r="N458" s="100"/>
      <c r="O458" s="100"/>
      <c r="P458" s="100"/>
      <c r="Q458" s="100"/>
      <c r="R458" s="100"/>
      <c r="S458" s="100"/>
      <c r="T458" s="100"/>
      <c r="U458" s="106"/>
    </row>
    <row r="459" spans="2:21" x14ac:dyDescent="0.35">
      <c r="B459" s="93" t="s">
        <v>633</v>
      </c>
      <c r="C459" s="94"/>
      <c r="D459" s="239" t="str">
        <f t="shared" si="32"/>
        <v>A456</v>
      </c>
      <c r="E459" s="94"/>
      <c r="F459" s="94">
        <f>IF(B459="","",SUMIFS(Einkauf!G$4:G$496,Einkauf!E$4:E$496,B459))</f>
        <v>0</v>
      </c>
      <c r="G459" s="94"/>
      <c r="H459" s="95">
        <f t="shared" si="33"/>
        <v>0</v>
      </c>
      <c r="I459" s="175"/>
      <c r="J459" s="180">
        <f t="shared" si="30"/>
        <v>0</v>
      </c>
      <c r="K459" s="98">
        <f t="shared" si="31"/>
        <v>0</v>
      </c>
      <c r="L459" s="108"/>
      <c r="M459" s="100"/>
      <c r="N459" s="100"/>
      <c r="O459" s="100"/>
      <c r="P459" s="100"/>
      <c r="Q459" s="100"/>
      <c r="R459" s="100"/>
      <c r="S459" s="100"/>
      <c r="T459" s="100"/>
      <c r="U459" s="106"/>
    </row>
    <row r="460" spans="2:21" x14ac:dyDescent="0.35">
      <c r="B460" s="93" t="s">
        <v>634</v>
      </c>
      <c r="C460" s="94"/>
      <c r="D460" s="239" t="str">
        <f t="shared" si="32"/>
        <v>A457</v>
      </c>
      <c r="E460" s="94"/>
      <c r="F460" s="94">
        <f>IF(B460="","",SUMIFS(Einkauf!G$4:G$496,Einkauf!E$4:E$496,B460))</f>
        <v>0</v>
      </c>
      <c r="G460" s="94"/>
      <c r="H460" s="95">
        <f t="shared" si="33"/>
        <v>0</v>
      </c>
      <c r="I460" s="175"/>
      <c r="J460" s="180">
        <f t="shared" si="30"/>
        <v>0</v>
      </c>
      <c r="K460" s="98">
        <f t="shared" si="31"/>
        <v>0</v>
      </c>
      <c r="L460" s="108"/>
      <c r="M460" s="100"/>
      <c r="N460" s="100"/>
      <c r="O460" s="100"/>
      <c r="P460" s="100"/>
      <c r="Q460" s="100"/>
      <c r="R460" s="100"/>
      <c r="S460" s="100"/>
      <c r="T460" s="100"/>
      <c r="U460" s="106"/>
    </row>
    <row r="461" spans="2:21" x14ac:dyDescent="0.35">
      <c r="B461" s="93" t="s">
        <v>635</v>
      </c>
      <c r="C461" s="94"/>
      <c r="D461" s="239" t="str">
        <f t="shared" si="32"/>
        <v>A458</v>
      </c>
      <c r="E461" s="94"/>
      <c r="F461" s="94">
        <f>IF(B461="","",SUMIFS(Einkauf!G$4:G$496,Einkauf!E$4:E$496,B461))</f>
        <v>0</v>
      </c>
      <c r="G461" s="94"/>
      <c r="H461" s="95">
        <f t="shared" si="33"/>
        <v>0</v>
      </c>
      <c r="I461" s="175"/>
      <c r="J461" s="180">
        <f t="shared" si="30"/>
        <v>0</v>
      </c>
      <c r="K461" s="98">
        <f t="shared" si="31"/>
        <v>0</v>
      </c>
      <c r="L461" s="108"/>
      <c r="M461" s="100"/>
      <c r="N461" s="100"/>
      <c r="O461" s="100"/>
      <c r="P461" s="100"/>
      <c r="Q461" s="100"/>
      <c r="R461" s="100"/>
      <c r="S461" s="100"/>
      <c r="T461" s="100"/>
      <c r="U461" s="106"/>
    </row>
    <row r="462" spans="2:21" x14ac:dyDescent="0.35">
      <c r="B462" s="93" t="s">
        <v>636</v>
      </c>
      <c r="C462" s="94"/>
      <c r="D462" s="239" t="str">
        <f t="shared" si="32"/>
        <v>A459</v>
      </c>
      <c r="E462" s="94"/>
      <c r="F462" s="94">
        <f>IF(B462="","",SUMIFS(Einkauf!G$4:G$496,Einkauf!E$4:E$496,B462))</f>
        <v>0</v>
      </c>
      <c r="G462" s="94"/>
      <c r="H462" s="95">
        <f t="shared" si="33"/>
        <v>0</v>
      </c>
      <c r="I462" s="175"/>
      <c r="J462" s="180">
        <f t="shared" si="30"/>
        <v>0</v>
      </c>
      <c r="K462" s="98">
        <f t="shared" si="31"/>
        <v>0</v>
      </c>
      <c r="L462" s="108"/>
      <c r="M462" s="100"/>
      <c r="N462" s="100"/>
      <c r="O462" s="100"/>
      <c r="P462" s="100"/>
      <c r="Q462" s="100"/>
      <c r="R462" s="100"/>
      <c r="S462" s="100"/>
      <c r="T462" s="100"/>
      <c r="U462" s="106"/>
    </row>
    <row r="463" spans="2:21" x14ac:dyDescent="0.35">
      <c r="B463" s="93" t="s">
        <v>637</v>
      </c>
      <c r="C463" s="94"/>
      <c r="D463" s="239" t="str">
        <f t="shared" si="32"/>
        <v>A460</v>
      </c>
      <c r="E463" s="94"/>
      <c r="F463" s="94">
        <f>IF(B463="","",SUMIFS(Einkauf!G$4:G$496,Einkauf!E$4:E$496,B463))</f>
        <v>0</v>
      </c>
      <c r="G463" s="94"/>
      <c r="H463" s="95">
        <f t="shared" si="33"/>
        <v>0</v>
      </c>
      <c r="I463" s="175"/>
      <c r="J463" s="180">
        <f t="shared" si="30"/>
        <v>0</v>
      </c>
      <c r="K463" s="98">
        <f t="shared" si="31"/>
        <v>0</v>
      </c>
      <c r="L463" s="108"/>
      <c r="M463" s="100"/>
      <c r="N463" s="100"/>
      <c r="O463" s="100"/>
      <c r="P463" s="100"/>
      <c r="Q463" s="100"/>
      <c r="R463" s="100"/>
      <c r="S463" s="100"/>
      <c r="T463" s="100"/>
      <c r="U463" s="106"/>
    </row>
    <row r="464" spans="2:21" x14ac:dyDescent="0.35">
      <c r="B464" s="93" t="s">
        <v>638</v>
      </c>
      <c r="C464" s="94"/>
      <c r="D464" s="239" t="str">
        <f t="shared" si="32"/>
        <v>A461</v>
      </c>
      <c r="E464" s="94"/>
      <c r="F464" s="94">
        <f>IF(B464="","",SUMIFS(Einkauf!G$4:G$496,Einkauf!E$4:E$496,B464))</f>
        <v>0</v>
      </c>
      <c r="G464" s="94"/>
      <c r="H464" s="95">
        <f t="shared" si="33"/>
        <v>0</v>
      </c>
      <c r="I464" s="175"/>
      <c r="J464" s="180">
        <f t="shared" si="30"/>
        <v>0</v>
      </c>
      <c r="K464" s="98">
        <f t="shared" si="31"/>
        <v>0</v>
      </c>
      <c r="L464" s="108"/>
      <c r="M464" s="100"/>
      <c r="N464" s="100"/>
      <c r="O464" s="100"/>
      <c r="P464" s="100"/>
      <c r="Q464" s="100"/>
      <c r="R464" s="100"/>
      <c r="S464" s="100"/>
      <c r="T464" s="100"/>
      <c r="U464" s="106"/>
    </row>
    <row r="465" spans="2:21" x14ac:dyDescent="0.35">
      <c r="B465" s="93" t="s">
        <v>639</v>
      </c>
      <c r="C465" s="94"/>
      <c r="D465" s="239" t="str">
        <f t="shared" si="32"/>
        <v>A462</v>
      </c>
      <c r="E465" s="94"/>
      <c r="F465" s="94">
        <f>IF(B465="","",SUMIFS(Einkauf!G$4:G$496,Einkauf!E$4:E$496,B465))</f>
        <v>0</v>
      </c>
      <c r="G465" s="94"/>
      <c r="H465" s="95">
        <f t="shared" si="33"/>
        <v>0</v>
      </c>
      <c r="I465" s="175"/>
      <c r="J465" s="180">
        <f t="shared" ref="J465:J501" si="34">I465/1000</f>
        <v>0</v>
      </c>
      <c r="K465" s="98">
        <f t="shared" si="31"/>
        <v>0</v>
      </c>
      <c r="L465" s="108"/>
      <c r="M465" s="100"/>
      <c r="N465" s="100"/>
      <c r="O465" s="100"/>
      <c r="P465" s="100"/>
      <c r="Q465" s="100"/>
      <c r="R465" s="100"/>
      <c r="S465" s="100"/>
      <c r="T465" s="100"/>
      <c r="U465" s="106"/>
    </row>
    <row r="466" spans="2:21" x14ac:dyDescent="0.35">
      <c r="B466" s="93" t="s">
        <v>640</v>
      </c>
      <c r="C466" s="94"/>
      <c r="D466" s="239" t="str">
        <f t="shared" si="32"/>
        <v>A463</v>
      </c>
      <c r="E466" s="94"/>
      <c r="F466" s="94">
        <f>IF(B466="","",SUMIFS(Einkauf!G$4:G$496,Einkauf!E$4:E$496,B466))</f>
        <v>0</v>
      </c>
      <c r="G466" s="94"/>
      <c r="H466" s="95">
        <f t="shared" si="33"/>
        <v>0</v>
      </c>
      <c r="I466" s="175"/>
      <c r="J466" s="180">
        <f t="shared" si="34"/>
        <v>0</v>
      </c>
      <c r="K466" s="98">
        <f t="shared" si="31"/>
        <v>0</v>
      </c>
      <c r="L466" s="108"/>
      <c r="M466" s="100"/>
      <c r="N466" s="100"/>
      <c r="O466" s="100"/>
      <c r="P466" s="100"/>
      <c r="Q466" s="100"/>
      <c r="R466" s="100"/>
      <c r="S466" s="100"/>
      <c r="T466" s="100"/>
      <c r="U466" s="106"/>
    </row>
    <row r="467" spans="2:21" x14ac:dyDescent="0.35">
      <c r="B467" s="93" t="s">
        <v>641</v>
      </c>
      <c r="C467" s="94"/>
      <c r="D467" s="239" t="str">
        <f t="shared" si="32"/>
        <v>A464</v>
      </c>
      <c r="E467" s="94"/>
      <c r="F467" s="94">
        <f>IF(B467="","",SUMIFS(Einkauf!G$4:G$496,Einkauf!E$4:E$496,B467))</f>
        <v>0</v>
      </c>
      <c r="G467" s="94"/>
      <c r="H467" s="95">
        <f t="shared" si="33"/>
        <v>0</v>
      </c>
      <c r="I467" s="175"/>
      <c r="J467" s="180">
        <f t="shared" si="34"/>
        <v>0</v>
      </c>
      <c r="K467" s="98">
        <f t="shared" si="31"/>
        <v>0</v>
      </c>
      <c r="L467" s="108"/>
      <c r="M467" s="100"/>
      <c r="N467" s="100"/>
      <c r="O467" s="100"/>
      <c r="P467" s="100"/>
      <c r="Q467" s="100"/>
      <c r="R467" s="100"/>
      <c r="S467" s="100"/>
      <c r="T467" s="100"/>
      <c r="U467" s="106"/>
    </row>
    <row r="468" spans="2:21" x14ac:dyDescent="0.35">
      <c r="B468" s="93" t="s">
        <v>642</v>
      </c>
      <c r="C468" s="94"/>
      <c r="D468" s="239" t="str">
        <f t="shared" si="32"/>
        <v>A465</v>
      </c>
      <c r="E468" s="94"/>
      <c r="F468" s="94">
        <f>IF(B468="","",SUMIFS(Einkauf!G$4:G$496,Einkauf!E$4:E$496,B468))</f>
        <v>0</v>
      </c>
      <c r="G468" s="94"/>
      <c r="H468" s="95">
        <f t="shared" si="33"/>
        <v>0</v>
      </c>
      <c r="I468" s="175"/>
      <c r="J468" s="180">
        <f t="shared" si="34"/>
        <v>0</v>
      </c>
      <c r="K468" s="98">
        <f t="shared" si="31"/>
        <v>0</v>
      </c>
      <c r="L468" s="108"/>
      <c r="M468" s="100"/>
      <c r="N468" s="100"/>
      <c r="O468" s="100"/>
      <c r="P468" s="100"/>
      <c r="Q468" s="100"/>
      <c r="R468" s="100"/>
      <c r="S468" s="100"/>
      <c r="T468" s="100"/>
      <c r="U468" s="106"/>
    </row>
    <row r="469" spans="2:21" x14ac:dyDescent="0.35">
      <c r="B469" s="93" t="s">
        <v>643</v>
      </c>
      <c r="C469" s="94"/>
      <c r="D469" s="239" t="str">
        <f t="shared" si="32"/>
        <v>A466</v>
      </c>
      <c r="E469" s="94"/>
      <c r="F469" s="94">
        <f>IF(B469="","",SUMIFS(Einkauf!G$4:G$496,Einkauf!E$4:E$496,B469))</f>
        <v>0</v>
      </c>
      <c r="G469" s="94"/>
      <c r="H469" s="95">
        <f t="shared" si="33"/>
        <v>0</v>
      </c>
      <c r="I469" s="175"/>
      <c r="J469" s="180">
        <f t="shared" si="34"/>
        <v>0</v>
      </c>
      <c r="K469" s="98">
        <f t="shared" si="31"/>
        <v>0</v>
      </c>
      <c r="L469" s="108"/>
      <c r="M469" s="100"/>
      <c r="N469" s="100"/>
      <c r="O469" s="100"/>
      <c r="P469" s="100"/>
      <c r="Q469" s="100"/>
      <c r="R469" s="100"/>
      <c r="S469" s="100"/>
      <c r="T469" s="100"/>
      <c r="U469" s="106"/>
    </row>
    <row r="470" spans="2:21" x14ac:dyDescent="0.35">
      <c r="B470" s="93" t="s">
        <v>644</v>
      </c>
      <c r="C470" s="94"/>
      <c r="D470" s="239" t="str">
        <f t="shared" si="32"/>
        <v>A467</v>
      </c>
      <c r="E470" s="94"/>
      <c r="F470" s="94">
        <f>IF(B470="","",SUMIFS(Einkauf!G$4:G$496,Einkauf!E$4:E$496,B470))</f>
        <v>0</v>
      </c>
      <c r="G470" s="94"/>
      <c r="H470" s="95">
        <f t="shared" si="33"/>
        <v>0</v>
      </c>
      <c r="I470" s="175"/>
      <c r="J470" s="180">
        <f t="shared" si="34"/>
        <v>0</v>
      </c>
      <c r="K470" s="98">
        <f t="shared" si="31"/>
        <v>0</v>
      </c>
      <c r="L470" s="108"/>
      <c r="M470" s="100"/>
      <c r="N470" s="100"/>
      <c r="O470" s="100"/>
      <c r="P470" s="100"/>
      <c r="Q470" s="100"/>
      <c r="R470" s="100"/>
      <c r="S470" s="100"/>
      <c r="T470" s="100"/>
      <c r="U470" s="106"/>
    </row>
    <row r="471" spans="2:21" x14ac:dyDescent="0.35">
      <c r="B471" s="93" t="s">
        <v>645</v>
      </c>
      <c r="C471" s="94"/>
      <c r="D471" s="239" t="str">
        <f t="shared" si="32"/>
        <v>A468</v>
      </c>
      <c r="E471" s="94"/>
      <c r="F471" s="94">
        <f>IF(B471="","",SUMIFS(Einkauf!G$4:G$496,Einkauf!E$4:E$496,B471))</f>
        <v>0</v>
      </c>
      <c r="G471" s="94"/>
      <c r="H471" s="95">
        <f t="shared" si="33"/>
        <v>0</v>
      </c>
      <c r="I471" s="175"/>
      <c r="J471" s="180">
        <f t="shared" si="34"/>
        <v>0</v>
      </c>
      <c r="K471" s="98">
        <f t="shared" si="31"/>
        <v>0</v>
      </c>
      <c r="L471" s="108"/>
      <c r="M471" s="100"/>
      <c r="N471" s="100"/>
      <c r="O471" s="100"/>
      <c r="P471" s="100"/>
      <c r="Q471" s="100"/>
      <c r="R471" s="100"/>
      <c r="S471" s="100"/>
      <c r="T471" s="100"/>
      <c r="U471" s="106"/>
    </row>
    <row r="472" spans="2:21" x14ac:dyDescent="0.35">
      <c r="B472" s="93" t="s">
        <v>646</v>
      </c>
      <c r="C472" s="94"/>
      <c r="D472" s="239" t="str">
        <f t="shared" si="32"/>
        <v>A469</v>
      </c>
      <c r="E472" s="94"/>
      <c r="F472" s="94">
        <f>IF(B472="","",SUMIFS(Einkauf!G$4:G$496,Einkauf!E$4:E$496,B472))</f>
        <v>0</v>
      </c>
      <c r="G472" s="94"/>
      <c r="H472" s="95">
        <f t="shared" si="33"/>
        <v>0</v>
      </c>
      <c r="I472" s="175"/>
      <c r="J472" s="180">
        <f t="shared" si="34"/>
        <v>0</v>
      </c>
      <c r="K472" s="98">
        <f t="shared" si="31"/>
        <v>0</v>
      </c>
      <c r="L472" s="108"/>
      <c r="M472" s="100"/>
      <c r="N472" s="100"/>
      <c r="O472" s="100"/>
      <c r="P472" s="100"/>
      <c r="Q472" s="100"/>
      <c r="R472" s="100"/>
      <c r="S472" s="100"/>
      <c r="T472" s="100"/>
      <c r="U472" s="106"/>
    </row>
    <row r="473" spans="2:21" x14ac:dyDescent="0.35">
      <c r="B473" s="93" t="s">
        <v>647</v>
      </c>
      <c r="C473" s="94"/>
      <c r="D473" s="239" t="str">
        <f t="shared" si="32"/>
        <v>A470</v>
      </c>
      <c r="E473" s="94"/>
      <c r="F473" s="94">
        <f>IF(B473="","",SUMIFS(Einkauf!G$4:G$496,Einkauf!E$4:E$496,B473))</f>
        <v>0</v>
      </c>
      <c r="G473" s="94"/>
      <c r="H473" s="95">
        <f t="shared" si="33"/>
        <v>0</v>
      </c>
      <c r="I473" s="175"/>
      <c r="J473" s="180">
        <f t="shared" si="34"/>
        <v>0</v>
      </c>
      <c r="K473" s="98">
        <f t="shared" si="31"/>
        <v>0</v>
      </c>
      <c r="L473" s="108"/>
      <c r="M473" s="100"/>
      <c r="N473" s="100"/>
      <c r="O473" s="100"/>
      <c r="P473" s="100"/>
      <c r="Q473" s="100"/>
      <c r="R473" s="100"/>
      <c r="S473" s="100"/>
      <c r="T473" s="100"/>
      <c r="U473" s="106"/>
    </row>
    <row r="474" spans="2:21" x14ac:dyDescent="0.35">
      <c r="B474" s="93" t="s">
        <v>648</v>
      </c>
      <c r="C474" s="94"/>
      <c r="D474" s="239" t="str">
        <f t="shared" si="32"/>
        <v>A471</v>
      </c>
      <c r="E474" s="94"/>
      <c r="F474" s="94">
        <f>IF(B474="","",SUMIFS(Einkauf!G$4:G$496,Einkauf!E$4:E$496,B474))</f>
        <v>0</v>
      </c>
      <c r="G474" s="94"/>
      <c r="H474" s="95">
        <f t="shared" si="33"/>
        <v>0</v>
      </c>
      <c r="I474" s="175"/>
      <c r="J474" s="180">
        <f t="shared" si="34"/>
        <v>0</v>
      </c>
      <c r="K474" s="98">
        <f t="shared" si="31"/>
        <v>0</v>
      </c>
      <c r="L474" s="108"/>
      <c r="M474" s="100"/>
      <c r="N474" s="100"/>
      <c r="O474" s="100"/>
      <c r="P474" s="100"/>
      <c r="Q474" s="100"/>
      <c r="R474" s="100"/>
      <c r="S474" s="100"/>
      <c r="T474" s="100"/>
      <c r="U474" s="106"/>
    </row>
    <row r="475" spans="2:21" x14ac:dyDescent="0.35">
      <c r="B475" s="93" t="s">
        <v>649</v>
      </c>
      <c r="C475" s="94"/>
      <c r="D475" s="239" t="str">
        <f t="shared" si="32"/>
        <v>A472</v>
      </c>
      <c r="E475" s="94"/>
      <c r="F475" s="94">
        <f>IF(B475="","",SUMIFS(Einkauf!G$4:G$496,Einkauf!E$4:E$496,B475))</f>
        <v>0</v>
      </c>
      <c r="G475" s="94"/>
      <c r="H475" s="95">
        <f t="shared" si="33"/>
        <v>0</v>
      </c>
      <c r="I475" s="175"/>
      <c r="J475" s="180">
        <f t="shared" si="34"/>
        <v>0</v>
      </c>
      <c r="K475" s="98">
        <f t="shared" si="31"/>
        <v>0</v>
      </c>
      <c r="L475" s="108"/>
      <c r="M475" s="100"/>
      <c r="N475" s="100"/>
      <c r="O475" s="100"/>
      <c r="P475" s="100"/>
      <c r="Q475" s="100"/>
      <c r="R475" s="100"/>
      <c r="S475" s="100"/>
      <c r="T475" s="100"/>
      <c r="U475" s="106"/>
    </row>
    <row r="476" spans="2:21" x14ac:dyDescent="0.35">
      <c r="B476" s="93" t="s">
        <v>650</v>
      </c>
      <c r="C476" s="94"/>
      <c r="D476" s="239" t="str">
        <f t="shared" si="32"/>
        <v>A473</v>
      </c>
      <c r="E476" s="94"/>
      <c r="F476" s="94">
        <f>IF(B476="","",SUMIFS(Einkauf!G$4:G$496,Einkauf!E$4:E$496,B476))</f>
        <v>0</v>
      </c>
      <c r="G476" s="94"/>
      <c r="H476" s="95">
        <f t="shared" si="33"/>
        <v>0</v>
      </c>
      <c r="I476" s="175"/>
      <c r="J476" s="180">
        <f t="shared" si="34"/>
        <v>0</v>
      </c>
      <c r="K476" s="98">
        <f t="shared" si="31"/>
        <v>0</v>
      </c>
      <c r="L476" s="108"/>
      <c r="M476" s="100"/>
      <c r="N476" s="100"/>
      <c r="O476" s="100"/>
      <c r="P476" s="100"/>
      <c r="Q476" s="100"/>
      <c r="R476" s="100"/>
      <c r="S476" s="100"/>
      <c r="T476" s="100"/>
      <c r="U476" s="106"/>
    </row>
    <row r="477" spans="2:21" x14ac:dyDescent="0.35">
      <c r="B477" s="93" t="s">
        <v>651</v>
      </c>
      <c r="C477" s="94"/>
      <c r="D477" s="239" t="str">
        <f t="shared" si="32"/>
        <v>A474</v>
      </c>
      <c r="E477" s="94"/>
      <c r="F477" s="94">
        <f>IF(B477="","",SUMIFS(Einkauf!G$4:G$496,Einkauf!E$4:E$496,B477))</f>
        <v>0</v>
      </c>
      <c r="G477" s="94"/>
      <c r="H477" s="95">
        <f t="shared" si="33"/>
        <v>0</v>
      </c>
      <c r="I477" s="175"/>
      <c r="J477" s="180">
        <f t="shared" si="34"/>
        <v>0</v>
      </c>
      <c r="K477" s="98">
        <f t="shared" si="31"/>
        <v>0</v>
      </c>
      <c r="L477" s="108"/>
      <c r="M477" s="100"/>
      <c r="N477" s="100"/>
      <c r="O477" s="100"/>
      <c r="P477" s="100"/>
      <c r="Q477" s="100"/>
      <c r="R477" s="100"/>
      <c r="S477" s="100"/>
      <c r="T477" s="100"/>
      <c r="U477" s="106"/>
    </row>
    <row r="478" spans="2:21" x14ac:dyDescent="0.35">
      <c r="B478" s="93" t="s">
        <v>652</v>
      </c>
      <c r="C478" s="94"/>
      <c r="D478" s="239" t="str">
        <f t="shared" si="32"/>
        <v>A475</v>
      </c>
      <c r="E478" s="94"/>
      <c r="F478" s="94">
        <f>IF(B478="","",SUMIFS(Einkauf!G$4:G$496,Einkauf!E$4:E$496,B478))</f>
        <v>0</v>
      </c>
      <c r="G478" s="94"/>
      <c r="H478" s="95">
        <f t="shared" si="33"/>
        <v>0</v>
      </c>
      <c r="I478" s="175"/>
      <c r="J478" s="180">
        <f t="shared" si="34"/>
        <v>0</v>
      </c>
      <c r="K478" s="98">
        <f t="shared" si="31"/>
        <v>0</v>
      </c>
      <c r="L478" s="108"/>
      <c r="M478" s="100"/>
      <c r="N478" s="100"/>
      <c r="O478" s="100"/>
      <c r="P478" s="100"/>
      <c r="Q478" s="100"/>
      <c r="R478" s="100"/>
      <c r="S478" s="100"/>
      <c r="T478" s="100"/>
      <c r="U478" s="106"/>
    </row>
    <row r="479" spans="2:21" x14ac:dyDescent="0.35">
      <c r="B479" s="93" t="s">
        <v>653</v>
      </c>
      <c r="C479" s="94"/>
      <c r="D479" s="239" t="str">
        <f t="shared" si="32"/>
        <v>A476</v>
      </c>
      <c r="E479" s="94"/>
      <c r="F479" s="94">
        <f>IF(B479="","",SUMIFS(Einkauf!G$4:G$496,Einkauf!E$4:E$496,B479))</f>
        <v>0</v>
      </c>
      <c r="G479" s="94"/>
      <c r="H479" s="95">
        <f t="shared" si="33"/>
        <v>0</v>
      </c>
      <c r="I479" s="175"/>
      <c r="J479" s="180">
        <f t="shared" si="34"/>
        <v>0</v>
      </c>
      <c r="K479" s="98">
        <f t="shared" si="31"/>
        <v>0</v>
      </c>
      <c r="L479" s="108"/>
      <c r="M479" s="100"/>
      <c r="N479" s="100"/>
      <c r="O479" s="100"/>
      <c r="P479" s="100"/>
      <c r="Q479" s="100"/>
      <c r="R479" s="100"/>
      <c r="S479" s="100"/>
      <c r="T479" s="100"/>
      <c r="U479" s="106"/>
    </row>
    <row r="480" spans="2:21" x14ac:dyDescent="0.35">
      <c r="B480" s="93" t="s">
        <v>654</v>
      </c>
      <c r="C480" s="94"/>
      <c r="D480" s="239" t="str">
        <f t="shared" si="32"/>
        <v>A477</v>
      </c>
      <c r="E480" s="94"/>
      <c r="F480" s="94">
        <f>IF(B480="","",SUMIFS(Einkauf!G$4:G$496,Einkauf!E$4:E$496,B480))</f>
        <v>0</v>
      </c>
      <c r="G480" s="94"/>
      <c r="H480" s="95">
        <f t="shared" si="33"/>
        <v>0</v>
      </c>
      <c r="I480" s="175"/>
      <c r="J480" s="180">
        <f t="shared" si="34"/>
        <v>0</v>
      </c>
      <c r="K480" s="98">
        <f t="shared" si="31"/>
        <v>0</v>
      </c>
      <c r="L480" s="108"/>
      <c r="M480" s="100"/>
      <c r="N480" s="100"/>
      <c r="O480" s="100"/>
      <c r="P480" s="100"/>
      <c r="Q480" s="100"/>
      <c r="R480" s="100"/>
      <c r="S480" s="100"/>
      <c r="T480" s="100"/>
      <c r="U480" s="106"/>
    </row>
    <row r="481" spans="2:21" x14ac:dyDescent="0.35">
      <c r="B481" s="93" t="s">
        <v>655</v>
      </c>
      <c r="C481" s="94"/>
      <c r="D481" s="239" t="str">
        <f t="shared" si="32"/>
        <v>A478</v>
      </c>
      <c r="E481" s="94"/>
      <c r="F481" s="94">
        <f>IF(B481="","",SUMIFS(Einkauf!G$4:G$496,Einkauf!E$4:E$496,B481))</f>
        <v>0</v>
      </c>
      <c r="G481" s="94"/>
      <c r="H481" s="95">
        <f t="shared" si="33"/>
        <v>0</v>
      </c>
      <c r="I481" s="175"/>
      <c r="J481" s="180">
        <f t="shared" si="34"/>
        <v>0</v>
      </c>
      <c r="K481" s="98">
        <f t="shared" si="31"/>
        <v>0</v>
      </c>
      <c r="L481" s="108"/>
      <c r="M481" s="100"/>
      <c r="N481" s="100"/>
      <c r="O481" s="100"/>
      <c r="P481" s="100"/>
      <c r="Q481" s="100"/>
      <c r="R481" s="100"/>
      <c r="S481" s="100"/>
      <c r="T481" s="100"/>
      <c r="U481" s="106"/>
    </row>
    <row r="482" spans="2:21" x14ac:dyDescent="0.35">
      <c r="B482" s="93" t="s">
        <v>656</v>
      </c>
      <c r="C482" s="94"/>
      <c r="D482" s="239" t="str">
        <f t="shared" si="32"/>
        <v>A479</v>
      </c>
      <c r="E482" s="94"/>
      <c r="F482" s="94">
        <f>IF(B482="","",SUMIFS(Einkauf!G$4:G$496,Einkauf!E$4:E$496,B482))</f>
        <v>0</v>
      </c>
      <c r="G482" s="94"/>
      <c r="H482" s="95">
        <f t="shared" si="33"/>
        <v>0</v>
      </c>
      <c r="I482" s="175"/>
      <c r="J482" s="180">
        <f t="shared" si="34"/>
        <v>0</v>
      </c>
      <c r="K482" s="98">
        <f t="shared" si="31"/>
        <v>0</v>
      </c>
      <c r="L482" s="108"/>
      <c r="M482" s="100"/>
      <c r="N482" s="100"/>
      <c r="O482" s="100"/>
      <c r="P482" s="100"/>
      <c r="Q482" s="100"/>
      <c r="R482" s="100"/>
      <c r="S482" s="100"/>
      <c r="T482" s="100"/>
      <c r="U482" s="106"/>
    </row>
    <row r="483" spans="2:21" x14ac:dyDescent="0.35">
      <c r="B483" s="93" t="s">
        <v>657</v>
      </c>
      <c r="C483" s="94"/>
      <c r="D483" s="239" t="str">
        <f t="shared" si="32"/>
        <v>A480</v>
      </c>
      <c r="E483" s="94"/>
      <c r="F483" s="94">
        <f>IF(B483="","",SUMIFS(Einkauf!G$4:G$496,Einkauf!E$4:E$496,B483))</f>
        <v>0</v>
      </c>
      <c r="G483" s="94"/>
      <c r="H483" s="95">
        <f t="shared" si="33"/>
        <v>0</v>
      </c>
      <c r="I483" s="175"/>
      <c r="J483" s="180">
        <f t="shared" si="34"/>
        <v>0</v>
      </c>
      <c r="K483" s="98">
        <f t="shared" si="31"/>
        <v>0</v>
      </c>
      <c r="L483" s="108"/>
      <c r="M483" s="100"/>
      <c r="N483" s="100"/>
      <c r="O483" s="100"/>
      <c r="P483" s="100"/>
      <c r="Q483" s="100"/>
      <c r="R483" s="100"/>
      <c r="S483" s="100"/>
      <c r="T483" s="100"/>
      <c r="U483" s="106"/>
    </row>
    <row r="484" spans="2:21" x14ac:dyDescent="0.35">
      <c r="B484" s="93" t="s">
        <v>658</v>
      </c>
      <c r="C484" s="94"/>
      <c r="D484" s="239" t="str">
        <f t="shared" si="32"/>
        <v>A481</v>
      </c>
      <c r="E484" s="94"/>
      <c r="F484" s="94">
        <f>IF(B484="","",SUMIFS(Einkauf!G$4:G$496,Einkauf!E$4:E$496,B484))</f>
        <v>0</v>
      </c>
      <c r="G484" s="94"/>
      <c r="H484" s="95">
        <f t="shared" si="33"/>
        <v>0</v>
      </c>
      <c r="I484" s="175"/>
      <c r="J484" s="180">
        <f t="shared" si="34"/>
        <v>0</v>
      </c>
      <c r="K484" s="98">
        <f t="shared" si="31"/>
        <v>0</v>
      </c>
      <c r="L484" s="108"/>
      <c r="M484" s="100"/>
      <c r="N484" s="100"/>
      <c r="O484" s="100"/>
      <c r="P484" s="100"/>
      <c r="Q484" s="100"/>
      <c r="R484" s="100"/>
      <c r="S484" s="100"/>
      <c r="T484" s="100"/>
      <c r="U484" s="106"/>
    </row>
    <row r="485" spans="2:21" x14ac:dyDescent="0.35">
      <c r="B485" s="93" t="s">
        <v>659</v>
      </c>
      <c r="C485" s="94"/>
      <c r="D485" s="239" t="str">
        <f t="shared" si="32"/>
        <v>A482</v>
      </c>
      <c r="E485" s="94"/>
      <c r="F485" s="94">
        <f>IF(B485="","",SUMIFS(Einkauf!G$4:G$496,Einkauf!E$4:E$496,B485))</f>
        <v>0</v>
      </c>
      <c r="G485" s="94"/>
      <c r="H485" s="95">
        <f t="shared" si="33"/>
        <v>0</v>
      </c>
      <c r="I485" s="175"/>
      <c r="J485" s="180">
        <f t="shared" si="34"/>
        <v>0</v>
      </c>
      <c r="K485" s="98">
        <f t="shared" si="31"/>
        <v>0</v>
      </c>
      <c r="L485" s="108"/>
      <c r="M485" s="100"/>
      <c r="N485" s="100"/>
      <c r="O485" s="100"/>
      <c r="P485" s="100"/>
      <c r="Q485" s="100"/>
      <c r="R485" s="100"/>
      <c r="S485" s="100"/>
      <c r="T485" s="100"/>
      <c r="U485" s="106"/>
    </row>
    <row r="486" spans="2:21" x14ac:dyDescent="0.35">
      <c r="B486" s="93" t="s">
        <v>660</v>
      </c>
      <c r="C486" s="94"/>
      <c r="D486" s="239" t="str">
        <f t="shared" si="32"/>
        <v>A483</v>
      </c>
      <c r="E486" s="94"/>
      <c r="F486" s="94">
        <f>IF(B486="","",SUMIFS(Einkauf!G$4:G$496,Einkauf!E$4:E$496,B486))</f>
        <v>0</v>
      </c>
      <c r="G486" s="94"/>
      <c r="H486" s="95">
        <f t="shared" si="33"/>
        <v>0</v>
      </c>
      <c r="I486" s="175"/>
      <c r="J486" s="180">
        <f t="shared" si="34"/>
        <v>0</v>
      </c>
      <c r="K486" s="98">
        <f t="shared" si="31"/>
        <v>0</v>
      </c>
      <c r="L486" s="108"/>
      <c r="M486" s="100"/>
      <c r="N486" s="100"/>
      <c r="O486" s="100"/>
      <c r="P486" s="100"/>
      <c r="Q486" s="100"/>
      <c r="R486" s="100"/>
      <c r="S486" s="100"/>
      <c r="T486" s="100"/>
      <c r="U486" s="106"/>
    </row>
    <row r="487" spans="2:21" x14ac:dyDescent="0.35">
      <c r="B487" s="93" t="s">
        <v>661</v>
      </c>
      <c r="C487" s="94"/>
      <c r="D487" s="239" t="str">
        <f t="shared" si="32"/>
        <v>A484</v>
      </c>
      <c r="E487" s="94"/>
      <c r="F487" s="94">
        <f>IF(B487="","",SUMIFS(Einkauf!G$4:G$496,Einkauf!E$4:E$496,B487))</f>
        <v>0</v>
      </c>
      <c r="G487" s="94"/>
      <c r="H487" s="95">
        <f t="shared" si="33"/>
        <v>0</v>
      </c>
      <c r="I487" s="175"/>
      <c r="J487" s="180">
        <f t="shared" si="34"/>
        <v>0</v>
      </c>
      <c r="K487" s="98">
        <f t="shared" si="31"/>
        <v>0</v>
      </c>
      <c r="L487" s="108"/>
      <c r="M487" s="100"/>
      <c r="N487" s="100"/>
      <c r="O487" s="100"/>
      <c r="P487" s="100"/>
      <c r="Q487" s="100"/>
      <c r="R487" s="100"/>
      <c r="S487" s="100"/>
      <c r="T487" s="100"/>
      <c r="U487" s="106"/>
    </row>
    <row r="488" spans="2:21" x14ac:dyDescent="0.35">
      <c r="B488" s="93" t="s">
        <v>662</v>
      </c>
      <c r="C488" s="94"/>
      <c r="D488" s="239" t="str">
        <f t="shared" si="32"/>
        <v>A485</v>
      </c>
      <c r="E488" s="94"/>
      <c r="F488" s="94">
        <f>IF(B488="","",SUMIFS(Einkauf!G$4:G$496,Einkauf!E$4:E$496,B488))</f>
        <v>0</v>
      </c>
      <c r="G488" s="94"/>
      <c r="H488" s="95">
        <f t="shared" si="33"/>
        <v>0</v>
      </c>
      <c r="I488" s="175"/>
      <c r="J488" s="180">
        <f t="shared" si="34"/>
        <v>0</v>
      </c>
      <c r="K488" s="98">
        <f t="shared" si="31"/>
        <v>0</v>
      </c>
      <c r="L488" s="108"/>
      <c r="M488" s="100"/>
      <c r="N488" s="100"/>
      <c r="O488" s="100"/>
      <c r="P488" s="100"/>
      <c r="Q488" s="100"/>
      <c r="R488" s="100"/>
      <c r="S488" s="100"/>
      <c r="T488" s="100"/>
      <c r="U488" s="106"/>
    </row>
    <row r="489" spans="2:21" x14ac:dyDescent="0.35">
      <c r="B489" s="93" t="s">
        <v>663</v>
      </c>
      <c r="C489" s="94"/>
      <c r="D489" s="239" t="str">
        <f t="shared" si="32"/>
        <v>A486</v>
      </c>
      <c r="E489" s="94"/>
      <c r="F489" s="94">
        <f>IF(B489="","",SUMIFS(Einkauf!G$4:G$496,Einkauf!E$4:E$496,B489))</f>
        <v>0</v>
      </c>
      <c r="G489" s="94"/>
      <c r="H489" s="95">
        <f t="shared" si="33"/>
        <v>0</v>
      </c>
      <c r="I489" s="175"/>
      <c r="J489" s="180">
        <f t="shared" si="34"/>
        <v>0</v>
      </c>
      <c r="K489" s="98">
        <f t="shared" si="31"/>
        <v>0</v>
      </c>
      <c r="L489" s="108"/>
      <c r="M489" s="100"/>
      <c r="N489" s="100"/>
      <c r="O489" s="100"/>
      <c r="P489" s="100"/>
      <c r="Q489" s="100"/>
      <c r="R489" s="100"/>
      <c r="S489" s="100"/>
      <c r="T489" s="100"/>
      <c r="U489" s="106"/>
    </row>
    <row r="490" spans="2:21" x14ac:dyDescent="0.35">
      <c r="B490" s="93" t="s">
        <v>664</v>
      </c>
      <c r="C490" s="94"/>
      <c r="D490" s="239" t="str">
        <f t="shared" si="32"/>
        <v>A487</v>
      </c>
      <c r="E490" s="94"/>
      <c r="F490" s="94">
        <f>IF(B490="","",SUMIFS(Einkauf!G$4:G$496,Einkauf!E$4:E$496,B490))</f>
        <v>0</v>
      </c>
      <c r="G490" s="94"/>
      <c r="H490" s="95">
        <f t="shared" si="33"/>
        <v>0</v>
      </c>
      <c r="I490" s="175"/>
      <c r="J490" s="180">
        <f t="shared" si="34"/>
        <v>0</v>
      </c>
      <c r="K490" s="98">
        <f t="shared" si="31"/>
        <v>0</v>
      </c>
      <c r="L490" s="108"/>
      <c r="M490" s="100"/>
      <c r="N490" s="100"/>
      <c r="O490" s="100"/>
      <c r="P490" s="100"/>
      <c r="Q490" s="100"/>
      <c r="R490" s="100"/>
      <c r="S490" s="100"/>
      <c r="T490" s="100"/>
      <c r="U490" s="106"/>
    </row>
    <row r="491" spans="2:21" x14ac:dyDescent="0.35">
      <c r="B491" s="93" t="s">
        <v>665</v>
      </c>
      <c r="C491" s="94"/>
      <c r="D491" s="239" t="str">
        <f t="shared" si="32"/>
        <v>A488</v>
      </c>
      <c r="E491" s="94"/>
      <c r="F491" s="94">
        <f>IF(B491="","",SUMIFS(Einkauf!G$4:G$496,Einkauf!E$4:E$496,B491))</f>
        <v>0</v>
      </c>
      <c r="G491" s="94"/>
      <c r="H491" s="95">
        <f t="shared" si="33"/>
        <v>0</v>
      </c>
      <c r="I491" s="175"/>
      <c r="J491" s="180">
        <f t="shared" si="34"/>
        <v>0</v>
      </c>
      <c r="K491" s="98">
        <f t="shared" si="31"/>
        <v>0</v>
      </c>
      <c r="L491" s="108"/>
      <c r="M491" s="100"/>
      <c r="N491" s="100"/>
      <c r="O491" s="100"/>
      <c r="P491" s="100"/>
      <c r="Q491" s="100"/>
      <c r="R491" s="100"/>
      <c r="S491" s="100"/>
      <c r="T491" s="100"/>
      <c r="U491" s="106"/>
    </row>
    <row r="492" spans="2:21" x14ac:dyDescent="0.35">
      <c r="B492" s="93" t="s">
        <v>666</v>
      </c>
      <c r="C492" s="94"/>
      <c r="D492" s="239" t="str">
        <f t="shared" si="32"/>
        <v>A489</v>
      </c>
      <c r="E492" s="94"/>
      <c r="F492" s="94">
        <f>IF(B492="","",SUMIFS(Einkauf!G$4:G$496,Einkauf!E$4:E$496,B492))</f>
        <v>0</v>
      </c>
      <c r="G492" s="94"/>
      <c r="H492" s="95">
        <f t="shared" si="33"/>
        <v>0</v>
      </c>
      <c r="I492" s="175"/>
      <c r="J492" s="180">
        <f t="shared" si="34"/>
        <v>0</v>
      </c>
      <c r="K492" s="98">
        <f t="shared" si="31"/>
        <v>0</v>
      </c>
      <c r="L492" s="108"/>
      <c r="M492" s="100"/>
      <c r="N492" s="100"/>
      <c r="O492" s="100"/>
      <c r="P492" s="100"/>
      <c r="Q492" s="100"/>
      <c r="R492" s="100"/>
      <c r="S492" s="100"/>
      <c r="T492" s="100"/>
      <c r="U492" s="106"/>
    </row>
    <row r="493" spans="2:21" x14ac:dyDescent="0.35">
      <c r="B493" s="93" t="s">
        <v>667</v>
      </c>
      <c r="C493" s="94"/>
      <c r="D493" s="239" t="str">
        <f t="shared" si="32"/>
        <v>A490</v>
      </c>
      <c r="E493" s="94"/>
      <c r="F493" s="94">
        <f>IF(B493="","",SUMIFS(Einkauf!G$4:G$496,Einkauf!E$4:E$496,B493))</f>
        <v>0</v>
      </c>
      <c r="G493" s="94"/>
      <c r="H493" s="95">
        <f t="shared" si="33"/>
        <v>0</v>
      </c>
      <c r="I493" s="175"/>
      <c r="J493" s="180">
        <f t="shared" si="34"/>
        <v>0</v>
      </c>
      <c r="K493" s="98">
        <f t="shared" si="31"/>
        <v>0</v>
      </c>
      <c r="L493" s="108"/>
      <c r="M493" s="100"/>
      <c r="N493" s="100"/>
      <c r="O493" s="100"/>
      <c r="P493" s="100"/>
      <c r="Q493" s="100"/>
      <c r="R493" s="100"/>
      <c r="S493" s="100"/>
      <c r="T493" s="100"/>
      <c r="U493" s="106"/>
    </row>
    <row r="494" spans="2:21" x14ac:dyDescent="0.35">
      <c r="B494" s="93" t="s">
        <v>668</v>
      </c>
      <c r="C494" s="94"/>
      <c r="D494" s="239" t="str">
        <f t="shared" si="32"/>
        <v>A491</v>
      </c>
      <c r="E494" s="94"/>
      <c r="F494" s="94">
        <f>IF(B494="","",SUMIFS(Einkauf!G$4:G$496,Einkauf!E$4:E$496,B494))</f>
        <v>0</v>
      </c>
      <c r="G494" s="94"/>
      <c r="H494" s="95">
        <f t="shared" si="33"/>
        <v>0</v>
      </c>
      <c r="I494" s="175"/>
      <c r="J494" s="180">
        <f t="shared" si="34"/>
        <v>0</v>
      </c>
      <c r="K494" s="98">
        <f t="shared" si="31"/>
        <v>0</v>
      </c>
      <c r="L494" s="108"/>
      <c r="M494" s="100"/>
      <c r="N494" s="100"/>
      <c r="O494" s="100"/>
      <c r="P494" s="100"/>
      <c r="Q494" s="100"/>
      <c r="R494" s="100"/>
      <c r="S494" s="100"/>
      <c r="T494" s="100"/>
      <c r="U494" s="106"/>
    </row>
    <row r="495" spans="2:21" x14ac:dyDescent="0.35">
      <c r="B495" s="93" t="s">
        <v>669</v>
      </c>
      <c r="C495" s="94"/>
      <c r="D495" s="239" t="str">
        <f t="shared" si="32"/>
        <v>A492</v>
      </c>
      <c r="E495" s="94"/>
      <c r="F495" s="94">
        <f>IF(B495="","",SUMIFS(Einkauf!G$4:G$496,Einkauf!E$4:E$496,B495))</f>
        <v>0</v>
      </c>
      <c r="G495" s="94"/>
      <c r="H495" s="95">
        <f t="shared" si="33"/>
        <v>0</v>
      </c>
      <c r="I495" s="175"/>
      <c r="J495" s="180">
        <f t="shared" si="34"/>
        <v>0</v>
      </c>
      <c r="K495" s="98">
        <f t="shared" si="31"/>
        <v>0</v>
      </c>
      <c r="L495" s="108"/>
      <c r="M495" s="100"/>
      <c r="N495" s="100"/>
      <c r="O495" s="100"/>
      <c r="P495" s="100"/>
      <c r="Q495" s="100"/>
      <c r="R495" s="100"/>
      <c r="S495" s="100"/>
      <c r="T495" s="100"/>
      <c r="U495" s="106"/>
    </row>
    <row r="496" spans="2:21" x14ac:dyDescent="0.35">
      <c r="B496" s="93" t="s">
        <v>670</v>
      </c>
      <c r="C496" s="94"/>
      <c r="D496" s="239" t="str">
        <f t="shared" si="32"/>
        <v>A493</v>
      </c>
      <c r="E496" s="94"/>
      <c r="F496" s="94">
        <f>IF(B496="","",SUMIFS(Einkauf!G$4:G$496,Einkauf!E$4:E$496,B496))</f>
        <v>0</v>
      </c>
      <c r="G496" s="94"/>
      <c r="H496" s="95">
        <f t="shared" si="33"/>
        <v>0</v>
      </c>
      <c r="I496" s="175"/>
      <c r="J496" s="180">
        <f t="shared" si="34"/>
        <v>0</v>
      </c>
      <c r="K496" s="98">
        <f t="shared" si="31"/>
        <v>0</v>
      </c>
      <c r="L496" s="108"/>
      <c r="M496" s="100"/>
      <c r="N496" s="100"/>
      <c r="O496" s="100"/>
      <c r="P496" s="100"/>
      <c r="Q496" s="100"/>
      <c r="R496" s="100"/>
      <c r="S496" s="100"/>
      <c r="T496" s="100"/>
      <c r="U496" s="106"/>
    </row>
    <row r="497" spans="2:21" x14ac:dyDescent="0.35">
      <c r="B497" s="93" t="s">
        <v>671</v>
      </c>
      <c r="C497" s="94"/>
      <c r="D497" s="239" t="str">
        <f t="shared" si="32"/>
        <v>A494</v>
      </c>
      <c r="E497" s="94"/>
      <c r="F497" s="94">
        <f>IF(B497="","",SUMIFS(Einkauf!G$4:G$496,Einkauf!E$4:E$496,B497))</f>
        <v>0</v>
      </c>
      <c r="G497" s="94"/>
      <c r="H497" s="95">
        <f t="shared" si="33"/>
        <v>0</v>
      </c>
      <c r="I497" s="175"/>
      <c r="J497" s="180">
        <f t="shared" si="34"/>
        <v>0</v>
      </c>
      <c r="K497" s="98">
        <f t="shared" si="31"/>
        <v>0</v>
      </c>
      <c r="L497" s="108"/>
      <c r="M497" s="100"/>
      <c r="N497" s="100"/>
      <c r="O497" s="100"/>
      <c r="P497" s="100"/>
      <c r="Q497" s="100"/>
      <c r="R497" s="100"/>
      <c r="S497" s="100"/>
      <c r="T497" s="100"/>
      <c r="U497" s="106"/>
    </row>
    <row r="498" spans="2:21" x14ac:dyDescent="0.35">
      <c r="B498" s="93" t="s">
        <v>672</v>
      </c>
      <c r="C498" s="94"/>
      <c r="D498" s="239" t="str">
        <f t="shared" si="32"/>
        <v>A495</v>
      </c>
      <c r="E498" s="94"/>
      <c r="F498" s="94">
        <f>IF(B498="","",SUMIFS(Einkauf!G$4:G$496,Einkauf!E$4:E$496,B498))</f>
        <v>0</v>
      </c>
      <c r="G498" s="94"/>
      <c r="H498" s="95">
        <f t="shared" si="33"/>
        <v>0</v>
      </c>
      <c r="I498" s="175"/>
      <c r="J498" s="180">
        <f t="shared" si="34"/>
        <v>0</v>
      </c>
      <c r="K498" s="98">
        <f t="shared" si="31"/>
        <v>0</v>
      </c>
      <c r="L498" s="108"/>
      <c r="M498" s="100"/>
      <c r="N498" s="100"/>
      <c r="O498" s="100"/>
      <c r="P498" s="100"/>
      <c r="Q498" s="100"/>
      <c r="R498" s="100"/>
      <c r="S498" s="100"/>
      <c r="T498" s="100"/>
      <c r="U498" s="106"/>
    </row>
    <row r="499" spans="2:21" x14ac:dyDescent="0.35">
      <c r="B499" s="93" t="s">
        <v>673</v>
      </c>
      <c r="C499" s="94"/>
      <c r="D499" s="239" t="str">
        <f t="shared" si="32"/>
        <v>A496</v>
      </c>
      <c r="E499" s="94"/>
      <c r="F499" s="94">
        <f>IF(B499="","",SUMIFS(Einkauf!G$4:G$496,Einkauf!E$4:E$496,B499))</f>
        <v>0</v>
      </c>
      <c r="G499" s="94"/>
      <c r="H499" s="95">
        <f t="shared" si="33"/>
        <v>0</v>
      </c>
      <c r="I499" s="175"/>
      <c r="J499" s="180">
        <f t="shared" si="34"/>
        <v>0</v>
      </c>
      <c r="K499" s="98">
        <f t="shared" si="31"/>
        <v>0</v>
      </c>
      <c r="L499" s="108"/>
      <c r="M499" s="100"/>
      <c r="N499" s="100"/>
      <c r="O499" s="100"/>
      <c r="P499" s="100"/>
      <c r="Q499" s="100"/>
      <c r="R499" s="100"/>
      <c r="S499" s="100"/>
      <c r="T499" s="100"/>
      <c r="U499" s="106"/>
    </row>
    <row r="500" spans="2:21" x14ac:dyDescent="0.35">
      <c r="B500" s="93" t="s">
        <v>1032</v>
      </c>
      <c r="C500" s="94"/>
      <c r="D500" s="239" t="str">
        <f t="shared" si="32"/>
        <v>A497</v>
      </c>
      <c r="E500" s="94"/>
      <c r="F500" s="94">
        <f>IF(B500="","",SUMIFS(Einkauf!G$4:G$496,Einkauf!E$4:E$496,B500))</f>
        <v>0</v>
      </c>
      <c r="G500" s="94"/>
      <c r="H500" s="95">
        <f t="shared" si="33"/>
        <v>0</v>
      </c>
      <c r="I500" s="175"/>
      <c r="J500" s="180">
        <f t="shared" si="34"/>
        <v>0</v>
      </c>
      <c r="K500" s="98">
        <f t="shared" si="31"/>
        <v>0</v>
      </c>
      <c r="L500" s="108"/>
      <c r="M500" s="100"/>
      <c r="N500" s="100"/>
      <c r="O500" s="100"/>
      <c r="P500" s="100"/>
      <c r="Q500" s="100"/>
      <c r="R500" s="100"/>
      <c r="S500" s="100"/>
      <c r="T500" s="100"/>
      <c r="U500" s="106"/>
    </row>
    <row r="501" spans="2:21" x14ac:dyDescent="0.35">
      <c r="B501" s="93" t="s">
        <v>1069</v>
      </c>
      <c r="C501" s="94"/>
      <c r="D501" s="239" t="str">
        <f t="shared" si="32"/>
        <v>A498</v>
      </c>
      <c r="E501" s="94"/>
      <c r="F501" s="94">
        <f>IF(B501="","",SUMIFS(Einkauf!G$4:G$496,Einkauf!E$4:E$496,B501))</f>
        <v>0</v>
      </c>
      <c r="G501" s="94"/>
      <c r="H501" s="95">
        <f t="shared" si="33"/>
        <v>0</v>
      </c>
      <c r="I501" s="175"/>
      <c r="J501" s="180">
        <f t="shared" si="34"/>
        <v>0</v>
      </c>
      <c r="K501" s="98">
        <f t="shared" si="31"/>
        <v>0</v>
      </c>
      <c r="L501" s="108"/>
      <c r="M501" s="100"/>
      <c r="N501" s="100"/>
      <c r="O501" s="100"/>
      <c r="P501" s="100"/>
      <c r="Q501" s="100"/>
      <c r="R501" s="100"/>
      <c r="S501" s="100"/>
      <c r="T501" s="100"/>
      <c r="U501" s="106"/>
    </row>
    <row r="502" spans="2:21" x14ac:dyDescent="0.35">
      <c r="B502" s="94"/>
      <c r="C502" s="94"/>
      <c r="D502" s="240"/>
      <c r="E502" s="94"/>
      <c r="F502" s="94"/>
      <c r="G502" s="94"/>
      <c r="H502" s="95"/>
      <c r="I502" s="175"/>
      <c r="J502" s="180"/>
      <c r="K502" s="98"/>
      <c r="L502" s="108"/>
      <c r="M502" s="100"/>
      <c r="N502" s="100"/>
      <c r="O502" s="100"/>
      <c r="P502" s="100"/>
      <c r="Q502" s="100"/>
      <c r="R502" s="100"/>
      <c r="S502" s="100"/>
      <c r="T502" s="100"/>
      <c r="U502" s="106"/>
    </row>
    <row r="503" spans="2:21" x14ac:dyDescent="0.35">
      <c r="B503" s="94"/>
      <c r="C503" s="94"/>
      <c r="D503" s="240"/>
      <c r="E503" s="94"/>
      <c r="F503" s="94"/>
      <c r="G503" s="94"/>
      <c r="H503" s="95"/>
      <c r="I503" s="175"/>
      <c r="J503" s="180"/>
      <c r="K503" s="98"/>
      <c r="L503" s="108"/>
      <c r="M503" s="100"/>
      <c r="N503" s="100"/>
      <c r="O503" s="100"/>
      <c r="P503" s="100"/>
      <c r="Q503" s="100"/>
      <c r="R503" s="100"/>
      <c r="S503" s="100"/>
      <c r="T503" s="100"/>
      <c r="U503" s="106"/>
    </row>
    <row r="504" spans="2:21" x14ac:dyDescent="0.35">
      <c r="B504" s="94"/>
      <c r="C504" s="94"/>
      <c r="D504" s="240"/>
      <c r="E504" s="94"/>
      <c r="F504" s="94"/>
      <c r="G504" s="94"/>
      <c r="H504" s="95"/>
      <c r="I504" s="175"/>
      <c r="J504" s="180"/>
      <c r="K504" s="98"/>
      <c r="L504" s="108"/>
      <c r="M504" s="100"/>
      <c r="N504" s="100"/>
      <c r="O504" s="100"/>
      <c r="P504" s="100"/>
      <c r="Q504" s="100"/>
      <c r="R504" s="100"/>
      <c r="S504" s="100"/>
      <c r="T504" s="100"/>
      <c r="U504" s="106"/>
    </row>
    <row r="505" spans="2:21" x14ac:dyDescent="0.35">
      <c r="B505" s="94"/>
      <c r="C505" s="94"/>
      <c r="D505" s="240"/>
      <c r="E505" s="94"/>
      <c r="F505" s="94"/>
      <c r="G505" s="94"/>
      <c r="H505" s="95"/>
      <c r="I505" s="175"/>
      <c r="J505" s="180"/>
      <c r="K505" s="98"/>
      <c r="L505" s="108"/>
      <c r="M505" s="100"/>
      <c r="N505" s="100"/>
      <c r="O505" s="100"/>
      <c r="P505" s="100"/>
      <c r="Q505" s="100"/>
      <c r="R505" s="100"/>
      <c r="S505" s="100"/>
      <c r="T505" s="100"/>
      <c r="U505" s="106"/>
    </row>
    <row r="506" spans="2:21" ht="15" thickBot="1" x14ac:dyDescent="0.4">
      <c r="B506" s="94"/>
      <c r="C506" s="94"/>
      <c r="D506" s="240"/>
      <c r="E506" s="94"/>
      <c r="F506" s="94"/>
      <c r="G506" s="94"/>
      <c r="H506" s="95"/>
      <c r="I506" s="175"/>
      <c r="J506" s="180"/>
      <c r="K506" s="98"/>
      <c r="L506" s="112"/>
      <c r="M506" s="113"/>
      <c r="N506" s="113"/>
      <c r="O506" s="113"/>
      <c r="P506" s="113"/>
      <c r="Q506" s="113"/>
      <c r="R506" s="113"/>
      <c r="S506" s="113"/>
      <c r="T506" s="113"/>
      <c r="U506" s="114"/>
    </row>
  </sheetData>
  <sheetProtection selectLockedCells="1"/>
  <sortState xmlns:xlrd2="http://schemas.microsoft.com/office/spreadsheetml/2017/richdata2" ref="C14:I57">
    <sortCondition ref="C14:C57"/>
  </sortState>
  <mergeCells count="2">
    <mergeCell ref="B2:K2"/>
    <mergeCell ref="L2:U2"/>
  </mergeCells>
  <phoneticPr fontId="17" type="noConversion"/>
  <conditionalFormatting sqref="B4:B501">
    <cfRule type="notContainsBlanks" dxfId="3" priority="4">
      <formula>LEN(TRIM(B4))&gt;0</formula>
    </cfRule>
  </conditionalFormatting>
  <conditionalFormatting sqref="C4:H4 C5:E501">
    <cfRule type="notContainsBlanks" dxfId="2" priority="3" stopIfTrue="1">
      <formula>LEN(TRIM(C4))&gt;0</formula>
    </cfRule>
  </conditionalFormatting>
  <conditionalFormatting sqref="F5:H506 B502:E506">
    <cfRule type="notContainsBlanks" dxfId="1" priority="5" stopIfTrue="1">
      <formula>LEN(TRIM(B5))&gt;0</formula>
    </cfRule>
  </conditionalFormatting>
  <conditionalFormatting sqref="I4:J506">
    <cfRule type="notContainsBlanks" dxfId="0" priority="2">
      <formula>LEN(TRIM(I4))&gt;0</formula>
    </cfRule>
  </conditionalFormatting>
  <conditionalFormatting sqref="K1:K1048576">
    <cfRule type="cellIs" priority="1" operator="greaterThan">
      <formula>0</formula>
    </cfRule>
  </conditionalFormatting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484242-B602-4973-A65C-75FDEB0AF10F}">
  <sheetPr codeName="Tabelle8"/>
  <dimension ref="B1:AB166"/>
  <sheetViews>
    <sheetView topLeftCell="A20" workbookViewId="0">
      <selection activeCell="F4" sqref="F4"/>
    </sheetView>
  </sheetViews>
  <sheetFormatPr baseColWidth="10" defaultRowHeight="14.5" x14ac:dyDescent="0.35"/>
  <cols>
    <col min="2" max="2" width="10" customWidth="1"/>
    <col min="3" max="3" width="28.81640625" customWidth="1"/>
    <col min="4" max="4" width="11" style="51" customWidth="1"/>
    <col min="6" max="6" width="8.7265625" customWidth="1"/>
    <col min="7" max="7" width="3.81640625" customWidth="1"/>
    <col min="8" max="8" width="3.81640625" style="142" customWidth="1"/>
    <col min="9" max="9" width="3.81640625" customWidth="1"/>
    <col min="11" max="11" width="11" style="51" customWidth="1"/>
    <col min="13" max="13" width="8.7265625" customWidth="1"/>
    <col min="14" max="14" width="3.81640625" customWidth="1"/>
    <col min="16" max="16" width="11" style="51" customWidth="1"/>
    <col min="18" max="18" width="8.7265625" customWidth="1"/>
    <col min="19" max="19" width="3.81640625" customWidth="1"/>
    <col min="21" max="21" width="11" style="51" customWidth="1"/>
    <col min="23" max="23" width="8.7265625" customWidth="1"/>
    <col min="24" max="24" width="3.81640625" customWidth="1"/>
    <col min="25" max="25" width="21.453125" customWidth="1"/>
    <col min="26" max="26" width="11" style="51" customWidth="1"/>
    <col min="28" max="28" width="8.7265625" customWidth="1"/>
  </cols>
  <sheetData>
    <row r="1" spans="2:28" s="148" customFormat="1" ht="18.5" x14ac:dyDescent="0.45">
      <c r="C1" s="313" t="s">
        <v>688</v>
      </c>
      <c r="D1" s="313"/>
      <c r="E1" s="313"/>
      <c r="F1" s="313"/>
      <c r="H1" s="149"/>
      <c r="J1" s="313" t="s">
        <v>689</v>
      </c>
      <c r="K1" s="313"/>
      <c r="L1" s="313"/>
      <c r="M1" s="313"/>
      <c r="P1" s="89"/>
      <c r="U1" s="89"/>
      <c r="Z1" s="89"/>
    </row>
    <row r="2" spans="2:28" ht="15" thickBot="1" x14ac:dyDescent="0.4"/>
    <row r="3" spans="2:28" ht="19.5" x14ac:dyDescent="0.45">
      <c r="C3" s="281" t="s">
        <v>124</v>
      </c>
      <c r="D3" s="282" t="s">
        <v>128</v>
      </c>
      <c r="E3" s="65" t="s">
        <v>138</v>
      </c>
      <c r="F3" s="66" t="s">
        <v>146</v>
      </c>
      <c r="G3" s="90"/>
      <c r="H3" s="143"/>
      <c r="I3" s="90"/>
      <c r="J3" s="63" t="s">
        <v>124</v>
      </c>
      <c r="K3" s="64" t="s">
        <v>128</v>
      </c>
      <c r="L3" s="65" t="s">
        <v>138</v>
      </c>
      <c r="M3" s="66" t="s">
        <v>146</v>
      </c>
      <c r="N3" s="90"/>
      <c r="O3" s="151"/>
      <c r="P3" s="90"/>
      <c r="Q3" s="152"/>
      <c r="R3" s="90"/>
      <c r="S3" s="90"/>
      <c r="T3" s="151"/>
      <c r="U3" s="90"/>
      <c r="V3" s="152"/>
      <c r="W3" s="90"/>
      <c r="X3" s="90"/>
      <c r="Y3" s="151"/>
      <c r="Z3" s="90"/>
      <c r="AA3" s="152"/>
      <c r="AB3" s="90"/>
    </row>
    <row r="4" spans="2:28" s="50" customFormat="1" ht="18.5" x14ac:dyDescent="0.45">
      <c r="C4" s="67" t="s">
        <v>77</v>
      </c>
      <c r="D4" s="68"/>
      <c r="E4" s="69"/>
      <c r="F4" s="70">
        <v>6</v>
      </c>
      <c r="G4" s="89"/>
      <c r="H4" s="144"/>
      <c r="I4" s="89"/>
      <c r="J4" s="67"/>
      <c r="K4" s="68"/>
      <c r="L4" s="83"/>
      <c r="M4" s="70">
        <v>6</v>
      </c>
      <c r="N4" s="89"/>
      <c r="P4" s="68"/>
      <c r="R4" s="89"/>
      <c r="S4" s="89"/>
      <c r="U4" s="68"/>
      <c r="W4" s="89"/>
      <c r="X4" s="89"/>
      <c r="Z4" s="68"/>
      <c r="AB4" s="89"/>
    </row>
    <row r="5" spans="2:28" x14ac:dyDescent="0.35">
      <c r="B5" t="s">
        <v>755</v>
      </c>
      <c r="C5" s="71" t="s">
        <v>78</v>
      </c>
      <c r="E5" s="62"/>
      <c r="F5" s="72"/>
      <c r="G5" s="51"/>
      <c r="H5" s="145"/>
      <c r="I5" s="51"/>
      <c r="J5" s="71"/>
      <c r="L5" s="62"/>
      <c r="M5" s="84"/>
      <c r="O5" s="153"/>
      <c r="Q5" s="154"/>
      <c r="T5" s="153"/>
      <c r="V5" s="154"/>
      <c r="Y5" s="153"/>
      <c r="AA5" s="154"/>
    </row>
    <row r="6" spans="2:28" x14ac:dyDescent="0.35">
      <c r="B6" t="str">
        <f>IF(C6="","",VLOOKUP(C6,Rohmaterial!$C$4:$E$501,2,0))</f>
        <v>A1</v>
      </c>
      <c r="C6" s="73" t="s">
        <v>137</v>
      </c>
      <c r="D6" s="51">
        <v>1</v>
      </c>
      <c r="E6" s="62">
        <f>IFERROR(IF(B6="","",VLOOKUP(B6,Rohmaterial!B4:J501,9,0))*D6,0)</f>
        <v>0.55000000000000004</v>
      </c>
      <c r="F6" s="72">
        <f t="shared" ref="F6:F14" si="0">D6*$F$4</f>
        <v>6</v>
      </c>
      <c r="G6" s="51"/>
      <c r="H6" s="145"/>
      <c r="I6" s="51"/>
      <c r="J6" s="73" t="s">
        <v>137</v>
      </c>
      <c r="K6" s="51">
        <v>1</v>
      </c>
      <c r="L6" s="62">
        <f>E6</f>
        <v>0.55000000000000004</v>
      </c>
      <c r="M6" s="84">
        <f>K6*$M$4</f>
        <v>6</v>
      </c>
      <c r="Q6" s="154"/>
      <c r="V6" s="154"/>
      <c r="AA6" s="154"/>
    </row>
    <row r="7" spans="2:28" x14ac:dyDescent="0.35">
      <c r="B7" t="str">
        <f>IF(C7="","",VLOOKUP(C7,Rohmaterial!$C$4:$E$501,2,0))</f>
        <v>A4</v>
      </c>
      <c r="C7" s="73" t="s">
        <v>159</v>
      </c>
      <c r="D7" s="51">
        <v>1</v>
      </c>
      <c r="E7" s="62">
        <f>IFERROR(IF(B7="","",VLOOKUP(B7,Rohmaterial!B5:J502,9,0))*D7,0)</f>
        <v>0.57999999999999996</v>
      </c>
      <c r="F7" s="72">
        <f t="shared" si="0"/>
        <v>6</v>
      </c>
      <c r="G7" s="51"/>
      <c r="H7" s="145"/>
      <c r="I7" s="51"/>
      <c r="J7" s="73" t="s">
        <v>159</v>
      </c>
      <c r="K7" s="51">
        <v>1</v>
      </c>
      <c r="L7" s="62">
        <f t="shared" ref="L7:L8" si="1">E7</f>
        <v>0.57999999999999996</v>
      </c>
      <c r="M7" s="84">
        <f t="shared" ref="M7:M12" si="2">K7*$M$4</f>
        <v>6</v>
      </c>
      <c r="Q7" s="154"/>
      <c r="V7" s="154"/>
      <c r="AA7" s="154"/>
    </row>
    <row r="8" spans="2:28" x14ac:dyDescent="0.35">
      <c r="B8" t="str">
        <f>IF(C8="","",VLOOKUP(C8,Rohmaterial!$C$4:$E$501,2,0))</f>
        <v>A5</v>
      </c>
      <c r="C8" s="73" t="s">
        <v>160</v>
      </c>
      <c r="D8" s="51">
        <v>1</v>
      </c>
      <c r="E8" s="62">
        <f>IFERROR(IF(B8="","",VLOOKUP(B8,Rohmaterial!B6:J503,9,0))*D8,0)</f>
        <v>0.59</v>
      </c>
      <c r="F8" s="72">
        <f t="shared" si="0"/>
        <v>6</v>
      </c>
      <c r="G8" s="51"/>
      <c r="H8" s="145"/>
      <c r="I8" s="51"/>
      <c r="J8" s="73" t="s">
        <v>160</v>
      </c>
      <c r="K8" s="51">
        <v>1</v>
      </c>
      <c r="L8" s="62">
        <f t="shared" si="1"/>
        <v>0.59</v>
      </c>
      <c r="M8" s="84">
        <f t="shared" si="2"/>
        <v>6</v>
      </c>
      <c r="Q8" s="154"/>
      <c r="V8" s="154"/>
      <c r="AA8" s="154"/>
    </row>
    <row r="9" spans="2:28" x14ac:dyDescent="0.35">
      <c r="B9" t="str">
        <f>IF(C9="","",VLOOKUP(C9,Rohmaterial!$C$4:$E$501,2,0))</f>
        <v>A38</v>
      </c>
      <c r="C9" s="73" t="s">
        <v>148</v>
      </c>
      <c r="D9" s="51">
        <v>10</v>
      </c>
      <c r="E9" s="62">
        <f>IFERROR(IF(B9="","",VLOOKUP(B9,Rohmaterial!B7:J504,9,0))*D9,0)</f>
        <v>9.1999999999999998E-3</v>
      </c>
      <c r="F9" s="72">
        <f t="shared" si="0"/>
        <v>60</v>
      </c>
      <c r="G9" s="51"/>
      <c r="H9" s="145"/>
      <c r="I9" s="51"/>
      <c r="J9" s="73"/>
      <c r="K9" s="58"/>
      <c r="L9" s="62"/>
      <c r="M9" s="84">
        <f t="shared" si="2"/>
        <v>0</v>
      </c>
      <c r="Q9" s="154"/>
      <c r="V9" s="154"/>
      <c r="AA9" s="154"/>
    </row>
    <row r="10" spans="2:28" x14ac:dyDescent="0.35">
      <c r="B10" t="str">
        <f>IF(C10="","",VLOOKUP(C10,Rohmaterial!$C$4:$E$501,2,0))</f>
        <v>A15</v>
      </c>
      <c r="C10" s="73" t="s">
        <v>1045</v>
      </c>
      <c r="D10" s="51">
        <v>10</v>
      </c>
      <c r="E10" s="62">
        <f>IFERROR(IF(B10="","",VLOOKUP(B10,Rohmaterial!B8:J505,9,0))*D10,0)</f>
        <v>6.8999999999999999E-3</v>
      </c>
      <c r="F10" s="72">
        <f t="shared" si="0"/>
        <v>60</v>
      </c>
      <c r="G10" s="51"/>
      <c r="H10" s="145"/>
      <c r="I10" s="51"/>
      <c r="J10" s="73"/>
      <c r="K10" s="58"/>
      <c r="L10" s="62"/>
      <c r="M10" s="84">
        <f t="shared" si="2"/>
        <v>0</v>
      </c>
      <c r="Q10" s="154"/>
      <c r="V10" s="154"/>
      <c r="AA10" s="154"/>
    </row>
    <row r="11" spans="2:28" x14ac:dyDescent="0.35">
      <c r="B11" t="str">
        <f>IF(C11="","",VLOOKUP(C11,Rohmaterial!$C$4:$E$501,2,0))</f>
        <v>A53</v>
      </c>
      <c r="C11" s="73" t="s">
        <v>139</v>
      </c>
      <c r="D11" s="51">
        <v>4</v>
      </c>
      <c r="E11" s="62">
        <f>IFERROR(IF(B11="","",VLOOKUP(B11,Rohmaterial!B9:J506,9,0))*D11,0)</f>
        <v>4.28E-3</v>
      </c>
      <c r="F11" s="72">
        <f t="shared" si="0"/>
        <v>24</v>
      </c>
      <c r="G11" s="51"/>
      <c r="H11" s="145"/>
      <c r="I11" s="51"/>
      <c r="J11" s="73"/>
      <c r="K11" s="58"/>
      <c r="L11" s="62"/>
      <c r="M11" s="84">
        <f t="shared" si="2"/>
        <v>0</v>
      </c>
      <c r="Q11" s="154"/>
      <c r="V11" s="154"/>
      <c r="AA11" s="154"/>
    </row>
    <row r="12" spans="2:28" x14ac:dyDescent="0.35">
      <c r="B12" t="str">
        <f>IF(C12="","",VLOOKUP(C12,Rohmaterial!$C$4:$E$501,2,0))</f>
        <v>A34</v>
      </c>
      <c r="C12" s="73" t="s">
        <v>140</v>
      </c>
      <c r="D12" s="51">
        <v>1</v>
      </c>
      <c r="E12" s="62">
        <f>IFERROR(IF(B12="","",VLOOKUP(B12,Rohmaterial!B10:J507,9,0))*D12,0)</f>
        <v>8.8000000000000003E-4</v>
      </c>
      <c r="F12" s="72">
        <f t="shared" si="0"/>
        <v>6</v>
      </c>
      <c r="G12" s="51"/>
      <c r="H12" s="145"/>
      <c r="I12" s="51"/>
      <c r="J12" s="73"/>
      <c r="K12" s="58"/>
      <c r="L12" s="62"/>
      <c r="M12" s="84">
        <f t="shared" si="2"/>
        <v>0</v>
      </c>
      <c r="Q12" s="154"/>
      <c r="V12" s="154"/>
      <c r="AA12" s="154"/>
    </row>
    <row r="13" spans="2:28" x14ac:dyDescent="0.35">
      <c r="B13" t="str">
        <f>IF(C13="","",VLOOKUP(C13,Rohmaterial!$C$4:$E$501,2,0))</f>
        <v>A27</v>
      </c>
      <c r="C13" s="73" t="s">
        <v>1043</v>
      </c>
      <c r="D13" s="51">
        <v>4</v>
      </c>
      <c r="E13" s="62">
        <f>IFERROR(IF(B13="","",VLOOKUP(B13,Rohmaterial!B11:J508,9,0))*D13,0)</f>
        <v>3.2400000000000003E-3</v>
      </c>
      <c r="F13" s="72">
        <f t="shared" si="0"/>
        <v>24</v>
      </c>
      <c r="G13" s="51"/>
      <c r="H13" s="145"/>
      <c r="I13" s="51"/>
      <c r="J13" s="73"/>
      <c r="K13" s="58"/>
      <c r="L13" s="62"/>
      <c r="M13" s="84"/>
      <c r="Q13" s="154"/>
      <c r="V13" s="154"/>
      <c r="AA13" s="154"/>
    </row>
    <row r="14" spans="2:28" ht="15" thickBot="1" x14ac:dyDescent="0.4">
      <c r="B14" t="str">
        <f>IF(C14="","",VLOOKUP(C14,Rohmaterial!$C$4:$E$501,2,0))</f>
        <v>A36</v>
      </c>
      <c r="C14" s="73" t="s">
        <v>1029</v>
      </c>
      <c r="D14" s="51">
        <v>6</v>
      </c>
      <c r="E14" s="62">
        <f>IFERROR(IF(B14="","",VLOOKUP(B14,Rohmaterial!B12:J509,9,0))*D14,0)</f>
        <v>5.4000000000000003E-3</v>
      </c>
      <c r="F14" s="72">
        <f t="shared" si="0"/>
        <v>36</v>
      </c>
      <c r="G14" s="51"/>
      <c r="H14" s="145"/>
      <c r="I14" s="51"/>
      <c r="J14" s="73"/>
      <c r="K14" s="58"/>
      <c r="L14" s="62"/>
      <c r="M14" s="84"/>
      <c r="Q14" s="154"/>
      <c r="V14" s="154"/>
      <c r="AA14" s="154"/>
    </row>
    <row r="15" spans="2:28" ht="15" thickBot="1" x14ac:dyDescent="0.4">
      <c r="C15" s="48" t="s">
        <v>132</v>
      </c>
      <c r="D15" s="52">
        <f>SUM(D9:D14)</f>
        <v>35</v>
      </c>
      <c r="E15" s="39"/>
      <c r="F15" s="74"/>
      <c r="G15" s="91"/>
      <c r="H15" s="146"/>
      <c r="I15" s="91"/>
      <c r="J15" s="48" t="s">
        <v>132</v>
      </c>
      <c r="K15" s="52">
        <f>SUM(K9:K12)</f>
        <v>0</v>
      </c>
      <c r="L15" s="39"/>
      <c r="M15" s="49"/>
      <c r="Q15" s="154"/>
      <c r="V15" s="154"/>
      <c r="AA15" s="154"/>
    </row>
    <row r="16" spans="2:28" ht="15" thickBot="1" x14ac:dyDescent="0.4">
      <c r="C16" s="164" t="s">
        <v>133</v>
      </c>
      <c r="D16" s="165"/>
      <c r="E16" s="166">
        <f>SUM(E6:E15)</f>
        <v>1.7498999999999998</v>
      </c>
      <c r="F16" s="167"/>
      <c r="J16" s="164" t="s">
        <v>133</v>
      </c>
      <c r="K16" s="165"/>
      <c r="L16" s="166">
        <f>SUM(L6:L15)</f>
        <v>1.7199999999999998</v>
      </c>
      <c r="M16" s="167"/>
      <c r="Q16" s="154"/>
      <c r="V16" s="154"/>
      <c r="AA16" s="154"/>
    </row>
    <row r="17" spans="2:27" ht="15" thickBot="1" x14ac:dyDescent="0.4">
      <c r="B17" t="s">
        <v>697</v>
      </c>
      <c r="C17" s="75" t="s">
        <v>692</v>
      </c>
      <c r="D17" s="53"/>
      <c r="E17" s="40">
        <v>1</v>
      </c>
      <c r="F17" s="76"/>
      <c r="J17" s="75" t="s">
        <v>692</v>
      </c>
      <c r="K17" s="53"/>
      <c r="L17" s="40">
        <v>1</v>
      </c>
      <c r="M17" s="76"/>
      <c r="Q17" s="154"/>
      <c r="V17" s="154"/>
      <c r="AA17" s="154"/>
    </row>
    <row r="18" spans="2:27" ht="15" thickBot="1" x14ac:dyDescent="0.4">
      <c r="B18" t="s">
        <v>698</v>
      </c>
      <c r="C18" s="77" t="s">
        <v>691</v>
      </c>
      <c r="D18" s="54"/>
      <c r="E18" s="40">
        <v>1</v>
      </c>
      <c r="F18" s="78"/>
      <c r="J18" s="77" t="s">
        <v>691</v>
      </c>
      <c r="K18" s="54"/>
      <c r="L18" s="40">
        <v>1</v>
      </c>
      <c r="M18" s="78"/>
      <c r="Q18" s="154"/>
      <c r="V18" s="154"/>
      <c r="AA18" s="154"/>
    </row>
    <row r="19" spans="2:27" ht="15" thickBot="1" x14ac:dyDescent="0.4">
      <c r="B19" t="s">
        <v>699</v>
      </c>
      <c r="C19" s="79" t="s">
        <v>683</v>
      </c>
      <c r="D19" s="55"/>
      <c r="E19" s="41">
        <f>E16+E17</f>
        <v>2.7498999999999998</v>
      </c>
      <c r="F19" s="80"/>
      <c r="J19" s="79" t="s">
        <v>683</v>
      </c>
      <c r="K19" s="55"/>
      <c r="L19" s="41">
        <f>L16+L17</f>
        <v>2.7199999999999998</v>
      </c>
      <c r="M19" s="80"/>
      <c r="Q19" s="154"/>
      <c r="V19" s="154"/>
      <c r="AA19" s="154"/>
    </row>
    <row r="20" spans="2:27" ht="15" thickBot="1" x14ac:dyDescent="0.4">
      <c r="B20" t="s">
        <v>700</v>
      </c>
      <c r="C20" s="150" t="s">
        <v>678</v>
      </c>
      <c r="D20" s="56"/>
      <c r="E20" s="92">
        <f>E16+E18</f>
        <v>2.7498999999999998</v>
      </c>
      <c r="F20" s="81"/>
      <c r="J20" s="150" t="s">
        <v>678</v>
      </c>
      <c r="K20" s="56"/>
      <c r="L20" s="92">
        <f>L16+L18</f>
        <v>2.7199999999999998</v>
      </c>
      <c r="M20" s="81"/>
      <c r="Q20" s="154"/>
      <c r="V20" s="154"/>
      <c r="AA20" s="154"/>
    </row>
    <row r="21" spans="2:27" ht="15" thickBot="1" x14ac:dyDescent="0.4">
      <c r="B21" t="s">
        <v>717</v>
      </c>
      <c r="C21" s="85" t="s">
        <v>690</v>
      </c>
      <c r="D21" s="57"/>
      <c r="E21" s="47">
        <v>11.6</v>
      </c>
      <c r="F21" s="82"/>
      <c r="J21" s="85" t="s">
        <v>690</v>
      </c>
      <c r="K21" s="59"/>
      <c r="L21" s="42">
        <v>9.25</v>
      </c>
      <c r="M21" s="86"/>
      <c r="Q21" s="154"/>
      <c r="V21" s="154"/>
      <c r="AA21" s="154"/>
    </row>
    <row r="24" spans="2:27" ht="15" thickBot="1" x14ac:dyDescent="0.4"/>
    <row r="25" spans="2:27" ht="15" customHeight="1" x14ac:dyDescent="0.45">
      <c r="C25" s="63" t="s">
        <v>124</v>
      </c>
      <c r="D25" s="64" t="s">
        <v>128</v>
      </c>
      <c r="E25" s="65" t="s">
        <v>138</v>
      </c>
      <c r="F25" s="66" t="s">
        <v>146</v>
      </c>
      <c r="G25" s="141"/>
      <c r="H25" s="147"/>
      <c r="I25" s="141"/>
      <c r="J25" s="63" t="s">
        <v>124</v>
      </c>
      <c r="K25" s="64" t="s">
        <v>128</v>
      </c>
      <c r="L25" s="65" t="s">
        <v>138</v>
      </c>
      <c r="M25" s="66" t="s">
        <v>146</v>
      </c>
    </row>
    <row r="26" spans="2:27" ht="15" customHeight="1" x14ac:dyDescent="0.45">
      <c r="C26" s="67" t="s">
        <v>79</v>
      </c>
      <c r="D26" s="68"/>
      <c r="E26" s="83"/>
      <c r="F26" s="70">
        <v>6</v>
      </c>
      <c r="G26" s="141"/>
      <c r="H26" s="147"/>
      <c r="I26" s="141"/>
      <c r="J26" s="67"/>
      <c r="K26" s="68"/>
      <c r="L26" s="83"/>
      <c r="M26" s="70">
        <v>6</v>
      </c>
    </row>
    <row r="27" spans="2:27" x14ac:dyDescent="0.35">
      <c r="C27" s="71" t="s">
        <v>80</v>
      </c>
      <c r="E27" s="62"/>
      <c r="F27" s="84"/>
      <c r="J27" s="71"/>
      <c r="L27" s="62"/>
      <c r="M27" s="84"/>
    </row>
    <row r="28" spans="2:27" x14ac:dyDescent="0.35">
      <c r="B28" t="str">
        <f>IF(C28="","",VLOOKUP(C28,Rohmaterial!$C$4:$E$501,2,0))</f>
        <v>A1</v>
      </c>
      <c r="C28" s="73" t="s">
        <v>137</v>
      </c>
      <c r="D28" s="51">
        <v>1</v>
      </c>
      <c r="E28" s="62">
        <f>IFERROR(IF(B28="","",VLOOKUP(B28,Rohmaterial!B4:J501,9,0))*D28,0)</f>
        <v>0.55000000000000004</v>
      </c>
      <c r="F28" s="84">
        <f>D28*$F$26</f>
        <v>6</v>
      </c>
      <c r="J28" s="73" t="s">
        <v>137</v>
      </c>
      <c r="K28" s="51">
        <v>1</v>
      </c>
      <c r="L28" s="62">
        <f>E28</f>
        <v>0.55000000000000004</v>
      </c>
      <c r="M28" s="84">
        <f>K28*$M$26</f>
        <v>6</v>
      </c>
    </row>
    <row r="29" spans="2:27" x14ac:dyDescent="0.35">
      <c r="B29" t="str">
        <f>IF(C29="","",VLOOKUP(C29,Rohmaterial!$C$4:$E$501,2,0))</f>
        <v>A4</v>
      </c>
      <c r="C29" s="73" t="s">
        <v>159</v>
      </c>
      <c r="D29" s="51">
        <v>1</v>
      </c>
      <c r="E29" s="62">
        <f>IFERROR(IF(B29="","",VLOOKUP(B29,Rohmaterial!B5:J502,9,0))*D29,0)</f>
        <v>0.57999999999999996</v>
      </c>
      <c r="F29" s="84">
        <f t="shared" ref="F29:F34" si="3">D29*$F$26</f>
        <v>6</v>
      </c>
      <c r="J29" s="73" t="s">
        <v>159</v>
      </c>
      <c r="K29" s="51">
        <v>1</v>
      </c>
      <c r="L29" s="62">
        <f>E29</f>
        <v>0.57999999999999996</v>
      </c>
      <c r="M29" s="84">
        <f t="shared" ref="M29:M34" si="4">K29*$M$26</f>
        <v>6</v>
      </c>
    </row>
    <row r="30" spans="2:27" x14ac:dyDescent="0.35">
      <c r="B30" t="str">
        <f>IF(C30="","",VLOOKUP(C30,Rohmaterial!$C$4:$E$501,2,0))</f>
        <v>A5</v>
      </c>
      <c r="C30" s="73" t="s">
        <v>160</v>
      </c>
      <c r="D30" s="51">
        <v>1</v>
      </c>
      <c r="E30" s="62">
        <f>IFERROR(IF(B30="","",VLOOKUP(B30,Rohmaterial!B6:J503,9,0))*D30,0)</f>
        <v>0.59</v>
      </c>
      <c r="F30" s="84">
        <f t="shared" si="3"/>
        <v>6</v>
      </c>
      <c r="J30" s="73" t="s">
        <v>160</v>
      </c>
      <c r="K30" s="51">
        <v>1</v>
      </c>
      <c r="L30" s="62">
        <f>E30</f>
        <v>0.59</v>
      </c>
      <c r="M30" s="84">
        <f t="shared" si="4"/>
        <v>6</v>
      </c>
    </row>
    <row r="31" spans="2:27" x14ac:dyDescent="0.35">
      <c r="B31" t="str">
        <f>IF(C31="","",VLOOKUP(C31,Rohmaterial!$C$4:$E$501,2,0))</f>
        <v>A38</v>
      </c>
      <c r="C31" s="73" t="s">
        <v>148</v>
      </c>
      <c r="D31" s="58">
        <v>20</v>
      </c>
      <c r="E31" s="62">
        <f>IFERROR(IF(B31="","",VLOOKUP(B31,Rohmaterial!B7:J504,9,0))*D31,0)</f>
        <v>1.84E-2</v>
      </c>
      <c r="F31" s="84">
        <f t="shared" si="3"/>
        <v>120</v>
      </c>
      <c r="J31" s="73"/>
      <c r="K31" s="58"/>
      <c r="L31" s="62"/>
      <c r="M31" s="84">
        <f t="shared" si="4"/>
        <v>0</v>
      </c>
    </row>
    <row r="32" spans="2:27" x14ac:dyDescent="0.35">
      <c r="B32" t="str">
        <f>IF(C32="","",VLOOKUP(C32,Rohmaterial!$C$4:$E$501,2,0))</f>
        <v>A17</v>
      </c>
      <c r="C32" s="73" t="s">
        <v>141</v>
      </c>
      <c r="D32" s="58">
        <v>14</v>
      </c>
      <c r="E32" s="62">
        <f>IFERROR(IF(B32="","",VLOOKUP(B32,Rohmaterial!B8:J505,9,0))*D32,0)</f>
        <v>9.9399999999999992E-3</v>
      </c>
      <c r="F32" s="84">
        <f t="shared" si="3"/>
        <v>84</v>
      </c>
      <c r="J32" s="73"/>
      <c r="K32" s="58"/>
      <c r="L32" s="62"/>
      <c r="M32" s="84">
        <f t="shared" si="4"/>
        <v>0</v>
      </c>
    </row>
    <row r="33" spans="2:13" x14ac:dyDescent="0.35">
      <c r="B33" t="str">
        <f>IF(C33="","",VLOOKUP(C33,Rohmaterial!$C$4:$E$501,2,0))</f>
        <v>A27</v>
      </c>
      <c r="C33" s="73" t="s">
        <v>1043</v>
      </c>
      <c r="D33" s="58">
        <v>5</v>
      </c>
      <c r="E33" s="62">
        <f>IFERROR(IF(B33="","",VLOOKUP(B33,Rohmaterial!B9:J506,9,0))*D33,0)</f>
        <v>4.0500000000000006E-3</v>
      </c>
      <c r="F33" s="84">
        <f t="shared" si="3"/>
        <v>30</v>
      </c>
      <c r="J33" s="73"/>
      <c r="K33" s="58"/>
      <c r="L33" s="62"/>
      <c r="M33" s="84">
        <f t="shared" si="4"/>
        <v>0</v>
      </c>
    </row>
    <row r="34" spans="2:13" ht="15" thickBot="1" x14ac:dyDescent="0.4">
      <c r="B34" t="str">
        <f>IF(C34="","",VLOOKUP(C34,Rohmaterial!$C$4:$E$501,2,0))</f>
        <v/>
      </c>
      <c r="C34" s="73"/>
      <c r="D34" s="58"/>
      <c r="E34" s="62">
        <f>IFERROR(IF(B34="","",VLOOKUP(B34,Rohmaterial!B10:J507,9,0))*D34,0)</f>
        <v>0</v>
      </c>
      <c r="F34" s="84">
        <f t="shared" si="3"/>
        <v>0</v>
      </c>
      <c r="J34" s="73"/>
      <c r="K34" s="58"/>
      <c r="L34" s="62"/>
      <c r="M34" s="84">
        <f t="shared" si="4"/>
        <v>0</v>
      </c>
    </row>
    <row r="35" spans="2:13" ht="15" thickBot="1" x14ac:dyDescent="0.4">
      <c r="C35" s="48" t="s">
        <v>132</v>
      </c>
      <c r="D35" s="52">
        <f>SUM(D31:D34)</f>
        <v>39</v>
      </c>
      <c r="E35" s="39"/>
      <c r="F35" s="49"/>
      <c r="J35" s="48" t="s">
        <v>132</v>
      </c>
      <c r="K35" s="52">
        <f>SUM(K31:K34)</f>
        <v>0</v>
      </c>
      <c r="L35" s="39"/>
      <c r="M35" s="49"/>
    </row>
    <row r="36" spans="2:13" ht="15" thickBot="1" x14ac:dyDescent="0.4">
      <c r="C36" s="164" t="s">
        <v>133</v>
      </c>
      <c r="D36" s="165"/>
      <c r="E36" s="166">
        <f>SUM(E28:E35)</f>
        <v>1.7523899999999999</v>
      </c>
      <c r="F36" s="167"/>
      <c r="J36" s="164" t="s">
        <v>133</v>
      </c>
      <c r="K36" s="165"/>
      <c r="L36" s="166">
        <f>SUM(L28:L35)</f>
        <v>1.7199999999999998</v>
      </c>
      <c r="M36" s="167"/>
    </row>
    <row r="37" spans="2:13" ht="15" thickBot="1" x14ac:dyDescent="0.4">
      <c r="B37" t="s">
        <v>701</v>
      </c>
      <c r="C37" s="75" t="s">
        <v>692</v>
      </c>
      <c r="D37" s="53"/>
      <c r="E37" s="40">
        <v>1</v>
      </c>
      <c r="F37" s="76"/>
      <c r="J37" s="75" t="s">
        <v>692</v>
      </c>
      <c r="K37" s="53"/>
      <c r="L37" s="40">
        <v>1</v>
      </c>
      <c r="M37" s="76"/>
    </row>
    <row r="38" spans="2:13" ht="15" thickBot="1" x14ac:dyDescent="0.4">
      <c r="B38" t="s">
        <v>702</v>
      </c>
      <c r="C38" s="77" t="s">
        <v>691</v>
      </c>
      <c r="D38" s="54"/>
      <c r="E38" s="40">
        <v>1</v>
      </c>
      <c r="F38" s="78"/>
      <c r="J38" s="77" t="s">
        <v>691</v>
      </c>
      <c r="K38" s="54"/>
      <c r="L38" s="40">
        <v>1</v>
      </c>
      <c r="M38" s="78"/>
    </row>
    <row r="39" spans="2:13" ht="15" thickBot="1" x14ac:dyDescent="0.4">
      <c r="B39" t="s">
        <v>703</v>
      </c>
      <c r="C39" s="79" t="s">
        <v>683</v>
      </c>
      <c r="D39" s="55"/>
      <c r="E39" s="41">
        <f>E36+E37</f>
        <v>2.7523900000000001</v>
      </c>
      <c r="F39" s="80"/>
      <c r="J39" s="79" t="s">
        <v>683</v>
      </c>
      <c r="K39" s="55"/>
      <c r="L39" s="41">
        <f>L36+L37</f>
        <v>2.7199999999999998</v>
      </c>
      <c r="M39" s="80"/>
    </row>
    <row r="40" spans="2:13" ht="15" thickBot="1" x14ac:dyDescent="0.4">
      <c r="B40" t="s">
        <v>704</v>
      </c>
      <c r="C40" s="150" t="s">
        <v>678</v>
      </c>
      <c r="D40" s="56"/>
      <c r="E40" s="92">
        <f>E36+E38</f>
        <v>2.7523900000000001</v>
      </c>
      <c r="F40" s="81"/>
      <c r="J40" s="150" t="s">
        <v>678</v>
      </c>
      <c r="K40" s="56"/>
      <c r="L40" s="92">
        <f>L36+L38</f>
        <v>2.7199999999999998</v>
      </c>
      <c r="M40" s="81"/>
    </row>
    <row r="41" spans="2:13" ht="15" thickBot="1" x14ac:dyDescent="0.4">
      <c r="B41" t="s">
        <v>718</v>
      </c>
      <c r="C41" s="85" t="s">
        <v>690</v>
      </c>
      <c r="D41" s="59"/>
      <c r="E41" s="42">
        <v>9.25</v>
      </c>
      <c r="F41" s="86"/>
      <c r="J41" s="85" t="s">
        <v>690</v>
      </c>
      <c r="K41" s="59"/>
      <c r="L41" s="42">
        <v>9.25</v>
      </c>
      <c r="M41" s="86"/>
    </row>
    <row r="42" spans="2:13" ht="18.5" x14ac:dyDescent="0.45">
      <c r="B42" s="148"/>
    </row>
    <row r="43" spans="2:13" ht="18.5" x14ac:dyDescent="0.45">
      <c r="B43" s="148"/>
    </row>
    <row r="44" spans="2:13" ht="15" thickBot="1" x14ac:dyDescent="0.4"/>
    <row r="45" spans="2:13" ht="19.5" x14ac:dyDescent="0.45">
      <c r="C45" s="63" t="s">
        <v>124</v>
      </c>
      <c r="D45" s="64" t="s">
        <v>128</v>
      </c>
      <c r="E45" s="65" t="s">
        <v>138</v>
      </c>
      <c r="F45" s="66" t="s">
        <v>146</v>
      </c>
      <c r="J45" s="63" t="s">
        <v>124</v>
      </c>
      <c r="K45" s="64" t="s">
        <v>128</v>
      </c>
      <c r="L45" s="65" t="s">
        <v>138</v>
      </c>
      <c r="M45" s="66" t="s">
        <v>146</v>
      </c>
    </row>
    <row r="46" spans="2:13" ht="18.5" x14ac:dyDescent="0.45">
      <c r="B46" s="50"/>
      <c r="C46" s="67" t="s">
        <v>81</v>
      </c>
      <c r="D46" s="68"/>
      <c r="E46" s="83"/>
      <c r="F46" s="70">
        <v>6</v>
      </c>
      <c r="J46" s="67"/>
      <c r="K46" s="68"/>
      <c r="L46" s="83"/>
      <c r="M46" s="70">
        <v>6</v>
      </c>
    </row>
    <row r="47" spans="2:13" x14ac:dyDescent="0.35">
      <c r="C47" s="71" t="s">
        <v>82</v>
      </c>
      <c r="E47" s="62"/>
      <c r="F47" s="28"/>
      <c r="J47" s="71"/>
      <c r="L47" s="62"/>
      <c r="M47" s="84"/>
    </row>
    <row r="48" spans="2:13" x14ac:dyDescent="0.35">
      <c r="B48" t="str">
        <f>IF(C48="","",VLOOKUP(C48,Rohmaterial!$C$4:$E$501,2,0))</f>
        <v>A1</v>
      </c>
      <c r="C48" s="73" t="s">
        <v>137</v>
      </c>
      <c r="D48" s="51">
        <v>1</v>
      </c>
      <c r="E48" s="62">
        <f>IFERROR(IF(B48="","",VLOOKUP(B48,Rohmaterial!B4:J501,9,0))*D48,0)</f>
        <v>0.55000000000000004</v>
      </c>
      <c r="F48" s="28">
        <f>D48*$F$46</f>
        <v>6</v>
      </c>
      <c r="J48" s="73" t="s">
        <v>137</v>
      </c>
      <c r="K48" s="51">
        <v>1</v>
      </c>
      <c r="L48" s="62">
        <f>E48</f>
        <v>0.55000000000000004</v>
      </c>
      <c r="M48" s="84">
        <f>K48*$M$46</f>
        <v>6</v>
      </c>
    </row>
    <row r="49" spans="2:13" x14ac:dyDescent="0.35">
      <c r="B49" t="str">
        <f>IF(C49="","",VLOOKUP(C49,Rohmaterial!$C$4:$E$501,2,0))</f>
        <v>A4</v>
      </c>
      <c r="C49" s="73" t="s">
        <v>159</v>
      </c>
      <c r="D49" s="51">
        <v>1</v>
      </c>
      <c r="E49" s="62">
        <f>IFERROR(IF(B49="","",VLOOKUP(B49,Rohmaterial!B5:J502,9,0))*D49,0)</f>
        <v>0.57999999999999996</v>
      </c>
      <c r="F49" s="28">
        <f>D49*$F$4</f>
        <v>6</v>
      </c>
      <c r="J49" s="73" t="s">
        <v>159</v>
      </c>
      <c r="K49" s="51">
        <v>1</v>
      </c>
      <c r="L49" s="62">
        <f>E49</f>
        <v>0.57999999999999996</v>
      </c>
      <c r="M49" s="84">
        <f t="shared" ref="M49:M54" si="5">K49*$M$46</f>
        <v>6</v>
      </c>
    </row>
    <row r="50" spans="2:13" x14ac:dyDescent="0.35">
      <c r="B50" t="str">
        <f>IF(C50="","",VLOOKUP(C50,Rohmaterial!$C$4:$E$501,2,0))</f>
        <v>A5</v>
      </c>
      <c r="C50" s="73" t="s">
        <v>160</v>
      </c>
      <c r="D50" s="51">
        <v>1</v>
      </c>
      <c r="E50" s="62">
        <f>IFERROR(IF(B50="","",VLOOKUP(B50,Rohmaterial!B6:J503,9,0))*D50,0)</f>
        <v>0.59</v>
      </c>
      <c r="F50" s="28">
        <f t="shared" ref="F50:F56" si="6">D50*$F$46</f>
        <v>6</v>
      </c>
      <c r="J50" s="73" t="s">
        <v>160</v>
      </c>
      <c r="K50" s="51">
        <v>1</v>
      </c>
      <c r="L50" s="62">
        <f>E50</f>
        <v>0.59</v>
      </c>
      <c r="M50" s="84">
        <f t="shared" si="5"/>
        <v>6</v>
      </c>
    </row>
    <row r="51" spans="2:13" x14ac:dyDescent="0.35">
      <c r="B51" t="str">
        <f>IF(C51="","",VLOOKUP(C51,Rohmaterial!$C$4:$E$501,2,0))</f>
        <v>A38</v>
      </c>
      <c r="C51" s="73" t="s">
        <v>148</v>
      </c>
      <c r="D51" s="58">
        <v>10</v>
      </c>
      <c r="E51" s="62">
        <f>IFERROR(IF(B51="","",VLOOKUP(B51,Rohmaterial!B7:J504,9,0))*D51,0)</f>
        <v>9.1999999999999998E-3</v>
      </c>
      <c r="F51" s="28">
        <f t="shared" si="6"/>
        <v>60</v>
      </c>
      <c r="J51" s="73"/>
      <c r="K51" s="58"/>
      <c r="L51" s="62"/>
      <c r="M51" s="84">
        <f t="shared" si="5"/>
        <v>0</v>
      </c>
    </row>
    <row r="52" spans="2:13" x14ac:dyDescent="0.35">
      <c r="B52" t="str">
        <f>IF(C52="","",VLOOKUP(C52,Rohmaterial!$C$4:$E$501,2,0))</f>
        <v>A50</v>
      </c>
      <c r="C52" s="73" t="s">
        <v>142</v>
      </c>
      <c r="D52" s="58">
        <v>10</v>
      </c>
      <c r="E52" s="62">
        <f>IFERROR(IF(B52="","",VLOOKUP(B52,Rohmaterial!B8:J505,9,0))*D52,0)</f>
        <v>1.0400000000000001E-2</v>
      </c>
      <c r="F52" s="28">
        <f t="shared" si="6"/>
        <v>60</v>
      </c>
      <c r="J52" s="73"/>
      <c r="K52" s="58"/>
      <c r="L52" s="62"/>
      <c r="M52" s="84">
        <f t="shared" si="5"/>
        <v>0</v>
      </c>
    </row>
    <row r="53" spans="2:13" x14ac:dyDescent="0.35">
      <c r="B53" t="str">
        <f>IF(C53="","",VLOOKUP(C53,Rohmaterial!$C$4:$E$501,2,0))</f>
        <v>A41</v>
      </c>
      <c r="C53" s="73" t="s">
        <v>143</v>
      </c>
      <c r="D53" s="58">
        <v>4</v>
      </c>
      <c r="E53" s="62">
        <f>IFERROR(IF(B53="","",VLOOKUP(B53,Rohmaterial!B9:J506,9,0))*D53,0)</f>
        <v>3.8E-3</v>
      </c>
      <c r="F53" s="28">
        <f t="shared" si="6"/>
        <v>24</v>
      </c>
      <c r="J53" s="73"/>
      <c r="K53" s="58"/>
      <c r="L53" s="62"/>
      <c r="M53" s="84">
        <f t="shared" si="5"/>
        <v>0</v>
      </c>
    </row>
    <row r="54" spans="2:13" x14ac:dyDescent="0.35">
      <c r="B54" t="str">
        <f>IF(C54="","",VLOOKUP(C54,Rohmaterial!$C$4:$E$501,2,0))</f>
        <v>A51</v>
      </c>
      <c r="C54" s="73" t="s">
        <v>1044</v>
      </c>
      <c r="D54" s="51">
        <v>5</v>
      </c>
      <c r="E54" s="62">
        <f>IFERROR(IF(B54="","",VLOOKUP(B54,Rohmaterial!B10:J507,9,0))*D54,0)</f>
        <v>5.2500000000000012E-3</v>
      </c>
      <c r="F54" s="28">
        <f t="shared" si="6"/>
        <v>30</v>
      </c>
      <c r="J54" s="73"/>
      <c r="K54" s="58"/>
      <c r="L54" s="62"/>
      <c r="M54" s="84">
        <f t="shared" si="5"/>
        <v>0</v>
      </c>
    </row>
    <row r="55" spans="2:13" x14ac:dyDescent="0.35">
      <c r="B55" t="str">
        <f>IF(C55="","",VLOOKUP(C55,Rohmaterial!$C$4:$E$501,2,0))</f>
        <v>A36</v>
      </c>
      <c r="C55" s="73" t="s">
        <v>1029</v>
      </c>
      <c r="D55" s="51">
        <v>2</v>
      </c>
      <c r="E55" s="62">
        <f>IFERROR(IF(B55="","",VLOOKUP(B55,Rohmaterial!B11:J508,9,0))*D55,0)</f>
        <v>1.8E-3</v>
      </c>
      <c r="F55" s="28">
        <f t="shared" si="6"/>
        <v>12</v>
      </c>
      <c r="J55" s="73"/>
      <c r="K55" s="58"/>
      <c r="L55" s="62"/>
      <c r="M55" s="84"/>
    </row>
    <row r="56" spans="2:13" ht="15" thickBot="1" x14ac:dyDescent="0.4">
      <c r="B56" t="str">
        <f>IF(C56="","",VLOOKUP(C56,Rohmaterial!$C$4:$E$501,2,0))</f>
        <v>A49</v>
      </c>
      <c r="C56" s="73" t="s">
        <v>149</v>
      </c>
      <c r="D56" s="51">
        <v>1</v>
      </c>
      <c r="E56" s="62">
        <f>IFERROR(IF(B56="","",VLOOKUP(B56,Rohmaterial!B12:J509,9,0))*D56,0)</f>
        <v>1.0300000000000001E-3</v>
      </c>
      <c r="F56" s="28">
        <f t="shared" si="6"/>
        <v>6</v>
      </c>
      <c r="J56" s="73"/>
      <c r="K56" s="58"/>
      <c r="L56" s="62"/>
      <c r="M56" s="84"/>
    </row>
    <row r="57" spans="2:13" ht="15" thickBot="1" x14ac:dyDescent="0.4">
      <c r="C57" s="48" t="s">
        <v>132</v>
      </c>
      <c r="D57" s="52">
        <f>SUM(D51:D56)</f>
        <v>32</v>
      </c>
      <c r="E57" s="39"/>
      <c r="F57" s="49"/>
      <c r="J57" s="48" t="s">
        <v>132</v>
      </c>
      <c r="K57" s="52">
        <f>SUM(K51:K54)</f>
        <v>0</v>
      </c>
      <c r="L57" s="39"/>
      <c r="M57" s="49"/>
    </row>
    <row r="58" spans="2:13" ht="15" thickBot="1" x14ac:dyDescent="0.4">
      <c r="C58" s="164" t="s">
        <v>133</v>
      </c>
      <c r="D58" s="165"/>
      <c r="E58" s="166">
        <f>SUM(E48:E57)</f>
        <v>1.7514799999999999</v>
      </c>
      <c r="F58" s="167"/>
      <c r="J58" s="164" t="s">
        <v>133</v>
      </c>
      <c r="K58" s="165"/>
      <c r="L58" s="166">
        <f>SUM(L48:L57)</f>
        <v>1.7199999999999998</v>
      </c>
      <c r="M58" s="167"/>
    </row>
    <row r="59" spans="2:13" ht="15" thickBot="1" x14ac:dyDescent="0.4">
      <c r="B59" t="s">
        <v>705</v>
      </c>
      <c r="C59" s="75" t="s">
        <v>692</v>
      </c>
      <c r="D59" s="53"/>
      <c r="E59" s="40">
        <v>1</v>
      </c>
      <c r="F59" s="76"/>
      <c r="J59" s="75" t="s">
        <v>692</v>
      </c>
      <c r="K59" s="53"/>
      <c r="L59" s="40">
        <v>1</v>
      </c>
      <c r="M59" s="76"/>
    </row>
    <row r="60" spans="2:13" ht="15" thickBot="1" x14ac:dyDescent="0.4">
      <c r="B60" t="s">
        <v>706</v>
      </c>
      <c r="C60" s="77" t="s">
        <v>691</v>
      </c>
      <c r="D60" s="54"/>
      <c r="E60" s="40">
        <v>1</v>
      </c>
      <c r="F60" s="78"/>
      <c r="J60" s="77" t="s">
        <v>691</v>
      </c>
      <c r="K60" s="54"/>
      <c r="L60" s="40">
        <v>1</v>
      </c>
      <c r="M60" s="78"/>
    </row>
    <row r="61" spans="2:13" ht="15" thickBot="1" x14ac:dyDescent="0.4">
      <c r="B61" t="s">
        <v>707</v>
      </c>
      <c r="C61" s="79" t="s">
        <v>683</v>
      </c>
      <c r="D61" s="55"/>
      <c r="E61" s="41">
        <f>E58+E59</f>
        <v>2.7514799999999999</v>
      </c>
      <c r="F61" s="80"/>
      <c r="J61" s="79" t="s">
        <v>683</v>
      </c>
      <c r="K61" s="55"/>
      <c r="L61" s="41">
        <f>L58+L59</f>
        <v>2.7199999999999998</v>
      </c>
      <c r="M61" s="80"/>
    </row>
    <row r="62" spans="2:13" ht="15" thickBot="1" x14ac:dyDescent="0.4">
      <c r="B62" t="s">
        <v>708</v>
      </c>
      <c r="C62" s="150" t="s">
        <v>678</v>
      </c>
      <c r="D62" s="56"/>
      <c r="E62" s="92">
        <f>E58+E60</f>
        <v>2.7514799999999999</v>
      </c>
      <c r="F62" s="81"/>
      <c r="J62" s="150" t="s">
        <v>678</v>
      </c>
      <c r="K62" s="56"/>
      <c r="L62" s="92">
        <f>L58+L60</f>
        <v>2.7199999999999998</v>
      </c>
      <c r="M62" s="81"/>
    </row>
    <row r="63" spans="2:13" ht="15" thickBot="1" x14ac:dyDescent="0.4">
      <c r="B63" t="s">
        <v>719</v>
      </c>
      <c r="C63" s="85" t="s">
        <v>690</v>
      </c>
      <c r="D63" s="59"/>
      <c r="E63" s="42">
        <v>13.2</v>
      </c>
      <c r="F63" s="86"/>
      <c r="J63" s="85" t="s">
        <v>690</v>
      </c>
      <c r="K63" s="59"/>
      <c r="L63" s="42">
        <v>9.25</v>
      </c>
      <c r="M63" s="86"/>
    </row>
    <row r="64" spans="2:13" ht="18.5" x14ac:dyDescent="0.45">
      <c r="B64" s="148"/>
    </row>
    <row r="65" spans="2:13" ht="18.5" x14ac:dyDescent="0.45">
      <c r="B65" s="148"/>
    </row>
    <row r="66" spans="2:13" ht="15" thickBot="1" x14ac:dyDescent="0.4"/>
    <row r="67" spans="2:13" ht="19.5" x14ac:dyDescent="0.45">
      <c r="C67" s="63" t="s">
        <v>124</v>
      </c>
      <c r="D67" s="64" t="s">
        <v>128</v>
      </c>
      <c r="E67" s="65" t="s">
        <v>138</v>
      </c>
      <c r="F67" s="66" t="s">
        <v>146</v>
      </c>
      <c r="J67" s="63" t="s">
        <v>124</v>
      </c>
      <c r="K67" s="64" t="s">
        <v>128</v>
      </c>
      <c r="L67" s="65" t="s">
        <v>138</v>
      </c>
      <c r="M67" s="66" t="s">
        <v>146</v>
      </c>
    </row>
    <row r="68" spans="2:13" ht="18.5" x14ac:dyDescent="0.45">
      <c r="B68" s="50"/>
      <c r="C68" s="67" t="s">
        <v>83</v>
      </c>
      <c r="D68" s="68"/>
      <c r="E68" s="83"/>
      <c r="F68" s="70">
        <v>6</v>
      </c>
      <c r="J68" s="67"/>
      <c r="K68" s="68"/>
      <c r="L68" s="83"/>
      <c r="M68" s="70">
        <v>6</v>
      </c>
    </row>
    <row r="69" spans="2:13" x14ac:dyDescent="0.35">
      <c r="C69" s="71" t="s">
        <v>84</v>
      </c>
      <c r="E69" s="62"/>
      <c r="F69" s="28"/>
      <c r="J69" s="71"/>
      <c r="L69" s="62"/>
      <c r="M69" s="84"/>
    </row>
    <row r="70" spans="2:13" x14ac:dyDescent="0.35">
      <c r="B70" t="str">
        <f>IF(C70="","",VLOOKUP(C70,Rohmaterial!$C$4:$E$501,2,0))</f>
        <v>A1</v>
      </c>
      <c r="C70" s="73" t="s">
        <v>137</v>
      </c>
      <c r="D70" s="51">
        <v>1</v>
      </c>
      <c r="E70" s="62">
        <f>IFERROR(IF(B70="","",VLOOKUP(B70,Rohmaterial!B4:J501,9,0))*D70,0)</f>
        <v>0.55000000000000004</v>
      </c>
      <c r="F70" s="28">
        <f>D70*$F$68</f>
        <v>6</v>
      </c>
      <c r="J70" s="73" t="s">
        <v>137</v>
      </c>
      <c r="K70" s="51">
        <v>1</v>
      </c>
      <c r="L70" s="62">
        <f>E70</f>
        <v>0.55000000000000004</v>
      </c>
      <c r="M70" s="84">
        <f>K70*$M$68</f>
        <v>6</v>
      </c>
    </row>
    <row r="71" spans="2:13" x14ac:dyDescent="0.35">
      <c r="B71" t="str">
        <f>IF(C71="","",VLOOKUP(C71,Rohmaterial!$C$4:$E$501,2,0))</f>
        <v>A4</v>
      </c>
      <c r="C71" s="73" t="s">
        <v>159</v>
      </c>
      <c r="D71" s="51">
        <v>1</v>
      </c>
      <c r="E71" s="62">
        <f>IFERROR(IF(B71="","",VLOOKUP(B71,Rohmaterial!B5:J502,9,0))*D71,0)</f>
        <v>0.57999999999999996</v>
      </c>
      <c r="F71" s="28">
        <f t="shared" ref="F71:F77" si="7">D71*$F$68</f>
        <v>6</v>
      </c>
      <c r="J71" s="73" t="s">
        <v>159</v>
      </c>
      <c r="K71" s="51">
        <v>1</v>
      </c>
      <c r="L71" s="62">
        <f>E71</f>
        <v>0.57999999999999996</v>
      </c>
      <c r="M71" s="84">
        <f t="shared" ref="M71:M77" si="8">K71*$M$68</f>
        <v>6</v>
      </c>
    </row>
    <row r="72" spans="2:13" x14ac:dyDescent="0.35">
      <c r="B72" t="str">
        <f>IF(C72="","",VLOOKUP(C72,Rohmaterial!$C$4:$E$501,2,0))</f>
        <v>A5</v>
      </c>
      <c r="C72" s="73" t="s">
        <v>160</v>
      </c>
      <c r="D72" s="51">
        <v>1</v>
      </c>
      <c r="E72" s="62">
        <f>IFERROR(IF(B72="","",VLOOKUP(B72,Rohmaterial!B6:J503,9,0))*D72,0)</f>
        <v>0.59</v>
      </c>
      <c r="F72" s="28">
        <f t="shared" si="7"/>
        <v>6</v>
      </c>
      <c r="J72" s="73" t="s">
        <v>160</v>
      </c>
      <c r="K72" s="51">
        <v>1</v>
      </c>
      <c r="L72" s="62">
        <f>E72</f>
        <v>0.59</v>
      </c>
      <c r="M72" s="84">
        <f t="shared" si="8"/>
        <v>6</v>
      </c>
    </row>
    <row r="73" spans="2:13" x14ac:dyDescent="0.35">
      <c r="B73" t="str">
        <f>IF(C73="","",VLOOKUP(C73,Rohmaterial!$C$4:$E$501,2,0))</f>
        <v>A38</v>
      </c>
      <c r="C73" s="73" t="s">
        <v>148</v>
      </c>
      <c r="D73" s="58">
        <v>10</v>
      </c>
      <c r="E73" s="62">
        <f>IFERROR(IF(B73="","",VLOOKUP(B73,Rohmaterial!B7:J504,9,0))*D73,0)</f>
        <v>9.1999999999999998E-3</v>
      </c>
      <c r="F73" s="28">
        <f t="shared" si="7"/>
        <v>60</v>
      </c>
      <c r="J73" s="73"/>
      <c r="K73" s="58"/>
      <c r="L73" s="62"/>
      <c r="M73" s="84">
        <f t="shared" si="8"/>
        <v>0</v>
      </c>
    </row>
    <row r="74" spans="2:13" x14ac:dyDescent="0.35">
      <c r="B74" t="str">
        <f>IF(C74="","",VLOOKUP(C74,Rohmaterial!$C$4:$E$501,2,0))</f>
        <v>A52</v>
      </c>
      <c r="C74" s="73" t="s">
        <v>150</v>
      </c>
      <c r="D74" s="58">
        <v>5</v>
      </c>
      <c r="E74" s="62">
        <f>IFERROR(IF(B74="","",VLOOKUP(B74,Rohmaterial!B8:J505,9,0))*D74,0)</f>
        <v>5.3E-3</v>
      </c>
      <c r="F74" s="28">
        <f t="shared" si="7"/>
        <v>30</v>
      </c>
      <c r="J74" s="73"/>
      <c r="K74" s="58"/>
      <c r="L74" s="62"/>
      <c r="M74" s="84">
        <f t="shared" si="8"/>
        <v>0</v>
      </c>
    </row>
    <row r="75" spans="2:13" x14ac:dyDescent="0.35">
      <c r="B75" t="str">
        <f>IF(C75="","",VLOOKUP(C75,Rohmaterial!$C$4:$E$501,2,0))</f>
        <v>A51</v>
      </c>
      <c r="C75" s="73" t="s">
        <v>1044</v>
      </c>
      <c r="D75" s="51">
        <v>10</v>
      </c>
      <c r="E75" s="62">
        <f>IFERROR(IF(B75="","",VLOOKUP(B75,Rohmaterial!B9:J506,9,0))*D75,0)</f>
        <v>1.0500000000000002E-2</v>
      </c>
      <c r="F75" s="28">
        <f t="shared" si="7"/>
        <v>60</v>
      </c>
      <c r="J75" s="73"/>
      <c r="K75" s="58"/>
      <c r="L75" s="62"/>
      <c r="M75" s="84">
        <f t="shared" si="8"/>
        <v>0</v>
      </c>
    </row>
    <row r="76" spans="2:13" x14ac:dyDescent="0.35">
      <c r="B76" t="str">
        <f>IF(C76="","",VLOOKUP(C76,Rohmaterial!$C$4:$E$501,2,0))</f>
        <v>A52</v>
      </c>
      <c r="C76" s="73" t="s">
        <v>150</v>
      </c>
      <c r="D76" s="51">
        <v>9</v>
      </c>
      <c r="E76" s="62">
        <f>IFERROR(IF(B76="","",VLOOKUP(B76,Rohmaterial!B9:J506,9,0))*D76,0)</f>
        <v>9.5399999999999999E-3</v>
      </c>
      <c r="F76" s="28">
        <f t="shared" si="7"/>
        <v>54</v>
      </c>
      <c r="J76" s="73"/>
      <c r="K76" s="58"/>
      <c r="L76" s="62"/>
      <c r="M76" s="84"/>
    </row>
    <row r="77" spans="2:13" ht="15" thickBot="1" x14ac:dyDescent="0.4">
      <c r="B77" t="str">
        <f>IF(C77="","",VLOOKUP(C77,Rohmaterial!$C$4:$E$501,2,0))</f>
        <v>A12</v>
      </c>
      <c r="C77" s="73" t="s">
        <v>1031</v>
      </c>
      <c r="D77" s="51">
        <v>7</v>
      </c>
      <c r="E77" s="62">
        <f>IFERROR(IF(B77="","",VLOOKUP(B77,Rohmaterial!B10:J507,9,0))*D77,0)</f>
        <v>4.62E-3</v>
      </c>
      <c r="F77" s="28">
        <f t="shared" si="7"/>
        <v>42</v>
      </c>
      <c r="J77" s="73"/>
      <c r="K77" s="58"/>
      <c r="L77" s="62"/>
      <c r="M77" s="84">
        <f t="shared" si="8"/>
        <v>0</v>
      </c>
    </row>
    <row r="78" spans="2:13" ht="15" thickBot="1" x14ac:dyDescent="0.4">
      <c r="C78" s="48" t="s">
        <v>132</v>
      </c>
      <c r="D78" s="52">
        <f>SUM(D73:D77)</f>
        <v>41</v>
      </c>
      <c r="E78" s="39"/>
      <c r="F78" s="49"/>
      <c r="J78" s="48" t="s">
        <v>132</v>
      </c>
      <c r="K78" s="52">
        <f>SUM(K73:K77)</f>
        <v>0</v>
      </c>
      <c r="L78" s="39"/>
      <c r="M78" s="49"/>
    </row>
    <row r="79" spans="2:13" ht="15" thickBot="1" x14ac:dyDescent="0.4">
      <c r="C79" s="164" t="s">
        <v>133</v>
      </c>
      <c r="D79" s="165"/>
      <c r="E79" s="166">
        <f>SUM(E70:E78)</f>
        <v>1.7591600000000001</v>
      </c>
      <c r="F79" s="167"/>
      <c r="J79" s="164" t="s">
        <v>133</v>
      </c>
      <c r="K79" s="165"/>
      <c r="L79" s="166">
        <f>SUM(L70:L78)</f>
        <v>1.7199999999999998</v>
      </c>
      <c r="M79" s="167"/>
    </row>
    <row r="80" spans="2:13" ht="15" thickBot="1" x14ac:dyDescent="0.4">
      <c r="B80" t="s">
        <v>709</v>
      </c>
      <c r="C80" s="75" t="s">
        <v>692</v>
      </c>
      <c r="D80" s="53"/>
      <c r="E80" s="40">
        <v>1</v>
      </c>
      <c r="F80" s="76"/>
      <c r="J80" s="75" t="s">
        <v>692</v>
      </c>
      <c r="K80" s="53"/>
      <c r="L80" s="40">
        <v>1</v>
      </c>
      <c r="M80" s="76"/>
    </row>
    <row r="81" spans="2:13" ht="15" thickBot="1" x14ac:dyDescent="0.4">
      <c r="B81" t="s">
        <v>710</v>
      </c>
      <c r="C81" s="77" t="s">
        <v>691</v>
      </c>
      <c r="D81" s="60"/>
      <c r="E81" s="168">
        <v>1</v>
      </c>
      <c r="F81" s="87"/>
      <c r="J81" s="77" t="s">
        <v>691</v>
      </c>
      <c r="K81" s="54"/>
      <c r="L81" s="40">
        <v>1</v>
      </c>
      <c r="M81" s="78"/>
    </row>
    <row r="82" spans="2:13" ht="15" thickBot="1" x14ac:dyDescent="0.4">
      <c r="B82" t="s">
        <v>711</v>
      </c>
      <c r="C82" s="79" t="s">
        <v>683</v>
      </c>
      <c r="D82" s="61"/>
      <c r="E82" s="41">
        <f>E79+E80</f>
        <v>2.7591600000000001</v>
      </c>
      <c r="F82" s="88"/>
      <c r="J82" s="79" t="s">
        <v>683</v>
      </c>
      <c r="K82" s="55"/>
      <c r="L82" s="41">
        <f>L79+L80</f>
        <v>2.7199999999999998</v>
      </c>
      <c r="M82" s="80"/>
    </row>
    <row r="83" spans="2:13" ht="15" thickBot="1" x14ac:dyDescent="0.4">
      <c r="B83" t="s">
        <v>712</v>
      </c>
      <c r="C83" s="150" t="s">
        <v>678</v>
      </c>
      <c r="D83" s="56"/>
      <c r="E83" s="92">
        <f>E79+E81</f>
        <v>2.7591600000000001</v>
      </c>
      <c r="F83" s="81"/>
      <c r="J83" s="150" t="s">
        <v>678</v>
      </c>
      <c r="K83" s="56"/>
      <c r="L83" s="92">
        <f>L79+L81</f>
        <v>2.7199999999999998</v>
      </c>
      <c r="M83" s="81"/>
    </row>
    <row r="84" spans="2:13" ht="15" thickBot="1" x14ac:dyDescent="0.4">
      <c r="B84" t="s">
        <v>720</v>
      </c>
      <c r="C84" s="85" t="s">
        <v>690</v>
      </c>
      <c r="D84" s="57"/>
      <c r="E84" s="47">
        <v>9.6</v>
      </c>
      <c r="F84" s="82"/>
      <c r="J84" s="85" t="s">
        <v>690</v>
      </c>
      <c r="K84" s="59"/>
      <c r="L84" s="42">
        <v>9.25</v>
      </c>
      <c r="M84" s="86"/>
    </row>
    <row r="87" spans="2:13" ht="15" thickBot="1" x14ac:dyDescent="0.4"/>
    <row r="88" spans="2:13" ht="19.5" x14ac:dyDescent="0.45">
      <c r="C88" s="63" t="s">
        <v>124</v>
      </c>
      <c r="D88" s="64" t="s">
        <v>128</v>
      </c>
      <c r="E88" s="65" t="s">
        <v>138</v>
      </c>
      <c r="F88" s="66" t="s">
        <v>146</v>
      </c>
      <c r="J88" s="63" t="s">
        <v>124</v>
      </c>
      <c r="K88" s="64" t="s">
        <v>128</v>
      </c>
      <c r="L88" s="65" t="s">
        <v>138</v>
      </c>
      <c r="M88" s="66" t="s">
        <v>146</v>
      </c>
    </row>
    <row r="89" spans="2:13" ht="18.5" x14ac:dyDescent="0.45">
      <c r="C89" s="67" t="s">
        <v>85</v>
      </c>
      <c r="D89" s="68"/>
      <c r="E89" s="83"/>
      <c r="F89" s="70">
        <v>6</v>
      </c>
      <c r="J89" s="67"/>
      <c r="K89" s="68"/>
      <c r="L89" s="83"/>
      <c r="M89" s="70">
        <v>6</v>
      </c>
    </row>
    <row r="90" spans="2:13" x14ac:dyDescent="0.35">
      <c r="C90" s="71" t="s">
        <v>86</v>
      </c>
      <c r="E90" s="62"/>
      <c r="F90" s="28"/>
      <c r="J90" s="71"/>
      <c r="L90" s="62"/>
      <c r="M90" s="84"/>
    </row>
    <row r="91" spans="2:13" x14ac:dyDescent="0.35">
      <c r="B91" t="str">
        <f>IF(C91="","",VLOOKUP(C91,Rohmaterial!$C$4:$E$501,2,0))</f>
        <v>A1</v>
      </c>
      <c r="C91" s="73" t="s">
        <v>137</v>
      </c>
      <c r="D91" s="51">
        <v>1</v>
      </c>
      <c r="E91" s="62">
        <f>IFERROR(IF(B91="","",VLOOKUP(B91,Rohmaterial!B4:J501,9,0))*D91,0)</f>
        <v>0.55000000000000004</v>
      </c>
      <c r="F91" s="28">
        <f>D91*$F$89</f>
        <v>6</v>
      </c>
      <c r="J91" s="73" t="s">
        <v>137</v>
      </c>
      <c r="K91" s="51">
        <v>1</v>
      </c>
      <c r="L91" s="62">
        <f>E91</f>
        <v>0.55000000000000004</v>
      </c>
      <c r="M91" s="84">
        <f>K91*$M$89</f>
        <v>6</v>
      </c>
    </row>
    <row r="92" spans="2:13" x14ac:dyDescent="0.35">
      <c r="B92" t="str">
        <f>IF(C92="","",VLOOKUP(C92,Rohmaterial!$C$4:$E$501,2,0))</f>
        <v>A4</v>
      </c>
      <c r="C92" s="73" t="s">
        <v>159</v>
      </c>
      <c r="D92" s="51">
        <v>1</v>
      </c>
      <c r="E92" s="62">
        <f>IFERROR(IF(B92="","",VLOOKUP(B92,Rohmaterial!B5:J502,9,0))*D92,0)</f>
        <v>0.57999999999999996</v>
      </c>
      <c r="F92" s="28">
        <f t="shared" ref="F92:F99" si="9">D92*$F$89</f>
        <v>6</v>
      </c>
      <c r="J92" s="73" t="s">
        <v>159</v>
      </c>
      <c r="K92" s="51">
        <v>1</v>
      </c>
      <c r="L92" s="62">
        <f>E92</f>
        <v>0.57999999999999996</v>
      </c>
      <c r="M92" s="84">
        <f t="shared" ref="M92:M97" si="10">K92*$M$89</f>
        <v>6</v>
      </c>
    </row>
    <row r="93" spans="2:13" x14ac:dyDescent="0.35">
      <c r="B93" t="str">
        <f>IF(C93="","",VLOOKUP(C93,Rohmaterial!$C$4:$E$501,2,0))</f>
        <v>A5</v>
      </c>
      <c r="C93" s="73" t="s">
        <v>160</v>
      </c>
      <c r="D93" s="51">
        <v>1</v>
      </c>
      <c r="E93" s="62">
        <f>IFERROR(IF(B93="","",VLOOKUP(B93,Rohmaterial!B6:J503,9,0))*D93,0)</f>
        <v>0.59</v>
      </c>
      <c r="F93" s="28">
        <f t="shared" si="9"/>
        <v>6</v>
      </c>
      <c r="J93" s="73" t="s">
        <v>160</v>
      </c>
      <c r="K93" s="51">
        <v>1</v>
      </c>
      <c r="L93" s="62">
        <f>E93</f>
        <v>0.59</v>
      </c>
      <c r="M93" s="84">
        <f t="shared" si="10"/>
        <v>6</v>
      </c>
    </row>
    <row r="94" spans="2:13" x14ac:dyDescent="0.35">
      <c r="B94" t="str">
        <f>IF(C94="","",VLOOKUP(C94,Rohmaterial!$C$4:$E$501,2,0))</f>
        <v>A38</v>
      </c>
      <c r="C94" s="73" t="s">
        <v>148</v>
      </c>
      <c r="D94" s="58">
        <v>8</v>
      </c>
      <c r="E94" s="62">
        <f>IFERROR(IF(B94="","",VLOOKUP(B94,Rohmaterial!B7:J504,9,0))*D94,0)</f>
        <v>7.3600000000000002E-3</v>
      </c>
      <c r="F94" s="28">
        <f t="shared" si="9"/>
        <v>48</v>
      </c>
      <c r="J94" s="73"/>
      <c r="K94" s="58"/>
      <c r="L94" s="62"/>
      <c r="M94" s="84">
        <f t="shared" si="10"/>
        <v>0</v>
      </c>
    </row>
    <row r="95" spans="2:13" x14ac:dyDescent="0.35">
      <c r="B95" t="str">
        <f>IF(C95="","",VLOOKUP(C95,Rohmaterial!$C$4:$E$501,2,0))</f>
        <v>A27</v>
      </c>
      <c r="C95" s="73" t="s">
        <v>1043</v>
      </c>
      <c r="D95" s="51">
        <v>7</v>
      </c>
      <c r="E95" s="62">
        <f>IFERROR(IF(B95="","",VLOOKUP(B95,Rohmaterial!B8:J505,9,0))*D95,0)</f>
        <v>5.6700000000000006E-3</v>
      </c>
      <c r="F95" s="28">
        <f t="shared" si="9"/>
        <v>42</v>
      </c>
      <c r="J95" s="73"/>
      <c r="K95" s="58"/>
      <c r="L95" s="62"/>
      <c r="M95" s="84">
        <f t="shared" si="10"/>
        <v>0</v>
      </c>
    </row>
    <row r="96" spans="2:13" x14ac:dyDescent="0.35">
      <c r="B96" t="str">
        <f>IF(C96="","",VLOOKUP(C96,Rohmaterial!$C$4:$E$501,2,0))</f>
        <v>A32</v>
      </c>
      <c r="C96" s="73" t="s">
        <v>173</v>
      </c>
      <c r="D96" s="51">
        <v>2</v>
      </c>
      <c r="E96" s="62">
        <f>IFERROR(IF(B96="","",VLOOKUP(B96,Rohmaterial!B9:J506,9,0))*D96,0)</f>
        <v>1.72E-3</v>
      </c>
      <c r="F96" s="28">
        <f t="shared" si="9"/>
        <v>12</v>
      </c>
      <c r="J96" s="73"/>
      <c r="K96" s="58"/>
      <c r="L96" s="62"/>
      <c r="M96" s="84">
        <f t="shared" si="10"/>
        <v>0</v>
      </c>
    </row>
    <row r="97" spans="2:13" x14ac:dyDescent="0.35">
      <c r="B97" t="str">
        <f>IF(C97="","",VLOOKUP(C97,Rohmaterial!$C$4:$E$501,2,0))</f>
        <v>A31</v>
      </c>
      <c r="C97" s="73" t="s">
        <v>144</v>
      </c>
      <c r="D97" s="51">
        <v>1</v>
      </c>
      <c r="E97" s="62">
        <f>IFERROR(IF(B97="","",VLOOKUP(B97,Rohmaterial!B10:J507,9,0))*D97,0)</f>
        <v>8.4999999999999995E-4</v>
      </c>
      <c r="F97" s="28">
        <f t="shared" si="9"/>
        <v>6</v>
      </c>
      <c r="J97" s="73"/>
      <c r="K97" s="58"/>
      <c r="L97" s="62"/>
      <c r="M97" s="84">
        <f t="shared" si="10"/>
        <v>0</v>
      </c>
    </row>
    <row r="98" spans="2:13" x14ac:dyDescent="0.35">
      <c r="B98" t="str">
        <f>IF(C98="","",VLOOKUP(C98,Rohmaterial!$C$4:$E$501,2,0))</f>
        <v>A14</v>
      </c>
      <c r="C98" s="73" t="s">
        <v>1033</v>
      </c>
      <c r="D98" s="51">
        <v>4</v>
      </c>
      <c r="E98" s="62">
        <f>IFERROR(IF(B98="","",VLOOKUP(B98,Rohmaterial!B11:J508,9,0))*D98,0)</f>
        <v>2.7200000000000002E-3</v>
      </c>
      <c r="F98" s="28">
        <f t="shared" si="9"/>
        <v>24</v>
      </c>
      <c r="J98" s="73"/>
      <c r="K98" s="58"/>
      <c r="L98" s="62"/>
      <c r="M98" s="84"/>
    </row>
    <row r="99" spans="2:13" ht="15" thickBot="1" x14ac:dyDescent="0.4">
      <c r="B99" t="str">
        <f>IF(C99="","",VLOOKUP(C99,Rohmaterial!$C$4:$E$501,2,0))</f>
        <v>A19</v>
      </c>
      <c r="C99" s="73" t="s">
        <v>145</v>
      </c>
      <c r="D99" s="51">
        <v>6</v>
      </c>
      <c r="E99" s="62">
        <f>IFERROR(IF(B99="","",VLOOKUP(B99,Rohmaterial!B12:J509,9,0))*D99,0)</f>
        <v>4.3800000000000002E-3</v>
      </c>
      <c r="F99" s="28">
        <f t="shared" si="9"/>
        <v>36</v>
      </c>
      <c r="J99" s="73"/>
      <c r="K99" s="58"/>
      <c r="L99" s="62"/>
      <c r="M99" s="84"/>
    </row>
    <row r="100" spans="2:13" ht="15" thickBot="1" x14ac:dyDescent="0.4">
      <c r="C100" s="48" t="s">
        <v>132</v>
      </c>
      <c r="D100" s="52">
        <f>SUM(D94:D99)</f>
        <v>28</v>
      </c>
      <c r="E100" s="39"/>
      <c r="F100" s="49"/>
      <c r="J100" s="48" t="s">
        <v>132</v>
      </c>
      <c r="K100" s="52">
        <f>SUM(K94:K97)</f>
        <v>0</v>
      </c>
      <c r="L100" s="39"/>
      <c r="M100" s="49"/>
    </row>
    <row r="101" spans="2:13" ht="15" thickBot="1" x14ac:dyDescent="0.4">
      <c r="C101" s="164" t="s">
        <v>133</v>
      </c>
      <c r="D101" s="165"/>
      <c r="E101" s="166">
        <f>SUM(E91:E100)</f>
        <v>1.7426999999999999</v>
      </c>
      <c r="F101" s="167"/>
      <c r="J101" s="164" t="s">
        <v>133</v>
      </c>
      <c r="K101" s="165"/>
      <c r="L101" s="166">
        <f>SUM(L91:L100)</f>
        <v>1.7199999999999998</v>
      </c>
      <c r="M101" s="167"/>
    </row>
    <row r="102" spans="2:13" ht="15" thickBot="1" x14ac:dyDescent="0.4">
      <c r="B102" t="s">
        <v>713</v>
      </c>
      <c r="C102" s="75" t="s">
        <v>692</v>
      </c>
      <c r="D102" s="53"/>
      <c r="E102" s="40">
        <v>1</v>
      </c>
      <c r="F102" s="76"/>
      <c r="J102" s="75" t="s">
        <v>692</v>
      </c>
      <c r="K102" s="53"/>
      <c r="L102" s="40">
        <v>1</v>
      </c>
      <c r="M102" s="76"/>
    </row>
    <row r="103" spans="2:13" ht="15" thickBot="1" x14ac:dyDescent="0.4">
      <c r="B103" t="s">
        <v>714</v>
      </c>
      <c r="C103" s="77" t="s">
        <v>691</v>
      </c>
      <c r="D103" s="54"/>
      <c r="E103" s="40">
        <v>1</v>
      </c>
      <c r="F103" s="78"/>
      <c r="J103" s="77" t="s">
        <v>691</v>
      </c>
      <c r="K103" s="54"/>
      <c r="L103" s="40">
        <v>1</v>
      </c>
      <c r="M103" s="78"/>
    </row>
    <row r="104" spans="2:13" ht="15" thickBot="1" x14ac:dyDescent="0.4">
      <c r="B104" t="s">
        <v>715</v>
      </c>
      <c r="C104" s="79" t="s">
        <v>683</v>
      </c>
      <c r="D104" s="55"/>
      <c r="E104" s="41">
        <f>E101+E102</f>
        <v>2.7427000000000001</v>
      </c>
      <c r="F104" s="80"/>
      <c r="J104" s="79" t="s">
        <v>683</v>
      </c>
      <c r="K104" s="55"/>
      <c r="L104" s="41">
        <f>L101+L102</f>
        <v>2.7199999999999998</v>
      </c>
      <c r="M104" s="80"/>
    </row>
    <row r="105" spans="2:13" ht="15" thickBot="1" x14ac:dyDescent="0.4">
      <c r="B105" t="s">
        <v>716</v>
      </c>
      <c r="C105" s="150" t="s">
        <v>678</v>
      </c>
      <c r="D105" s="56"/>
      <c r="E105" s="92">
        <f>E101+E103</f>
        <v>2.7427000000000001</v>
      </c>
      <c r="F105" s="81"/>
      <c r="J105" s="150" t="s">
        <v>678</v>
      </c>
      <c r="K105" s="56"/>
      <c r="L105" s="92">
        <f>L101+L103</f>
        <v>2.7199999999999998</v>
      </c>
      <c r="M105" s="81"/>
    </row>
    <row r="106" spans="2:13" ht="15" thickBot="1" x14ac:dyDescent="0.4">
      <c r="B106" t="s">
        <v>721</v>
      </c>
      <c r="C106" s="85" t="s">
        <v>690</v>
      </c>
      <c r="D106" s="59"/>
      <c r="E106" s="42">
        <v>9</v>
      </c>
      <c r="F106" s="86"/>
      <c r="J106" s="85" t="s">
        <v>690</v>
      </c>
      <c r="K106" s="59"/>
      <c r="L106" s="42">
        <v>9.25</v>
      </c>
      <c r="M106" s="86"/>
    </row>
    <row r="109" spans="2:13" ht="15" thickBot="1" x14ac:dyDescent="0.4"/>
    <row r="110" spans="2:13" ht="19.5" x14ac:dyDescent="0.45">
      <c r="C110" s="63" t="s">
        <v>124</v>
      </c>
      <c r="D110" s="64" t="s">
        <v>128</v>
      </c>
      <c r="E110" s="65" t="s">
        <v>138</v>
      </c>
      <c r="F110" s="66" t="s">
        <v>146</v>
      </c>
    </row>
    <row r="111" spans="2:13" ht="18.5" x14ac:dyDescent="0.45">
      <c r="C111" s="67" t="s">
        <v>737</v>
      </c>
      <c r="D111" s="68"/>
      <c r="E111" s="83"/>
      <c r="F111" s="70">
        <v>6</v>
      </c>
    </row>
    <row r="112" spans="2:13" x14ac:dyDescent="0.35">
      <c r="C112" s="71"/>
      <c r="E112" s="62"/>
      <c r="F112" s="84"/>
    </row>
    <row r="113" spans="2:6" x14ac:dyDescent="0.35">
      <c r="B113" t="str">
        <f>IF(C113="","",VLOOKUP(C113,Rohmaterial!$C$4:$E$501,2,0))</f>
        <v>A1</v>
      </c>
      <c r="C113" s="73" t="s">
        <v>137</v>
      </c>
      <c r="D113" s="51">
        <v>1</v>
      </c>
      <c r="E113" s="62">
        <f>IFERROR(IF(B113="","",VLOOKUP(B113,Rohmaterial!B4:J501,9,0))*D113,0)</f>
        <v>0.55000000000000004</v>
      </c>
      <c r="F113" s="84">
        <f>D113*$M$89</f>
        <v>6</v>
      </c>
    </row>
    <row r="114" spans="2:6" x14ac:dyDescent="0.35">
      <c r="B114" t="str">
        <f>IF(C114="","",VLOOKUP(C114,Rohmaterial!$C$4:$E$501,2,0))</f>
        <v>A4</v>
      </c>
      <c r="C114" s="73" t="s">
        <v>159</v>
      </c>
      <c r="D114" s="51">
        <v>1</v>
      </c>
      <c r="E114" s="62">
        <f>IFERROR(IF(B114="","",VLOOKUP(B114,Rohmaterial!B5:J502,9,0))*D114,0)</f>
        <v>0.57999999999999996</v>
      </c>
      <c r="F114" s="84">
        <f t="shared" ref="F114:F119" si="11">D114*$M$89</f>
        <v>6</v>
      </c>
    </row>
    <row r="115" spans="2:6" x14ac:dyDescent="0.35">
      <c r="B115" t="str">
        <f>IF(C115="","",VLOOKUP(C115,Rohmaterial!$C$4:$E$501,2,0))</f>
        <v>A5</v>
      </c>
      <c r="C115" s="73" t="s">
        <v>160</v>
      </c>
      <c r="D115" s="51">
        <v>1</v>
      </c>
      <c r="E115" s="62">
        <f>IFERROR(IF(B115="","",VLOOKUP(B115,Rohmaterial!B6:J503,9,0))*D115,0)</f>
        <v>0.59</v>
      </c>
      <c r="F115" s="84">
        <f t="shared" si="11"/>
        <v>6</v>
      </c>
    </row>
    <row r="116" spans="2:6" x14ac:dyDescent="0.35">
      <c r="B116" t="str">
        <f>IF(C116="","",VLOOKUP(C116,Rohmaterial!$C$4:$E$501,2,0))</f>
        <v/>
      </c>
      <c r="C116" s="73"/>
      <c r="D116" s="58"/>
      <c r="E116" s="62">
        <f>IFERROR(IF(B116="","",VLOOKUP(B116,Rohmaterial!B7:J504,9,0))*D116,0)</f>
        <v>0</v>
      </c>
      <c r="F116" s="84">
        <f t="shared" si="11"/>
        <v>0</v>
      </c>
    </row>
    <row r="117" spans="2:6" x14ac:dyDescent="0.35">
      <c r="B117" t="str">
        <f>IF(C117="","",VLOOKUP(C117,Rohmaterial!$C$4:$E$501,2,0))</f>
        <v/>
      </c>
      <c r="C117" s="73"/>
      <c r="D117" s="58"/>
      <c r="E117" s="62">
        <f>IFERROR(IF(B117="","",VLOOKUP(B117,Rohmaterial!B8:J505,9,0))*D117,0)</f>
        <v>0</v>
      </c>
      <c r="F117" s="84">
        <f t="shared" si="11"/>
        <v>0</v>
      </c>
    </row>
    <row r="118" spans="2:6" x14ac:dyDescent="0.35">
      <c r="B118" t="str">
        <f>IF(C118="","",VLOOKUP(C118,Rohmaterial!$C$4:$E$501,2,0))</f>
        <v/>
      </c>
      <c r="C118" s="73"/>
      <c r="D118" s="58"/>
      <c r="E118" s="62">
        <f>IFERROR(IF(B118="","",VLOOKUP(B118,Rohmaterial!B9:J506,9,0))*D118,0)</f>
        <v>0</v>
      </c>
      <c r="F118" s="84">
        <f t="shared" si="11"/>
        <v>0</v>
      </c>
    </row>
    <row r="119" spans="2:6" ht="15" thickBot="1" x14ac:dyDescent="0.4">
      <c r="B119" t="str">
        <f>IF(C119="","",VLOOKUP(C119,Rohmaterial!$C$4:$E$501,2,0))</f>
        <v/>
      </c>
      <c r="C119" s="73"/>
      <c r="D119" s="58"/>
      <c r="E119" s="62">
        <f>IFERROR(IF(B119="","",VLOOKUP(B119,Rohmaterial!B10:J507,9,0))*D119,0)</f>
        <v>0</v>
      </c>
      <c r="F119" s="84">
        <f t="shared" si="11"/>
        <v>0</v>
      </c>
    </row>
    <row r="120" spans="2:6" ht="15" thickBot="1" x14ac:dyDescent="0.4">
      <c r="C120" s="48" t="s">
        <v>132</v>
      </c>
      <c r="D120" s="52">
        <f>SUM(D116:D119)</f>
        <v>0</v>
      </c>
      <c r="E120" s="39"/>
      <c r="F120" s="49"/>
    </row>
    <row r="121" spans="2:6" ht="15" thickBot="1" x14ac:dyDescent="0.4">
      <c r="C121" s="164" t="s">
        <v>133</v>
      </c>
      <c r="D121" s="165"/>
      <c r="E121" s="166">
        <f>SUM(E113:E120)</f>
        <v>1.7199999999999998</v>
      </c>
      <c r="F121" s="167"/>
    </row>
    <row r="122" spans="2:6" ht="15" thickBot="1" x14ac:dyDescent="0.4">
      <c r="B122" t="s">
        <v>731</v>
      </c>
      <c r="C122" s="75" t="s">
        <v>692</v>
      </c>
      <c r="D122" s="53"/>
      <c r="E122" s="40">
        <v>0</v>
      </c>
      <c r="F122" s="76"/>
    </row>
    <row r="123" spans="2:6" ht="15" thickBot="1" x14ac:dyDescent="0.4">
      <c r="B123" t="s">
        <v>734</v>
      </c>
      <c r="C123" s="77" t="s">
        <v>691</v>
      </c>
      <c r="D123" s="54"/>
      <c r="E123" s="40">
        <v>0</v>
      </c>
      <c r="F123" s="78"/>
    </row>
    <row r="124" spans="2:6" ht="15" thickBot="1" x14ac:dyDescent="0.4">
      <c r="B124" t="s">
        <v>722</v>
      </c>
      <c r="C124" s="79" t="s">
        <v>683</v>
      </c>
      <c r="D124" s="55"/>
      <c r="E124" s="41">
        <f>E121+E122</f>
        <v>1.7199999999999998</v>
      </c>
      <c r="F124" s="80"/>
    </row>
    <row r="125" spans="2:6" ht="15" thickBot="1" x14ac:dyDescent="0.4">
      <c r="B125" t="s">
        <v>725</v>
      </c>
      <c r="C125" s="150" t="s">
        <v>678</v>
      </c>
      <c r="D125" s="56"/>
      <c r="E125" s="92">
        <f>E121+E123</f>
        <v>1.7199999999999998</v>
      </c>
      <c r="F125" s="81"/>
    </row>
    <row r="126" spans="2:6" ht="15" thickBot="1" x14ac:dyDescent="0.4">
      <c r="B126" t="s">
        <v>728</v>
      </c>
      <c r="C126" s="85" t="s">
        <v>690</v>
      </c>
      <c r="D126" s="59"/>
      <c r="E126" s="42">
        <v>9.25</v>
      </c>
      <c r="F126" s="86"/>
    </row>
    <row r="129" spans="2:6" ht="15" thickBot="1" x14ac:dyDescent="0.4"/>
    <row r="130" spans="2:6" ht="19.5" x14ac:dyDescent="0.45">
      <c r="C130" s="63" t="s">
        <v>124</v>
      </c>
      <c r="D130" s="64" t="s">
        <v>128</v>
      </c>
      <c r="E130" s="65" t="s">
        <v>138</v>
      </c>
      <c r="F130" s="66" t="s">
        <v>146</v>
      </c>
    </row>
    <row r="131" spans="2:6" ht="18.5" x14ac:dyDescent="0.45">
      <c r="C131" s="67" t="s">
        <v>738</v>
      </c>
      <c r="D131" s="68"/>
      <c r="E131" s="83"/>
      <c r="F131" s="70">
        <v>6</v>
      </c>
    </row>
    <row r="132" spans="2:6" x14ac:dyDescent="0.35">
      <c r="C132" s="71"/>
      <c r="E132" s="62"/>
      <c r="F132" s="84"/>
    </row>
    <row r="133" spans="2:6" x14ac:dyDescent="0.35">
      <c r="B133" t="str">
        <f>IF(C133="","",VLOOKUP(C133,Rohmaterial!$C$4:$E$501,2,0))</f>
        <v>A1</v>
      </c>
      <c r="C133" s="73" t="s">
        <v>137</v>
      </c>
      <c r="D133" s="51">
        <v>1</v>
      </c>
      <c r="E133" s="62">
        <f>IFERROR(IF(B133="","",VLOOKUP(B133,Rohmaterial!B4:J501,9,0))*D133,0)</f>
        <v>0.55000000000000004</v>
      </c>
      <c r="F133" s="84">
        <f>D133*$M$89</f>
        <v>6</v>
      </c>
    </row>
    <row r="134" spans="2:6" x14ac:dyDescent="0.35">
      <c r="B134" t="str">
        <f>IF(C134="","",VLOOKUP(C134,Rohmaterial!$C$4:$E$501,2,0))</f>
        <v>A4</v>
      </c>
      <c r="C134" s="73" t="s">
        <v>159</v>
      </c>
      <c r="D134" s="51">
        <v>1</v>
      </c>
      <c r="E134" s="62">
        <f>IFERROR(IF(B134="","",VLOOKUP(B134,Rohmaterial!B5:J502,9,0))*D134,0)</f>
        <v>0.57999999999999996</v>
      </c>
      <c r="F134" s="84">
        <f t="shared" ref="F134:F139" si="12">D134*$M$89</f>
        <v>6</v>
      </c>
    </row>
    <row r="135" spans="2:6" x14ac:dyDescent="0.35">
      <c r="B135" t="str">
        <f>IF(C135="","",VLOOKUP(C135,Rohmaterial!$C$4:$E$501,2,0))</f>
        <v>A5</v>
      </c>
      <c r="C135" s="73" t="s">
        <v>160</v>
      </c>
      <c r="D135" s="51">
        <v>1</v>
      </c>
      <c r="E135" s="62">
        <f>IFERROR(IF(B135="","",VLOOKUP(B135,Rohmaterial!B6:J503,9,0))*D135,0)</f>
        <v>0.59</v>
      </c>
      <c r="F135" s="84">
        <f t="shared" si="12"/>
        <v>6</v>
      </c>
    </row>
    <row r="136" spans="2:6" x14ac:dyDescent="0.35">
      <c r="B136" t="str">
        <f>IF(C136="","",VLOOKUP(C136,Rohmaterial!$C$4:$E$501,2,0))</f>
        <v/>
      </c>
      <c r="C136" s="73"/>
      <c r="D136" s="58"/>
      <c r="E136" s="62">
        <f>IFERROR(IF(B136="","",VLOOKUP(B136,Rohmaterial!B7:J504,9,0))*D136,0)</f>
        <v>0</v>
      </c>
      <c r="F136" s="84">
        <f t="shared" si="12"/>
        <v>0</v>
      </c>
    </row>
    <row r="137" spans="2:6" x14ac:dyDescent="0.35">
      <c r="B137" t="str">
        <f>IF(C137="","",VLOOKUP(C137,Rohmaterial!$C$4:$E$501,2,0))</f>
        <v/>
      </c>
      <c r="C137" s="73"/>
      <c r="D137" s="58"/>
      <c r="E137" s="62">
        <f>IFERROR(IF(B137="","",VLOOKUP(B137,Rohmaterial!B8:J505,9,0))*D137,0)</f>
        <v>0</v>
      </c>
      <c r="F137" s="84">
        <f t="shared" si="12"/>
        <v>0</v>
      </c>
    </row>
    <row r="138" spans="2:6" x14ac:dyDescent="0.35">
      <c r="B138" t="str">
        <f>IF(C138="","",VLOOKUP(C138,Rohmaterial!$C$4:$E$501,2,0))</f>
        <v/>
      </c>
      <c r="C138" s="73"/>
      <c r="D138" s="58"/>
      <c r="E138" s="62">
        <f>IFERROR(IF(B138="","",VLOOKUP(B138,Rohmaterial!B9:J506,9,0))*D138,0)</f>
        <v>0</v>
      </c>
      <c r="F138" s="84">
        <f t="shared" si="12"/>
        <v>0</v>
      </c>
    </row>
    <row r="139" spans="2:6" ht="15" thickBot="1" x14ac:dyDescent="0.4">
      <c r="B139" t="str">
        <f>IF(C139="","",VLOOKUP(C139,Rohmaterial!$C$4:$E$501,2,0))</f>
        <v/>
      </c>
      <c r="C139" s="73"/>
      <c r="D139" s="58"/>
      <c r="E139" s="62">
        <f>IFERROR(IF(B139="","",VLOOKUP(B139,Rohmaterial!B10:J507,9,0))*D139,0)</f>
        <v>0</v>
      </c>
      <c r="F139" s="84">
        <f t="shared" si="12"/>
        <v>0</v>
      </c>
    </row>
    <row r="140" spans="2:6" ht="15" thickBot="1" x14ac:dyDescent="0.4">
      <c r="C140" s="48" t="s">
        <v>132</v>
      </c>
      <c r="D140" s="52">
        <f>SUM(D136:D139)</f>
        <v>0</v>
      </c>
      <c r="E140" s="39"/>
      <c r="F140" s="49"/>
    </row>
    <row r="141" spans="2:6" ht="15" thickBot="1" x14ac:dyDescent="0.4">
      <c r="C141" s="164" t="s">
        <v>133</v>
      </c>
      <c r="D141" s="165"/>
      <c r="E141" s="166">
        <f>SUM(E133:E140)</f>
        <v>1.7199999999999998</v>
      </c>
      <c r="F141" s="167"/>
    </row>
    <row r="142" spans="2:6" ht="15" thickBot="1" x14ac:dyDescent="0.4">
      <c r="B142" t="s">
        <v>732</v>
      </c>
      <c r="C142" s="75" t="s">
        <v>692</v>
      </c>
      <c r="D142" s="53"/>
      <c r="E142" s="40">
        <v>0</v>
      </c>
      <c r="F142" s="76"/>
    </row>
    <row r="143" spans="2:6" ht="15" thickBot="1" x14ac:dyDescent="0.4">
      <c r="B143" t="s">
        <v>735</v>
      </c>
      <c r="C143" s="77" t="s">
        <v>691</v>
      </c>
      <c r="D143" s="54"/>
      <c r="E143" s="40">
        <v>0</v>
      </c>
      <c r="F143" s="78"/>
    </row>
    <row r="144" spans="2:6" ht="15" thickBot="1" x14ac:dyDescent="0.4">
      <c r="B144" t="s">
        <v>723</v>
      </c>
      <c r="C144" s="79" t="s">
        <v>683</v>
      </c>
      <c r="D144" s="55"/>
      <c r="E144" s="41">
        <f>E141+E142</f>
        <v>1.7199999999999998</v>
      </c>
      <c r="F144" s="80"/>
    </row>
    <row r="145" spans="2:6" ht="15" thickBot="1" x14ac:dyDescent="0.4">
      <c r="B145" t="s">
        <v>726</v>
      </c>
      <c r="C145" s="150" t="s">
        <v>678</v>
      </c>
      <c r="D145" s="56"/>
      <c r="E145" s="92">
        <f>E141+E143</f>
        <v>1.7199999999999998</v>
      </c>
      <c r="F145" s="81"/>
    </row>
    <row r="146" spans="2:6" ht="15" thickBot="1" x14ac:dyDescent="0.4">
      <c r="B146" t="s">
        <v>729</v>
      </c>
      <c r="C146" s="85" t="s">
        <v>690</v>
      </c>
      <c r="D146" s="59"/>
      <c r="E146" s="42">
        <v>9.25</v>
      </c>
      <c r="F146" s="86"/>
    </row>
    <row r="149" spans="2:6" ht="15" thickBot="1" x14ac:dyDescent="0.4"/>
    <row r="150" spans="2:6" ht="19.5" x14ac:dyDescent="0.45">
      <c r="C150" s="63" t="s">
        <v>124</v>
      </c>
      <c r="D150" s="64" t="s">
        <v>128</v>
      </c>
      <c r="E150" s="65" t="s">
        <v>138</v>
      </c>
      <c r="F150" s="66" t="s">
        <v>146</v>
      </c>
    </row>
    <row r="151" spans="2:6" ht="18.5" x14ac:dyDescent="0.45">
      <c r="C151" s="67" t="s">
        <v>739</v>
      </c>
      <c r="D151" s="68"/>
      <c r="E151" s="83"/>
      <c r="F151" s="70">
        <v>6</v>
      </c>
    </row>
    <row r="152" spans="2:6" x14ac:dyDescent="0.35">
      <c r="C152" s="71"/>
      <c r="E152" s="62"/>
      <c r="F152" s="84"/>
    </row>
    <row r="153" spans="2:6" x14ac:dyDescent="0.35">
      <c r="B153" t="str">
        <f>IF(C153="","",VLOOKUP(C153,Rohmaterial!$C$4:$E$501,2,0))</f>
        <v>A1</v>
      </c>
      <c r="C153" s="73" t="s">
        <v>137</v>
      </c>
      <c r="D153" s="51">
        <v>1</v>
      </c>
      <c r="E153" s="62">
        <f>IFERROR(IF(B153="","",VLOOKUP(B153,Rohmaterial!B4:J501,9,0))*D153,0)</f>
        <v>0.55000000000000004</v>
      </c>
      <c r="F153" s="84">
        <f>D153*$M$89</f>
        <v>6</v>
      </c>
    </row>
    <row r="154" spans="2:6" x14ac:dyDescent="0.35">
      <c r="B154" t="str">
        <f>IF(C154="","",VLOOKUP(C154,Rohmaterial!$C$4:$E$501,2,0))</f>
        <v>A4</v>
      </c>
      <c r="C154" s="73" t="s">
        <v>159</v>
      </c>
      <c r="D154" s="51">
        <v>1</v>
      </c>
      <c r="E154" s="62">
        <f>IFERROR(IF(B154="","",VLOOKUP(B154,Rohmaterial!B5:J502,9,0))*D154,0)</f>
        <v>0.57999999999999996</v>
      </c>
      <c r="F154" s="84">
        <f t="shared" ref="F154:F159" si="13">D154*$M$89</f>
        <v>6</v>
      </c>
    </row>
    <row r="155" spans="2:6" x14ac:dyDescent="0.35">
      <c r="B155" t="str">
        <f>IF(C155="","",VLOOKUP(C155,Rohmaterial!$C$4:$E$501,2,0))</f>
        <v>A5</v>
      </c>
      <c r="C155" s="73" t="s">
        <v>160</v>
      </c>
      <c r="D155" s="51">
        <v>1</v>
      </c>
      <c r="E155" s="62">
        <f>IFERROR(IF(B155="","",VLOOKUP(B155,Rohmaterial!B6:J503,9,0))*D155,0)</f>
        <v>0.59</v>
      </c>
      <c r="F155" s="84">
        <f t="shared" si="13"/>
        <v>6</v>
      </c>
    </row>
    <row r="156" spans="2:6" x14ac:dyDescent="0.35">
      <c r="B156" t="str">
        <f>IF(C156="","",VLOOKUP(C156,Rohmaterial!$C$4:$E$501,2,0))</f>
        <v/>
      </c>
      <c r="C156" s="73"/>
      <c r="D156" s="58"/>
      <c r="E156" s="62">
        <f>IFERROR(IF(B156="","",VLOOKUP(B156,Rohmaterial!B7:J504,9,0))*D156,0)</f>
        <v>0</v>
      </c>
      <c r="F156" s="84">
        <f t="shared" si="13"/>
        <v>0</v>
      </c>
    </row>
    <row r="157" spans="2:6" x14ac:dyDescent="0.35">
      <c r="B157" t="str">
        <f>IF(C157="","",VLOOKUP(C157,Rohmaterial!$C$4:$E$501,2,0))</f>
        <v/>
      </c>
      <c r="C157" s="73"/>
      <c r="D157" s="58"/>
      <c r="E157" s="62">
        <f>IFERROR(IF(B157="","",VLOOKUP(B157,Rohmaterial!B8:J505,9,0))*D157,0)</f>
        <v>0</v>
      </c>
      <c r="F157" s="84">
        <f t="shared" si="13"/>
        <v>0</v>
      </c>
    </row>
    <row r="158" spans="2:6" x14ac:dyDescent="0.35">
      <c r="B158" t="str">
        <f>IF(C158="","",VLOOKUP(C158,Rohmaterial!$C$4:$E$501,2,0))</f>
        <v/>
      </c>
      <c r="C158" s="73"/>
      <c r="D158" s="58"/>
      <c r="E158" s="62">
        <f>IFERROR(IF(B158="","",VLOOKUP(B158,Rohmaterial!B9:J506,9,0))*D158,0)</f>
        <v>0</v>
      </c>
      <c r="F158" s="84">
        <f t="shared" si="13"/>
        <v>0</v>
      </c>
    </row>
    <row r="159" spans="2:6" ht="15" thickBot="1" x14ac:dyDescent="0.4">
      <c r="B159" t="str">
        <f>IF(C159="","",VLOOKUP(C159,Rohmaterial!$C$4:$E$501,2,0))</f>
        <v/>
      </c>
      <c r="C159" s="73"/>
      <c r="D159" s="58"/>
      <c r="E159" s="62">
        <f>IFERROR(IF(B159="","",VLOOKUP(B159,Rohmaterial!B10:J507,9,0))*D159,0)</f>
        <v>0</v>
      </c>
      <c r="F159" s="84">
        <f t="shared" si="13"/>
        <v>0</v>
      </c>
    </row>
    <row r="160" spans="2:6" ht="15" thickBot="1" x14ac:dyDescent="0.4">
      <c r="C160" s="48" t="s">
        <v>132</v>
      </c>
      <c r="D160" s="52">
        <f>SUM(D156:D159)</f>
        <v>0</v>
      </c>
      <c r="E160" s="39"/>
      <c r="F160" s="49"/>
    </row>
    <row r="161" spans="2:6" ht="15" thickBot="1" x14ac:dyDescent="0.4">
      <c r="C161" s="164" t="s">
        <v>133</v>
      </c>
      <c r="D161" s="165"/>
      <c r="E161" s="166">
        <f>SUM(E153:E160)</f>
        <v>1.7199999999999998</v>
      </c>
      <c r="F161" s="167"/>
    </row>
    <row r="162" spans="2:6" ht="15" thickBot="1" x14ac:dyDescent="0.4">
      <c r="B162" t="s">
        <v>733</v>
      </c>
      <c r="C162" s="75" t="s">
        <v>692</v>
      </c>
      <c r="D162" s="53"/>
      <c r="E162" s="40">
        <v>0</v>
      </c>
      <c r="F162" s="76"/>
    </row>
    <row r="163" spans="2:6" ht="15" thickBot="1" x14ac:dyDescent="0.4">
      <c r="B163" t="s">
        <v>736</v>
      </c>
      <c r="C163" s="77" t="s">
        <v>691</v>
      </c>
      <c r="D163" s="54"/>
      <c r="E163" s="40">
        <v>0</v>
      </c>
      <c r="F163" s="78"/>
    </row>
    <row r="164" spans="2:6" ht="15" thickBot="1" x14ac:dyDescent="0.4">
      <c r="B164" t="s">
        <v>724</v>
      </c>
      <c r="C164" s="79" t="s">
        <v>683</v>
      </c>
      <c r="D164" s="55"/>
      <c r="E164" s="41">
        <f>E161+E162</f>
        <v>1.7199999999999998</v>
      </c>
      <c r="F164" s="80"/>
    </row>
    <row r="165" spans="2:6" ht="15" thickBot="1" x14ac:dyDescent="0.4">
      <c r="B165" t="s">
        <v>727</v>
      </c>
      <c r="C165" s="150" t="s">
        <v>678</v>
      </c>
      <c r="D165" s="56"/>
      <c r="E165" s="92">
        <f>E161+E163</f>
        <v>1.7199999999999998</v>
      </c>
      <c r="F165" s="81"/>
    </row>
    <row r="166" spans="2:6" ht="15" thickBot="1" x14ac:dyDescent="0.4">
      <c r="B166" t="s">
        <v>730</v>
      </c>
      <c r="C166" s="85" t="s">
        <v>690</v>
      </c>
      <c r="D166" s="59"/>
      <c r="E166" s="42">
        <v>9.25</v>
      </c>
      <c r="F166" s="86"/>
    </row>
  </sheetData>
  <mergeCells count="2">
    <mergeCell ref="C1:F1"/>
    <mergeCell ref="J1:M1"/>
  </mergeCells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B11D29-FA0C-4AE3-BD8B-A6F6E31396B3}">
  <sheetPr codeName="Tabelle9"/>
  <dimension ref="B1:AB310"/>
  <sheetViews>
    <sheetView topLeftCell="A76" workbookViewId="0">
      <selection activeCell="O307" sqref="O307"/>
    </sheetView>
  </sheetViews>
  <sheetFormatPr baseColWidth="10" defaultRowHeight="14.5" x14ac:dyDescent="0.35"/>
  <cols>
    <col min="2" max="2" width="10" customWidth="1"/>
    <col min="3" max="3" width="28.81640625" customWidth="1"/>
    <col min="4" max="4" width="11" style="51" customWidth="1"/>
    <col min="6" max="6" width="8.7265625" customWidth="1"/>
    <col min="7" max="7" width="3.81640625" customWidth="1"/>
    <col min="8" max="8" width="3.81640625" style="142" customWidth="1"/>
    <col min="9" max="9" width="3.81640625" customWidth="1"/>
    <col min="11" max="11" width="11" style="51" customWidth="1"/>
    <col min="13" max="13" width="8.7265625" customWidth="1"/>
    <col min="14" max="14" width="3.81640625" customWidth="1"/>
    <col min="16" max="16" width="11" style="51" customWidth="1"/>
    <col min="18" max="18" width="8.7265625" customWidth="1"/>
    <col min="19" max="19" width="3.81640625" customWidth="1"/>
    <col min="21" max="21" width="11" style="51" customWidth="1"/>
    <col min="23" max="23" width="8.7265625" customWidth="1"/>
    <col min="24" max="24" width="3.81640625" customWidth="1"/>
    <col min="25" max="25" width="21.453125" customWidth="1"/>
    <col min="26" max="26" width="11" style="51" customWidth="1"/>
    <col min="28" max="28" width="8.7265625" customWidth="1"/>
  </cols>
  <sheetData>
    <row r="1" spans="2:28" s="148" customFormat="1" ht="18.5" x14ac:dyDescent="0.45">
      <c r="C1" s="313" t="s">
        <v>688</v>
      </c>
      <c r="D1" s="313"/>
      <c r="E1" s="313"/>
      <c r="F1" s="313"/>
      <c r="H1" s="149"/>
      <c r="J1" s="313" t="s">
        <v>689</v>
      </c>
      <c r="K1" s="313"/>
      <c r="L1" s="313"/>
      <c r="M1" s="313"/>
      <c r="P1" s="89"/>
      <c r="U1" s="89"/>
      <c r="Z1" s="89"/>
    </row>
    <row r="2" spans="2:28" ht="15" thickBot="1" x14ac:dyDescent="0.4"/>
    <row r="3" spans="2:28" ht="19.5" x14ac:dyDescent="0.45">
      <c r="C3" s="63" t="s">
        <v>124</v>
      </c>
      <c r="D3" s="64" t="s">
        <v>128</v>
      </c>
      <c r="E3" s="65" t="s">
        <v>138</v>
      </c>
      <c r="F3" s="66" t="s">
        <v>146</v>
      </c>
      <c r="G3" s="90"/>
      <c r="H3" s="143"/>
      <c r="I3" s="90"/>
      <c r="J3" s="63" t="s">
        <v>124</v>
      </c>
      <c r="K3" s="64" t="s">
        <v>128</v>
      </c>
      <c r="L3" s="65" t="s">
        <v>138</v>
      </c>
      <c r="M3" s="66" t="s">
        <v>146</v>
      </c>
      <c r="N3" s="90"/>
      <c r="O3" s="151"/>
      <c r="P3" s="90"/>
      <c r="Q3" s="152"/>
      <c r="R3" s="90"/>
      <c r="S3" s="90"/>
      <c r="T3" s="151"/>
      <c r="U3" s="90"/>
      <c r="V3" s="152"/>
      <c r="W3" s="90"/>
      <c r="X3" s="90"/>
      <c r="Y3" s="151"/>
      <c r="Z3" s="90"/>
      <c r="AA3" s="152"/>
      <c r="AB3" s="90"/>
    </row>
    <row r="4" spans="2:28" s="50" customFormat="1" ht="18.5" x14ac:dyDescent="0.45">
      <c r="C4" s="67" t="s">
        <v>25</v>
      </c>
      <c r="D4" s="68"/>
      <c r="E4" s="69"/>
      <c r="F4" s="70">
        <v>6</v>
      </c>
      <c r="G4" s="89"/>
      <c r="H4" s="144"/>
      <c r="I4" s="89"/>
      <c r="J4" s="67"/>
      <c r="K4" s="68"/>
      <c r="L4" s="83"/>
      <c r="M4" s="70">
        <v>6</v>
      </c>
      <c r="N4" s="89"/>
      <c r="P4" s="68"/>
      <c r="R4" s="89"/>
      <c r="S4" s="89"/>
      <c r="U4" s="68"/>
      <c r="W4" s="89"/>
      <c r="X4" s="89"/>
      <c r="Z4" s="68"/>
      <c r="AB4" s="89"/>
    </row>
    <row r="5" spans="2:28" x14ac:dyDescent="0.35">
      <c r="B5" t="s">
        <v>755</v>
      </c>
      <c r="C5" s="71" t="s">
        <v>13</v>
      </c>
      <c r="E5" s="62"/>
      <c r="F5" s="72"/>
      <c r="G5" s="51"/>
      <c r="H5" s="145"/>
      <c r="I5" s="51"/>
      <c r="J5" s="71"/>
      <c r="L5" s="62"/>
      <c r="M5" s="84"/>
      <c r="O5" s="153"/>
      <c r="Q5" s="154"/>
      <c r="T5" s="153"/>
      <c r="V5" s="154"/>
      <c r="Y5" s="153"/>
      <c r="AA5" s="154"/>
    </row>
    <row r="6" spans="2:28" x14ac:dyDescent="0.35">
      <c r="B6" t="str">
        <f>IF(C6="","",VLOOKUP(C6,Rohmaterial!$C$4:$E$501,2,0))</f>
        <v>A1</v>
      </c>
      <c r="C6" s="73" t="s">
        <v>137</v>
      </c>
      <c r="D6" s="51">
        <v>1</v>
      </c>
      <c r="E6" s="62">
        <f>IFERROR(IF(B6="","",VLOOKUP(B6,Rohmaterial!B4:J501,9,0))*D6,0)</f>
        <v>0.55000000000000004</v>
      </c>
      <c r="F6" s="72">
        <f t="shared" ref="F6:F10" si="0">D6*$F$4</f>
        <v>6</v>
      </c>
      <c r="G6" s="51"/>
      <c r="H6" s="145"/>
      <c r="I6" s="51"/>
      <c r="J6" s="73" t="s">
        <v>137</v>
      </c>
      <c r="K6" s="51">
        <v>1</v>
      </c>
      <c r="L6" s="62">
        <f>E6</f>
        <v>0.55000000000000004</v>
      </c>
      <c r="M6" s="84">
        <f>K6*$M$4</f>
        <v>6</v>
      </c>
      <c r="Q6" s="154"/>
      <c r="V6" s="154"/>
      <c r="AA6" s="154"/>
    </row>
    <row r="7" spans="2:28" x14ac:dyDescent="0.35">
      <c r="B7" t="str">
        <f>IF(C7="","",VLOOKUP(C7,Rohmaterial!$C$4:$E$501,2,0))</f>
        <v>A4</v>
      </c>
      <c r="C7" s="73" t="s">
        <v>159</v>
      </c>
      <c r="D7" s="51">
        <v>1</v>
      </c>
      <c r="E7" s="62">
        <f>IFERROR(IF(B7="","",VLOOKUP(B7,Rohmaterial!B5:J502,9,0))*D7,0)</f>
        <v>0.57999999999999996</v>
      </c>
      <c r="F7" s="72">
        <f t="shared" si="0"/>
        <v>6</v>
      </c>
      <c r="G7" s="51"/>
      <c r="H7" s="145"/>
      <c r="I7" s="51"/>
      <c r="J7" s="73" t="s">
        <v>159</v>
      </c>
      <c r="K7" s="51">
        <v>1</v>
      </c>
      <c r="L7" s="62">
        <f t="shared" ref="L7:L8" si="1">E7</f>
        <v>0.57999999999999996</v>
      </c>
      <c r="M7" s="84">
        <f t="shared" ref="M7:M10" si="2">K7*$M$4</f>
        <v>6</v>
      </c>
      <c r="Q7" s="154"/>
      <c r="V7" s="154"/>
      <c r="AA7" s="154"/>
    </row>
    <row r="8" spans="2:28" x14ac:dyDescent="0.35">
      <c r="B8" t="str">
        <f>IF(C8="","",VLOOKUP(C8,Rohmaterial!$C$4:$E$501,2,0))</f>
        <v>A5</v>
      </c>
      <c r="C8" s="73" t="s">
        <v>160</v>
      </c>
      <c r="D8" s="51">
        <v>1</v>
      </c>
      <c r="E8" s="62">
        <f>IFERROR(IF(B8="","",VLOOKUP(B8,Rohmaterial!B6:J503,9,0))*D8,0)</f>
        <v>0.59</v>
      </c>
      <c r="F8" s="72">
        <f t="shared" si="0"/>
        <v>6</v>
      </c>
      <c r="G8" s="51"/>
      <c r="H8" s="145"/>
      <c r="I8" s="51"/>
      <c r="J8" s="73" t="s">
        <v>160</v>
      </c>
      <c r="K8" s="51">
        <v>1</v>
      </c>
      <c r="L8" s="62">
        <f t="shared" si="1"/>
        <v>0.59</v>
      </c>
      <c r="M8" s="84">
        <f t="shared" si="2"/>
        <v>6</v>
      </c>
      <c r="Q8" s="154"/>
      <c r="V8" s="154"/>
      <c r="AA8" s="154"/>
    </row>
    <row r="9" spans="2:28" x14ac:dyDescent="0.35">
      <c r="B9" t="str">
        <f>IF(C9="","",VLOOKUP(C9,Rohmaterial!$C$4:$E$501,2,0))</f>
        <v>A14</v>
      </c>
      <c r="C9" s="73" t="s">
        <v>1033</v>
      </c>
      <c r="D9" s="51">
        <v>10</v>
      </c>
      <c r="E9" s="62">
        <f>IFERROR(IF(B9="","",VLOOKUP(B9,Rohmaterial!B7:J504,9,0))*D9,0)</f>
        <v>6.8000000000000005E-3</v>
      </c>
      <c r="F9" s="72">
        <f t="shared" si="0"/>
        <v>60</v>
      </c>
      <c r="G9" s="51"/>
      <c r="H9" s="145"/>
      <c r="I9" s="51"/>
      <c r="J9" s="73"/>
      <c r="K9" s="58"/>
      <c r="L9" s="62"/>
      <c r="M9" s="84">
        <f t="shared" si="2"/>
        <v>0</v>
      </c>
      <c r="Q9" s="154"/>
      <c r="V9" s="154"/>
      <c r="AA9" s="154"/>
    </row>
    <row r="10" spans="2:28" ht="15" thickBot="1" x14ac:dyDescent="0.4">
      <c r="B10" t="str">
        <f>IF(C10="","",VLOOKUP(C10,Rohmaterial!$C$4:$E$501,2,0))</f>
        <v>A29</v>
      </c>
      <c r="C10" s="73" t="s">
        <v>166</v>
      </c>
      <c r="D10" s="51">
        <v>2</v>
      </c>
      <c r="E10" s="62">
        <f>IFERROR(IF(B10="","",VLOOKUP(B10,Rohmaterial!B10:J507,9,0))*D10,0)</f>
        <v>1.66E-3</v>
      </c>
      <c r="F10" s="72">
        <f t="shared" si="0"/>
        <v>12</v>
      </c>
      <c r="G10" s="51"/>
      <c r="H10" s="145"/>
      <c r="I10" s="51"/>
      <c r="J10" s="73"/>
      <c r="K10" s="58"/>
      <c r="L10" s="62"/>
      <c r="M10" s="84">
        <f t="shared" si="2"/>
        <v>0</v>
      </c>
      <c r="Q10" s="154"/>
      <c r="V10" s="154"/>
      <c r="AA10" s="154"/>
    </row>
    <row r="11" spans="2:28" ht="15" thickBot="1" x14ac:dyDescent="0.4">
      <c r="C11" s="48" t="s">
        <v>132</v>
      </c>
      <c r="D11" s="52">
        <f>SUM(D9:D10)</f>
        <v>12</v>
      </c>
      <c r="E11" s="39"/>
      <c r="F11" s="74"/>
      <c r="G11" s="91"/>
      <c r="H11" s="146"/>
      <c r="I11" s="91"/>
      <c r="J11" s="48" t="s">
        <v>132</v>
      </c>
      <c r="K11" s="52">
        <f>SUM(K9:K10)</f>
        <v>0</v>
      </c>
      <c r="L11" s="39"/>
      <c r="M11" s="49"/>
      <c r="Q11" s="154"/>
      <c r="V11" s="154"/>
      <c r="AA11" s="154"/>
    </row>
    <row r="12" spans="2:28" ht="15" thickBot="1" x14ac:dyDescent="0.4">
      <c r="C12" s="164" t="s">
        <v>133</v>
      </c>
      <c r="D12" s="165"/>
      <c r="E12" s="166">
        <f>SUM(E6:E11)</f>
        <v>1.7284599999999997</v>
      </c>
      <c r="F12" s="167"/>
      <c r="J12" s="164" t="s">
        <v>133</v>
      </c>
      <c r="K12" s="165"/>
      <c r="L12" s="166">
        <f>SUM(L6:L11)</f>
        <v>1.7199999999999998</v>
      </c>
      <c r="M12" s="167"/>
      <c r="Q12" s="154"/>
      <c r="V12" s="154"/>
      <c r="AA12" s="154"/>
    </row>
    <row r="13" spans="2:28" ht="15" thickBot="1" x14ac:dyDescent="0.4">
      <c r="B13" t="s">
        <v>927</v>
      </c>
      <c r="C13" s="75" t="s">
        <v>692</v>
      </c>
      <c r="D13" s="53"/>
      <c r="E13" s="40">
        <v>1</v>
      </c>
      <c r="F13" s="76"/>
      <c r="J13" s="75" t="s">
        <v>692</v>
      </c>
      <c r="K13" s="53"/>
      <c r="L13" s="40">
        <v>1</v>
      </c>
      <c r="M13" s="76"/>
      <c r="Q13" s="154"/>
      <c r="V13" s="154"/>
      <c r="AA13" s="154"/>
    </row>
    <row r="14" spans="2:28" ht="15" thickBot="1" x14ac:dyDescent="0.4">
      <c r="B14" t="s">
        <v>952</v>
      </c>
      <c r="C14" s="77" t="s">
        <v>691</v>
      </c>
      <c r="D14" s="54"/>
      <c r="E14" s="40">
        <v>1</v>
      </c>
      <c r="F14" s="78"/>
      <c r="J14" s="77" t="s">
        <v>691</v>
      </c>
      <c r="K14" s="54"/>
      <c r="L14" s="40">
        <v>1</v>
      </c>
      <c r="M14" s="78"/>
      <c r="Q14" s="154"/>
      <c r="V14" s="154"/>
      <c r="AA14" s="154"/>
    </row>
    <row r="15" spans="2:28" ht="15" thickBot="1" x14ac:dyDescent="0.4">
      <c r="B15" t="s">
        <v>848</v>
      </c>
      <c r="C15" s="79" t="s">
        <v>683</v>
      </c>
      <c r="D15" s="55"/>
      <c r="E15" s="41">
        <f>E12+E13</f>
        <v>2.7284599999999997</v>
      </c>
      <c r="F15" s="80"/>
      <c r="J15" s="79" t="s">
        <v>683</v>
      </c>
      <c r="K15" s="55"/>
      <c r="L15" s="41">
        <f>L12+L13</f>
        <v>2.7199999999999998</v>
      </c>
      <c r="M15" s="80"/>
      <c r="Q15" s="154"/>
      <c r="V15" s="154"/>
      <c r="AA15" s="154"/>
    </row>
    <row r="16" spans="2:28" ht="15" thickBot="1" x14ac:dyDescent="0.4">
      <c r="B16" t="s">
        <v>858</v>
      </c>
      <c r="C16" s="150" t="s">
        <v>678</v>
      </c>
      <c r="D16" s="56"/>
      <c r="E16" s="92">
        <f>E12+E14</f>
        <v>2.7284599999999997</v>
      </c>
      <c r="F16" s="81"/>
      <c r="J16" s="150" t="s">
        <v>678</v>
      </c>
      <c r="K16" s="56"/>
      <c r="L16" s="92">
        <f>L12+L14</f>
        <v>2.7199999999999998</v>
      </c>
      <c r="M16" s="81"/>
      <c r="Q16" s="154"/>
      <c r="V16" s="154"/>
      <c r="AA16" s="154"/>
    </row>
    <row r="17" spans="2:27" ht="15" thickBot="1" x14ac:dyDescent="0.4">
      <c r="B17" t="s">
        <v>902</v>
      </c>
      <c r="C17" s="85" t="s">
        <v>690</v>
      </c>
      <c r="D17" s="57"/>
      <c r="E17" s="47">
        <v>11.6</v>
      </c>
      <c r="F17" s="82"/>
      <c r="J17" s="85" t="s">
        <v>690</v>
      </c>
      <c r="K17" s="59"/>
      <c r="L17" s="42">
        <v>9.25</v>
      </c>
      <c r="M17" s="86"/>
      <c r="Q17" s="154"/>
      <c r="V17" s="154"/>
      <c r="AA17" s="154"/>
    </row>
    <row r="20" spans="2:27" ht="15" thickBot="1" x14ac:dyDescent="0.4"/>
    <row r="21" spans="2:27" ht="15" customHeight="1" x14ac:dyDescent="0.45">
      <c r="C21" s="63" t="s">
        <v>124</v>
      </c>
      <c r="D21" s="64" t="s">
        <v>128</v>
      </c>
      <c r="E21" s="65" t="s">
        <v>138</v>
      </c>
      <c r="F21" s="66" t="s">
        <v>146</v>
      </c>
      <c r="G21" s="141"/>
      <c r="H21" s="147"/>
      <c r="I21" s="141"/>
      <c r="J21" s="63" t="s">
        <v>124</v>
      </c>
      <c r="K21" s="64" t="s">
        <v>128</v>
      </c>
      <c r="L21" s="65" t="s">
        <v>138</v>
      </c>
      <c r="M21" s="66" t="s">
        <v>146</v>
      </c>
    </row>
    <row r="22" spans="2:27" ht="15" customHeight="1" x14ac:dyDescent="0.45">
      <c r="C22" s="67" t="s">
        <v>26</v>
      </c>
      <c r="D22" s="68"/>
      <c r="E22" s="83"/>
      <c r="F22" s="70">
        <v>6</v>
      </c>
      <c r="G22" s="141"/>
      <c r="H22" s="147"/>
      <c r="I22" s="141"/>
      <c r="J22" s="67"/>
      <c r="K22" s="68"/>
      <c r="L22" s="83"/>
      <c r="M22" s="70">
        <v>6</v>
      </c>
    </row>
    <row r="23" spans="2:27" x14ac:dyDescent="0.35">
      <c r="C23" s="71" t="s">
        <v>14</v>
      </c>
      <c r="E23" s="62"/>
      <c r="F23" s="84"/>
      <c r="J23" s="71"/>
      <c r="L23" s="62"/>
      <c r="M23" s="84"/>
    </row>
    <row r="24" spans="2:27" x14ac:dyDescent="0.35">
      <c r="B24" t="str">
        <f>IF(C24="","",VLOOKUP(C24,Rohmaterial!$C$4:$E$501,2,0))</f>
        <v>A1</v>
      </c>
      <c r="C24" s="73" t="s">
        <v>137</v>
      </c>
      <c r="D24" s="51">
        <v>1</v>
      </c>
      <c r="E24" s="62">
        <f>IFERROR(IF(B24="","",VLOOKUP(B24,Rohmaterial!B4:J501,9,0))*D24,0)</f>
        <v>0.55000000000000004</v>
      </c>
      <c r="F24" s="84">
        <f>D24*$F$22</f>
        <v>6</v>
      </c>
      <c r="J24" s="73" t="s">
        <v>137</v>
      </c>
      <c r="K24" s="51">
        <v>1</v>
      </c>
      <c r="L24" s="62">
        <f>E24</f>
        <v>0.55000000000000004</v>
      </c>
      <c r="M24" s="84">
        <f>K24*$M$22</f>
        <v>6</v>
      </c>
    </row>
    <row r="25" spans="2:27" x14ac:dyDescent="0.35">
      <c r="B25" t="str">
        <f>IF(C25="","",VLOOKUP(C25,Rohmaterial!$C$4:$E$501,2,0))</f>
        <v>A4</v>
      </c>
      <c r="C25" s="73" t="s">
        <v>159</v>
      </c>
      <c r="D25" s="51">
        <v>1</v>
      </c>
      <c r="E25" s="62">
        <f>IFERROR(IF(B25="","",VLOOKUP(B25,Rohmaterial!B5:J502,9,0))*D25,0)</f>
        <v>0.57999999999999996</v>
      </c>
      <c r="F25" s="84">
        <f t="shared" ref="F25:F28" si="3">D25*$F$22</f>
        <v>6</v>
      </c>
      <c r="J25" s="73" t="s">
        <v>159</v>
      </c>
      <c r="K25" s="51">
        <v>1</v>
      </c>
      <c r="L25" s="62">
        <f>E25</f>
        <v>0.57999999999999996</v>
      </c>
      <c r="M25" s="84">
        <f t="shared" ref="M25:M28" si="4">K25*$M$22</f>
        <v>6</v>
      </c>
    </row>
    <row r="26" spans="2:27" x14ac:dyDescent="0.35">
      <c r="B26" t="str">
        <f>IF(C26="","",VLOOKUP(C26,Rohmaterial!$C$4:$E$501,2,0))</f>
        <v>A5</v>
      </c>
      <c r="C26" s="73" t="s">
        <v>160</v>
      </c>
      <c r="D26" s="51">
        <v>1</v>
      </c>
      <c r="E26" s="62">
        <f>IFERROR(IF(B26="","",VLOOKUP(B26,Rohmaterial!B6:J503,9,0))*D26,0)</f>
        <v>0.59</v>
      </c>
      <c r="F26" s="84">
        <f t="shared" si="3"/>
        <v>6</v>
      </c>
      <c r="J26" s="73" t="s">
        <v>160</v>
      </c>
      <c r="K26" s="51">
        <v>1</v>
      </c>
      <c r="L26" s="62">
        <f>E26</f>
        <v>0.59</v>
      </c>
      <c r="M26" s="84">
        <f t="shared" si="4"/>
        <v>6</v>
      </c>
    </row>
    <row r="27" spans="2:27" x14ac:dyDescent="0.35">
      <c r="B27" t="str">
        <f>IF(C27="","",VLOOKUP(C27,Rohmaterial!$C$4:$E$501,2,0))</f>
        <v>A19</v>
      </c>
      <c r="C27" s="73" t="s">
        <v>145</v>
      </c>
      <c r="D27" s="58">
        <v>10</v>
      </c>
      <c r="E27" s="62">
        <f>IFERROR(IF(B27="","",VLOOKUP(B27,Rohmaterial!B7:J504,9,0))*D27,0)</f>
        <v>7.2999999999999992E-3</v>
      </c>
      <c r="F27" s="84">
        <f t="shared" si="3"/>
        <v>60</v>
      </c>
      <c r="J27" s="73"/>
      <c r="K27" s="58"/>
      <c r="L27" s="62"/>
      <c r="M27" s="84">
        <f t="shared" si="4"/>
        <v>0</v>
      </c>
    </row>
    <row r="28" spans="2:27" ht="15" thickBot="1" x14ac:dyDescent="0.4">
      <c r="B28" t="str">
        <f>IF(C28="","",VLOOKUP(C28,Rohmaterial!$C$4:$E$501,2,0))</f>
        <v>A46</v>
      </c>
      <c r="C28" s="73" t="s">
        <v>156</v>
      </c>
      <c r="D28" s="58">
        <v>5</v>
      </c>
      <c r="E28" s="62">
        <f>IFERROR(IF(B28="","",VLOOKUP(B28,Rohmaterial!B10:J507,9,0))*D28,0)</f>
        <v>5.0000000000000001E-3</v>
      </c>
      <c r="F28" s="84">
        <f t="shared" si="3"/>
        <v>30</v>
      </c>
      <c r="J28" s="73"/>
      <c r="K28" s="58"/>
      <c r="L28" s="62"/>
      <c r="M28" s="84">
        <f t="shared" si="4"/>
        <v>0</v>
      </c>
    </row>
    <row r="29" spans="2:27" ht="15" thickBot="1" x14ac:dyDescent="0.4">
      <c r="C29" s="48" t="s">
        <v>132</v>
      </c>
      <c r="D29" s="52">
        <f>SUM(D27:D28)</f>
        <v>15</v>
      </c>
      <c r="E29" s="39"/>
      <c r="F29" s="49"/>
      <c r="J29" s="48" t="s">
        <v>132</v>
      </c>
      <c r="K29" s="52">
        <f>SUM(K27:K28)</f>
        <v>0</v>
      </c>
      <c r="L29" s="39"/>
      <c r="M29" s="49"/>
    </row>
    <row r="30" spans="2:27" ht="15" thickBot="1" x14ac:dyDescent="0.4">
      <c r="C30" s="164" t="s">
        <v>133</v>
      </c>
      <c r="D30" s="165"/>
      <c r="E30" s="166">
        <f>SUM(E24:E29)</f>
        <v>1.7322999999999997</v>
      </c>
      <c r="F30" s="167"/>
      <c r="J30" s="164" t="s">
        <v>133</v>
      </c>
      <c r="K30" s="165"/>
      <c r="L30" s="166">
        <f>SUM(L24:L29)</f>
        <v>1.7199999999999998</v>
      </c>
      <c r="M30" s="167"/>
    </row>
    <row r="31" spans="2:27" ht="15" thickBot="1" x14ac:dyDescent="0.4">
      <c r="B31" t="s">
        <v>928</v>
      </c>
      <c r="C31" s="75" t="s">
        <v>692</v>
      </c>
      <c r="D31" s="53"/>
      <c r="E31" s="40">
        <v>1</v>
      </c>
      <c r="F31" s="76"/>
      <c r="J31" s="75" t="s">
        <v>692</v>
      </c>
      <c r="K31" s="53"/>
      <c r="L31" s="40">
        <v>1</v>
      </c>
      <c r="M31" s="76"/>
    </row>
    <row r="32" spans="2:27" ht="15" thickBot="1" x14ac:dyDescent="0.4">
      <c r="B32" t="s">
        <v>953</v>
      </c>
      <c r="C32" s="77" t="s">
        <v>691</v>
      </c>
      <c r="D32" s="54"/>
      <c r="E32" s="40">
        <v>1</v>
      </c>
      <c r="F32" s="78"/>
      <c r="J32" s="77" t="s">
        <v>691</v>
      </c>
      <c r="K32" s="54"/>
      <c r="L32" s="40">
        <v>1</v>
      </c>
      <c r="M32" s="78"/>
    </row>
    <row r="33" spans="2:13" ht="15" thickBot="1" x14ac:dyDescent="0.4">
      <c r="B33" t="s">
        <v>851</v>
      </c>
      <c r="C33" s="79" t="s">
        <v>683</v>
      </c>
      <c r="D33" s="55"/>
      <c r="E33" s="41">
        <f>E30+E31</f>
        <v>2.7322999999999995</v>
      </c>
      <c r="F33" s="80"/>
      <c r="J33" s="79" t="s">
        <v>683</v>
      </c>
      <c r="K33" s="55"/>
      <c r="L33" s="41">
        <f>L30+L31</f>
        <v>2.7199999999999998</v>
      </c>
      <c r="M33" s="80"/>
    </row>
    <row r="34" spans="2:13" ht="15" thickBot="1" x14ac:dyDescent="0.4">
      <c r="B34" t="s">
        <v>859</v>
      </c>
      <c r="C34" s="150" t="s">
        <v>678</v>
      </c>
      <c r="D34" s="56"/>
      <c r="E34" s="92">
        <f>E30+E32</f>
        <v>2.7322999999999995</v>
      </c>
      <c r="F34" s="81"/>
      <c r="J34" s="150" t="s">
        <v>678</v>
      </c>
      <c r="K34" s="56"/>
      <c r="L34" s="92">
        <f>L30+L32</f>
        <v>2.7199999999999998</v>
      </c>
      <c r="M34" s="81"/>
    </row>
    <row r="35" spans="2:13" ht="15" thickBot="1" x14ac:dyDescent="0.4">
      <c r="B35" t="s">
        <v>903</v>
      </c>
      <c r="C35" s="85" t="s">
        <v>690</v>
      </c>
      <c r="D35" s="59"/>
      <c r="E35" s="42">
        <v>9.25</v>
      </c>
      <c r="F35" s="86"/>
      <c r="J35" s="85" t="s">
        <v>690</v>
      </c>
      <c r="K35" s="59"/>
      <c r="L35" s="42">
        <v>9.25</v>
      </c>
      <c r="M35" s="86"/>
    </row>
    <row r="36" spans="2:13" ht="18.5" x14ac:dyDescent="0.45">
      <c r="B36" s="148"/>
    </row>
    <row r="37" spans="2:13" ht="18.5" x14ac:dyDescent="0.45">
      <c r="B37" s="148"/>
    </row>
    <row r="38" spans="2:13" ht="15" thickBot="1" x14ac:dyDescent="0.4"/>
    <row r="39" spans="2:13" ht="19.5" x14ac:dyDescent="0.45">
      <c r="C39" s="63" t="s">
        <v>124</v>
      </c>
      <c r="D39" s="64" t="s">
        <v>128</v>
      </c>
      <c r="E39" s="65" t="s">
        <v>138</v>
      </c>
      <c r="F39" s="66" t="s">
        <v>146</v>
      </c>
      <c r="J39" s="63" t="s">
        <v>124</v>
      </c>
      <c r="K39" s="64" t="s">
        <v>128</v>
      </c>
      <c r="L39" s="65" t="s">
        <v>138</v>
      </c>
      <c r="M39" s="66" t="s">
        <v>146</v>
      </c>
    </row>
    <row r="40" spans="2:13" ht="18.5" x14ac:dyDescent="0.45">
      <c r="B40" s="50"/>
      <c r="C40" s="67" t="s">
        <v>27</v>
      </c>
      <c r="D40" s="68"/>
      <c r="E40" s="83"/>
      <c r="F40" s="70">
        <v>6</v>
      </c>
      <c r="J40" s="67"/>
      <c r="K40" s="68"/>
      <c r="L40" s="83"/>
      <c r="M40" s="70">
        <v>6</v>
      </c>
    </row>
    <row r="41" spans="2:13" x14ac:dyDescent="0.35">
      <c r="C41" s="71" t="s">
        <v>38</v>
      </c>
      <c r="E41" s="62"/>
      <c r="F41" s="28"/>
      <c r="J41" s="71"/>
      <c r="L41" s="62"/>
      <c r="M41" s="84"/>
    </row>
    <row r="42" spans="2:13" x14ac:dyDescent="0.35">
      <c r="B42" t="str">
        <f>IF(C42="","",VLOOKUP(C42,Rohmaterial!$C$4:$E$501,2,0))</f>
        <v>A1</v>
      </c>
      <c r="C42" s="73" t="s">
        <v>137</v>
      </c>
      <c r="D42" s="51">
        <v>1</v>
      </c>
      <c r="E42" s="62">
        <f>IFERROR(IF(B42="","",VLOOKUP(B42,Rohmaterial!B4:J501,9,0))*D42,0)</f>
        <v>0.55000000000000004</v>
      </c>
      <c r="F42" s="28">
        <f>D42*$F$40</f>
        <v>6</v>
      </c>
      <c r="J42" s="73" t="s">
        <v>137</v>
      </c>
      <c r="K42" s="51">
        <v>1</v>
      </c>
      <c r="L42" s="62">
        <f>E42</f>
        <v>0.55000000000000004</v>
      </c>
      <c r="M42" s="84">
        <f>K42*$M$40</f>
        <v>6</v>
      </c>
    </row>
    <row r="43" spans="2:13" x14ac:dyDescent="0.35">
      <c r="B43" t="str">
        <f>IF(C43="","",VLOOKUP(C43,Rohmaterial!$C$4:$E$501,2,0))</f>
        <v>A4</v>
      </c>
      <c r="C43" s="73" t="s">
        <v>159</v>
      </c>
      <c r="D43" s="51">
        <v>1</v>
      </c>
      <c r="E43" s="62">
        <f>IFERROR(IF(B43="","",VLOOKUP(B43,Rohmaterial!B5:J502,9,0))*D43,0)</f>
        <v>0.57999999999999996</v>
      </c>
      <c r="F43" s="28">
        <f t="shared" ref="F43:F46" si="5">D43*$F$40</f>
        <v>6</v>
      </c>
      <c r="J43" s="73" t="s">
        <v>159</v>
      </c>
      <c r="K43" s="51">
        <v>1</v>
      </c>
      <c r="L43" s="62">
        <f>E43</f>
        <v>0.57999999999999996</v>
      </c>
      <c r="M43" s="84">
        <f t="shared" ref="M43:M46" si="6">K43*$M$40</f>
        <v>6</v>
      </c>
    </row>
    <row r="44" spans="2:13" x14ac:dyDescent="0.35">
      <c r="B44" t="str">
        <f>IF(C44="","",VLOOKUP(C44,Rohmaterial!$C$4:$E$501,2,0))</f>
        <v>A5</v>
      </c>
      <c r="C44" s="73" t="s">
        <v>160</v>
      </c>
      <c r="D44" s="51">
        <v>1</v>
      </c>
      <c r="E44" s="62">
        <f>IFERROR(IF(B44="","",VLOOKUP(B44,Rohmaterial!B6:J503,9,0))*D44,0)</f>
        <v>0.59</v>
      </c>
      <c r="F44" s="28">
        <f t="shared" si="5"/>
        <v>6</v>
      </c>
      <c r="J44" s="73" t="s">
        <v>160</v>
      </c>
      <c r="K44" s="51">
        <v>1</v>
      </c>
      <c r="L44" s="62">
        <f>E44</f>
        <v>0.59</v>
      </c>
      <c r="M44" s="84">
        <f t="shared" si="6"/>
        <v>6</v>
      </c>
    </row>
    <row r="45" spans="2:13" x14ac:dyDescent="0.35">
      <c r="B45" t="str">
        <f>IF(C45="","",VLOOKUP(C45,Rohmaterial!$C$4:$E$501,2,0))</f>
        <v>A24</v>
      </c>
      <c r="C45" s="73" t="s">
        <v>162</v>
      </c>
      <c r="D45" s="58">
        <v>20</v>
      </c>
      <c r="E45" s="62">
        <f>IFERROR(IF(B45="","",VLOOKUP(B45,Rohmaterial!B7:J504,9,0))*D45,0)</f>
        <v>1.5599999999999999E-2</v>
      </c>
      <c r="F45" s="28">
        <f t="shared" si="5"/>
        <v>120</v>
      </c>
      <c r="J45" s="73"/>
      <c r="K45" s="58"/>
      <c r="L45" s="62"/>
      <c r="M45" s="84">
        <f t="shared" si="6"/>
        <v>0</v>
      </c>
    </row>
    <row r="46" spans="2:13" ht="15" thickBot="1" x14ac:dyDescent="0.4">
      <c r="B46" t="str">
        <f>IF(C46="","",VLOOKUP(C46,Rohmaterial!$C$4:$E$501,2,0))</f>
        <v>A29</v>
      </c>
      <c r="C46" s="73" t="s">
        <v>166</v>
      </c>
      <c r="D46" s="51">
        <v>2</v>
      </c>
      <c r="E46" s="62">
        <f>IFERROR(IF(B46="","",VLOOKUP(B46,Rohmaterial!B10:J507,9,0))*D46,0)</f>
        <v>1.66E-3</v>
      </c>
      <c r="F46" s="28">
        <f t="shared" si="5"/>
        <v>12</v>
      </c>
      <c r="J46" s="73"/>
      <c r="K46" s="58"/>
      <c r="L46" s="62"/>
      <c r="M46" s="84">
        <f t="shared" si="6"/>
        <v>0</v>
      </c>
    </row>
    <row r="47" spans="2:13" ht="15" thickBot="1" x14ac:dyDescent="0.4">
      <c r="C47" s="48" t="s">
        <v>132</v>
      </c>
      <c r="D47" s="52">
        <f>SUM(D45:D46)</f>
        <v>22</v>
      </c>
      <c r="E47" s="39"/>
      <c r="F47" s="49"/>
      <c r="J47" s="48" t="s">
        <v>132</v>
      </c>
      <c r="K47" s="52">
        <f>SUM(K45:K46)</f>
        <v>0</v>
      </c>
      <c r="L47" s="39"/>
      <c r="M47" s="49"/>
    </row>
    <row r="48" spans="2:13" ht="15" thickBot="1" x14ac:dyDescent="0.4">
      <c r="C48" s="164" t="s">
        <v>133</v>
      </c>
      <c r="D48" s="165"/>
      <c r="E48" s="166">
        <f>SUM(E42:E47)</f>
        <v>1.7372599999999998</v>
      </c>
      <c r="F48" s="167"/>
      <c r="J48" s="164" t="s">
        <v>133</v>
      </c>
      <c r="K48" s="165"/>
      <c r="L48" s="166">
        <f>SUM(L42:L47)</f>
        <v>1.7199999999999998</v>
      </c>
      <c r="M48" s="167"/>
    </row>
    <row r="49" spans="2:13" ht="15" thickBot="1" x14ac:dyDescent="0.4">
      <c r="B49" t="s">
        <v>929</v>
      </c>
      <c r="C49" s="75" t="s">
        <v>692</v>
      </c>
      <c r="D49" s="53"/>
      <c r="E49" s="40">
        <v>1</v>
      </c>
      <c r="F49" s="76"/>
      <c r="J49" s="75" t="s">
        <v>692</v>
      </c>
      <c r="K49" s="53"/>
      <c r="L49" s="40">
        <v>1</v>
      </c>
      <c r="M49" s="76"/>
    </row>
    <row r="50" spans="2:13" ht="15" thickBot="1" x14ac:dyDescent="0.4">
      <c r="B50" t="s">
        <v>954</v>
      </c>
      <c r="C50" s="77" t="s">
        <v>691</v>
      </c>
      <c r="D50" s="54"/>
      <c r="E50" s="40">
        <v>1</v>
      </c>
      <c r="F50" s="78"/>
      <c r="J50" s="77" t="s">
        <v>691</v>
      </c>
      <c r="K50" s="54"/>
      <c r="L50" s="40">
        <v>1</v>
      </c>
      <c r="M50" s="78"/>
    </row>
    <row r="51" spans="2:13" ht="15" thickBot="1" x14ac:dyDescent="0.4">
      <c r="B51" t="s">
        <v>852</v>
      </c>
      <c r="C51" s="79" t="s">
        <v>683</v>
      </c>
      <c r="D51" s="55"/>
      <c r="E51" s="41">
        <f>E48+E49</f>
        <v>2.73726</v>
      </c>
      <c r="F51" s="80"/>
      <c r="J51" s="79" t="s">
        <v>683</v>
      </c>
      <c r="K51" s="55"/>
      <c r="L51" s="41">
        <f>L48+L49</f>
        <v>2.7199999999999998</v>
      </c>
      <c r="M51" s="80"/>
    </row>
    <row r="52" spans="2:13" ht="15" thickBot="1" x14ac:dyDescent="0.4">
      <c r="B52" t="s">
        <v>860</v>
      </c>
      <c r="C52" s="150" t="s">
        <v>678</v>
      </c>
      <c r="D52" s="56"/>
      <c r="E52" s="92">
        <f>E48+E50</f>
        <v>2.73726</v>
      </c>
      <c r="F52" s="81"/>
      <c r="J52" s="150" t="s">
        <v>678</v>
      </c>
      <c r="K52" s="56"/>
      <c r="L52" s="92">
        <f>L48+L50</f>
        <v>2.7199999999999998</v>
      </c>
      <c r="M52" s="81"/>
    </row>
    <row r="53" spans="2:13" ht="15" thickBot="1" x14ac:dyDescent="0.4">
      <c r="B53" t="s">
        <v>904</v>
      </c>
      <c r="C53" s="85" t="s">
        <v>690</v>
      </c>
      <c r="D53" s="59"/>
      <c r="E53" s="42">
        <v>13.2</v>
      </c>
      <c r="F53" s="86"/>
      <c r="J53" s="85" t="s">
        <v>690</v>
      </c>
      <c r="K53" s="59"/>
      <c r="L53" s="42">
        <v>9.25</v>
      </c>
      <c r="M53" s="86"/>
    </row>
    <row r="54" spans="2:13" ht="18.5" x14ac:dyDescent="0.45">
      <c r="B54" s="148"/>
    </row>
    <row r="55" spans="2:13" ht="18.5" x14ac:dyDescent="0.45">
      <c r="B55" s="148"/>
    </row>
    <row r="56" spans="2:13" ht="15" thickBot="1" x14ac:dyDescent="0.4"/>
    <row r="57" spans="2:13" ht="19.5" x14ac:dyDescent="0.45">
      <c r="C57" s="63" t="s">
        <v>124</v>
      </c>
      <c r="D57" s="64" t="s">
        <v>128</v>
      </c>
      <c r="E57" s="65" t="s">
        <v>138</v>
      </c>
      <c r="F57" s="66" t="s">
        <v>146</v>
      </c>
      <c r="J57" s="63" t="s">
        <v>124</v>
      </c>
      <c r="K57" s="64" t="s">
        <v>128</v>
      </c>
      <c r="L57" s="65" t="s">
        <v>138</v>
      </c>
      <c r="M57" s="66" t="s">
        <v>146</v>
      </c>
    </row>
    <row r="58" spans="2:13" ht="18.5" x14ac:dyDescent="0.45">
      <c r="B58" s="50"/>
      <c r="C58" s="67" t="s">
        <v>28</v>
      </c>
      <c r="D58" s="68"/>
      <c r="E58" s="83"/>
      <c r="F58" s="70">
        <v>6</v>
      </c>
      <c r="J58" s="67"/>
      <c r="K58" s="68"/>
      <c r="L58" s="83"/>
      <c r="M58" s="70">
        <v>6</v>
      </c>
    </row>
    <row r="59" spans="2:13" x14ac:dyDescent="0.35">
      <c r="C59" s="71" t="s">
        <v>11</v>
      </c>
      <c r="E59" s="62"/>
      <c r="F59" s="28"/>
      <c r="J59" s="71"/>
      <c r="L59" s="62"/>
      <c r="M59" s="84"/>
    </row>
    <row r="60" spans="2:13" x14ac:dyDescent="0.35">
      <c r="B60" t="str">
        <f>IF(C60="","",VLOOKUP(C60,Rohmaterial!$C$4:$E$501,2,0))</f>
        <v>A1</v>
      </c>
      <c r="C60" s="73" t="s">
        <v>137</v>
      </c>
      <c r="D60" s="51">
        <v>1</v>
      </c>
      <c r="E60" s="62">
        <f>IFERROR(IF(B60="","",VLOOKUP(B60,Rohmaterial!B4:J501,9,0))*D60,0)</f>
        <v>0.55000000000000004</v>
      </c>
      <c r="F60" s="28">
        <f>D60*$F$58</f>
        <v>6</v>
      </c>
      <c r="J60" s="73" t="s">
        <v>137</v>
      </c>
      <c r="K60" s="51">
        <v>1</v>
      </c>
      <c r="L60" s="62">
        <f>E60</f>
        <v>0.55000000000000004</v>
      </c>
      <c r="M60" s="84">
        <f>K60*$M$58</f>
        <v>6</v>
      </c>
    </row>
    <row r="61" spans="2:13" x14ac:dyDescent="0.35">
      <c r="B61" t="str">
        <f>IF(C61="","",VLOOKUP(C61,Rohmaterial!$C$4:$E$501,2,0))</f>
        <v>A4</v>
      </c>
      <c r="C61" s="73" t="s">
        <v>159</v>
      </c>
      <c r="D61" s="51">
        <v>1</v>
      </c>
      <c r="E61" s="62">
        <f>IFERROR(IF(B61="","",VLOOKUP(B61,Rohmaterial!B5:J502,9,0))*D61,0)</f>
        <v>0.57999999999999996</v>
      </c>
      <c r="F61" s="28">
        <f t="shared" ref="F61:F64" si="7">D61*$F$58</f>
        <v>6</v>
      </c>
      <c r="J61" s="73" t="s">
        <v>159</v>
      </c>
      <c r="K61" s="51">
        <v>1</v>
      </c>
      <c r="L61" s="62">
        <f>E61</f>
        <v>0.57999999999999996</v>
      </c>
      <c r="M61" s="84">
        <f t="shared" ref="M61:M64" si="8">K61*$M$58</f>
        <v>6</v>
      </c>
    </row>
    <row r="62" spans="2:13" x14ac:dyDescent="0.35">
      <c r="B62" t="str">
        <f>IF(C62="","",VLOOKUP(C62,Rohmaterial!$C$4:$E$501,2,0))</f>
        <v>A5</v>
      </c>
      <c r="C62" s="73" t="s">
        <v>160</v>
      </c>
      <c r="D62" s="51">
        <v>1</v>
      </c>
      <c r="E62" s="62">
        <f>IFERROR(IF(B62="","",VLOOKUP(B62,Rohmaterial!B6:J503,9,0))*D62,0)</f>
        <v>0.59</v>
      </c>
      <c r="F62" s="28">
        <f t="shared" si="7"/>
        <v>6</v>
      </c>
      <c r="J62" s="73" t="s">
        <v>160</v>
      </c>
      <c r="K62" s="51">
        <v>1</v>
      </c>
      <c r="L62" s="62">
        <f>E62</f>
        <v>0.59</v>
      </c>
      <c r="M62" s="84">
        <f t="shared" si="8"/>
        <v>6</v>
      </c>
    </row>
    <row r="63" spans="2:13" x14ac:dyDescent="0.35">
      <c r="B63" t="str">
        <f>IF(C63="","",VLOOKUP(C63,Rohmaterial!$C$4:$E$501,2,0))</f>
        <v>A25</v>
      </c>
      <c r="C63" s="73" t="s">
        <v>163</v>
      </c>
      <c r="D63" s="58">
        <v>15</v>
      </c>
      <c r="E63" s="62">
        <f>IFERROR(IF(B63="","",VLOOKUP(B63,Rohmaterial!B7:J504,9,0))*D63,0)</f>
        <v>1.1849999999999999E-2</v>
      </c>
      <c r="F63" s="28">
        <f t="shared" si="7"/>
        <v>90</v>
      </c>
      <c r="J63" s="73"/>
      <c r="K63" s="58"/>
      <c r="L63" s="62"/>
      <c r="M63" s="84">
        <f t="shared" si="8"/>
        <v>0</v>
      </c>
    </row>
    <row r="64" spans="2:13" ht="15" thickBot="1" x14ac:dyDescent="0.4">
      <c r="B64" t="str">
        <f>IF(C64="","",VLOOKUP(C64,Rohmaterial!$C$4:$E$501,2,0))</f>
        <v>A29</v>
      </c>
      <c r="C64" s="73" t="s">
        <v>166</v>
      </c>
      <c r="D64" s="51">
        <v>2</v>
      </c>
      <c r="E64" s="62">
        <f>IFERROR(IF(B64="","",VLOOKUP(B64,Rohmaterial!B10:J507,9,0))*D64,0)</f>
        <v>1.66E-3</v>
      </c>
      <c r="F64" s="28">
        <f t="shared" si="7"/>
        <v>12</v>
      </c>
      <c r="J64" s="73"/>
      <c r="K64" s="58"/>
      <c r="L64" s="62"/>
      <c r="M64" s="84">
        <f t="shared" si="8"/>
        <v>0</v>
      </c>
    </row>
    <row r="65" spans="2:13" ht="15" thickBot="1" x14ac:dyDescent="0.4">
      <c r="C65" s="48" t="s">
        <v>132</v>
      </c>
      <c r="D65" s="52">
        <f>SUM(D63:D64)</f>
        <v>17</v>
      </c>
      <c r="E65" s="39"/>
      <c r="F65" s="49"/>
      <c r="J65" s="48" t="s">
        <v>132</v>
      </c>
      <c r="K65" s="52">
        <f>SUM(K63:K64)</f>
        <v>0</v>
      </c>
      <c r="L65" s="39"/>
      <c r="M65" s="49"/>
    </row>
    <row r="66" spans="2:13" ht="15" thickBot="1" x14ac:dyDescent="0.4">
      <c r="C66" s="164" t="s">
        <v>133</v>
      </c>
      <c r="D66" s="165"/>
      <c r="E66" s="166">
        <f>SUM(E60:E65)</f>
        <v>1.7335099999999997</v>
      </c>
      <c r="F66" s="167"/>
      <c r="J66" s="164" t="s">
        <v>133</v>
      </c>
      <c r="K66" s="165"/>
      <c r="L66" s="166">
        <f>SUM(L60:L65)</f>
        <v>1.7199999999999998</v>
      </c>
      <c r="M66" s="167"/>
    </row>
    <row r="67" spans="2:13" ht="15" thickBot="1" x14ac:dyDescent="0.4">
      <c r="B67" t="s">
        <v>930</v>
      </c>
      <c r="C67" s="75" t="s">
        <v>692</v>
      </c>
      <c r="D67" s="53"/>
      <c r="E67" s="40">
        <v>1</v>
      </c>
      <c r="F67" s="76"/>
      <c r="J67" s="75" t="s">
        <v>692</v>
      </c>
      <c r="K67" s="53"/>
      <c r="L67" s="40">
        <v>1</v>
      </c>
      <c r="M67" s="76"/>
    </row>
    <row r="68" spans="2:13" ht="15" thickBot="1" x14ac:dyDescent="0.4">
      <c r="B68" t="s">
        <v>955</v>
      </c>
      <c r="C68" s="77" t="s">
        <v>691</v>
      </c>
      <c r="D68" s="60"/>
      <c r="E68" s="168">
        <v>1</v>
      </c>
      <c r="F68" s="87"/>
      <c r="J68" s="77" t="s">
        <v>691</v>
      </c>
      <c r="K68" s="54"/>
      <c r="L68" s="40">
        <v>1</v>
      </c>
      <c r="M68" s="78"/>
    </row>
    <row r="69" spans="2:13" ht="15" thickBot="1" x14ac:dyDescent="0.4">
      <c r="B69" t="s">
        <v>853</v>
      </c>
      <c r="C69" s="79" t="s">
        <v>683</v>
      </c>
      <c r="D69" s="61"/>
      <c r="E69" s="41">
        <f>E66+E67</f>
        <v>2.7335099999999999</v>
      </c>
      <c r="F69" s="88"/>
      <c r="J69" s="79" t="s">
        <v>683</v>
      </c>
      <c r="K69" s="55"/>
      <c r="L69" s="41">
        <f>L66+L67</f>
        <v>2.7199999999999998</v>
      </c>
      <c r="M69" s="80"/>
    </row>
    <row r="70" spans="2:13" ht="15" thickBot="1" x14ac:dyDescent="0.4">
      <c r="B70" t="s">
        <v>861</v>
      </c>
      <c r="C70" s="150" t="s">
        <v>678</v>
      </c>
      <c r="D70" s="56"/>
      <c r="E70" s="92">
        <f>E66+E68</f>
        <v>2.7335099999999999</v>
      </c>
      <c r="F70" s="81"/>
      <c r="J70" s="150" t="s">
        <v>678</v>
      </c>
      <c r="K70" s="56"/>
      <c r="L70" s="92">
        <f>L66+L68</f>
        <v>2.7199999999999998</v>
      </c>
      <c r="M70" s="81"/>
    </row>
    <row r="71" spans="2:13" ht="15" thickBot="1" x14ac:dyDescent="0.4">
      <c r="B71" t="s">
        <v>905</v>
      </c>
      <c r="C71" s="85" t="s">
        <v>690</v>
      </c>
      <c r="D71" s="57"/>
      <c r="E71" s="47">
        <v>9.6</v>
      </c>
      <c r="F71" s="82"/>
      <c r="J71" s="85" t="s">
        <v>690</v>
      </c>
      <c r="K71" s="59"/>
      <c r="L71" s="42">
        <v>9.25</v>
      </c>
      <c r="M71" s="86"/>
    </row>
    <row r="74" spans="2:13" ht="15" thickBot="1" x14ac:dyDescent="0.4"/>
    <row r="75" spans="2:13" ht="19.5" x14ac:dyDescent="0.45">
      <c r="C75" s="63" t="s">
        <v>124</v>
      </c>
      <c r="D75" s="64" t="s">
        <v>128</v>
      </c>
      <c r="E75" s="65" t="s">
        <v>138</v>
      </c>
      <c r="F75" s="66" t="s">
        <v>146</v>
      </c>
      <c r="J75" s="63" t="s">
        <v>124</v>
      </c>
      <c r="K75" s="64" t="s">
        <v>128</v>
      </c>
      <c r="L75" s="65" t="s">
        <v>138</v>
      </c>
      <c r="M75" s="66" t="s">
        <v>146</v>
      </c>
    </row>
    <row r="76" spans="2:13" ht="18.5" x14ac:dyDescent="0.45">
      <c r="C76" s="67" t="s">
        <v>29</v>
      </c>
      <c r="D76" s="68"/>
      <c r="E76" s="83"/>
      <c r="F76" s="70">
        <v>6</v>
      </c>
      <c r="J76" s="67"/>
      <c r="K76" s="68"/>
      <c r="L76" s="83"/>
      <c r="M76" s="70">
        <v>6</v>
      </c>
    </row>
    <row r="77" spans="2:13" x14ac:dyDescent="0.35">
      <c r="C77" s="71" t="s">
        <v>12</v>
      </c>
      <c r="E77" s="62"/>
      <c r="F77" s="28"/>
      <c r="J77" s="71"/>
      <c r="L77" s="62"/>
      <c r="M77" s="84"/>
    </row>
    <row r="78" spans="2:13" x14ac:dyDescent="0.35">
      <c r="B78" t="str">
        <f>IF(C78="","",VLOOKUP(C78,Rohmaterial!$C$4:$E$501,2,0))</f>
        <v>A1</v>
      </c>
      <c r="C78" s="73" t="s">
        <v>137</v>
      </c>
      <c r="D78" s="51">
        <v>1</v>
      </c>
      <c r="E78" s="62">
        <f>IFERROR(IF(B78="","",VLOOKUP(B78,Rohmaterial!B4:J501,9,0))*D78,0)</f>
        <v>0.55000000000000004</v>
      </c>
      <c r="F78" s="28">
        <f>D78*$F$76</f>
        <v>6</v>
      </c>
      <c r="J78" s="73" t="s">
        <v>137</v>
      </c>
      <c r="K78" s="51">
        <v>1</v>
      </c>
      <c r="L78" s="62">
        <f>E78</f>
        <v>0.55000000000000004</v>
      </c>
      <c r="M78" s="84">
        <f>K78*$M$76</f>
        <v>6</v>
      </c>
    </row>
    <row r="79" spans="2:13" x14ac:dyDescent="0.35">
      <c r="B79" t="str">
        <f>IF(C79="","",VLOOKUP(C79,Rohmaterial!$C$4:$E$501,2,0))</f>
        <v>A4</v>
      </c>
      <c r="C79" s="73" t="s">
        <v>159</v>
      </c>
      <c r="D79" s="51">
        <v>1</v>
      </c>
      <c r="E79" s="62">
        <f>IFERROR(IF(B79="","",VLOOKUP(B79,Rohmaterial!B5:J502,9,0))*D79,0)</f>
        <v>0.57999999999999996</v>
      </c>
      <c r="F79" s="28">
        <f t="shared" ref="F79:F82" si="9">D79*$F$76</f>
        <v>6</v>
      </c>
      <c r="J79" s="73" t="s">
        <v>159</v>
      </c>
      <c r="K79" s="51">
        <v>1</v>
      </c>
      <c r="L79" s="62">
        <f>E79</f>
        <v>0.57999999999999996</v>
      </c>
      <c r="M79" s="84">
        <f t="shared" ref="M79:M82" si="10">K79*$M$76</f>
        <v>6</v>
      </c>
    </row>
    <row r="80" spans="2:13" x14ac:dyDescent="0.35">
      <c r="B80" t="str">
        <f>IF(C80="","",VLOOKUP(C80,Rohmaterial!$C$4:$E$501,2,0))</f>
        <v>A5</v>
      </c>
      <c r="C80" s="73" t="s">
        <v>160</v>
      </c>
      <c r="D80" s="51">
        <v>1</v>
      </c>
      <c r="E80" s="62">
        <f>IFERROR(IF(B80="","",VLOOKUP(B80,Rohmaterial!B6:J503,9,0))*D80,0)</f>
        <v>0.59</v>
      </c>
      <c r="F80" s="28">
        <f t="shared" si="9"/>
        <v>6</v>
      </c>
      <c r="J80" s="73" t="s">
        <v>160</v>
      </c>
      <c r="K80" s="51">
        <v>1</v>
      </c>
      <c r="L80" s="62">
        <f>E80</f>
        <v>0.59</v>
      </c>
      <c r="M80" s="84">
        <f t="shared" si="10"/>
        <v>6</v>
      </c>
    </row>
    <row r="81" spans="2:13" x14ac:dyDescent="0.35">
      <c r="B81" t="str">
        <f>IF(C81="","",VLOOKUP(C81,Rohmaterial!$C$4:$E$501,2,0))</f>
        <v>A31</v>
      </c>
      <c r="C81" s="73" t="s">
        <v>144</v>
      </c>
      <c r="D81" s="51">
        <v>25</v>
      </c>
      <c r="E81" s="62">
        <f>IFERROR(IF(B81="","",VLOOKUP(B81,Rohmaterial!B8:J505,9,0))*D81,0)</f>
        <v>2.1249999999999998E-2</v>
      </c>
      <c r="F81" s="28">
        <f t="shared" si="9"/>
        <v>150</v>
      </c>
      <c r="J81" s="73"/>
      <c r="K81" s="58"/>
      <c r="L81" s="62"/>
      <c r="M81" s="84">
        <f t="shared" si="10"/>
        <v>0</v>
      </c>
    </row>
    <row r="82" spans="2:13" ht="15" thickBot="1" x14ac:dyDescent="0.4">
      <c r="B82" t="str">
        <f>IF(C82="","",VLOOKUP(C82,Rohmaterial!$C$4:$E$501,2,0))</f>
        <v>A29</v>
      </c>
      <c r="C82" s="73" t="s">
        <v>166</v>
      </c>
      <c r="D82" s="51">
        <v>3</v>
      </c>
      <c r="E82" s="62">
        <f>IFERROR(IF(B82="","",VLOOKUP(B82,Rohmaterial!B10:J507,9,0))*D82,0)</f>
        <v>2.49E-3</v>
      </c>
      <c r="F82" s="28">
        <f t="shared" si="9"/>
        <v>18</v>
      </c>
      <c r="J82" s="73"/>
      <c r="K82" s="58"/>
      <c r="L82" s="62"/>
      <c r="M82" s="84">
        <f t="shared" si="10"/>
        <v>0</v>
      </c>
    </row>
    <row r="83" spans="2:13" ht="15" thickBot="1" x14ac:dyDescent="0.4">
      <c r="C83" s="48" t="s">
        <v>132</v>
      </c>
      <c r="D83" s="52">
        <f>SUM(D81:D82)</f>
        <v>28</v>
      </c>
      <c r="E83" s="39"/>
      <c r="F83" s="49"/>
      <c r="J83" s="48" t="s">
        <v>132</v>
      </c>
      <c r="K83" s="52">
        <f>SUM(K81:K82)</f>
        <v>0</v>
      </c>
      <c r="L83" s="39"/>
      <c r="M83" s="49"/>
    </row>
    <row r="84" spans="2:13" ht="15" thickBot="1" x14ac:dyDescent="0.4">
      <c r="C84" s="164" t="s">
        <v>133</v>
      </c>
      <c r="D84" s="165"/>
      <c r="E84" s="166">
        <f>SUM(E78:E83)</f>
        <v>1.7437399999999998</v>
      </c>
      <c r="F84" s="167"/>
      <c r="J84" s="164" t="s">
        <v>133</v>
      </c>
      <c r="K84" s="165"/>
      <c r="L84" s="166">
        <f>SUM(L78:L83)</f>
        <v>1.7199999999999998</v>
      </c>
      <c r="M84" s="167"/>
    </row>
    <row r="85" spans="2:13" ht="15" thickBot="1" x14ac:dyDescent="0.4">
      <c r="B85" t="s">
        <v>931</v>
      </c>
      <c r="C85" s="75" t="s">
        <v>692</v>
      </c>
      <c r="D85" s="53"/>
      <c r="E85" s="40">
        <v>1</v>
      </c>
      <c r="F85" s="76"/>
      <c r="J85" s="75" t="s">
        <v>692</v>
      </c>
      <c r="K85" s="53"/>
      <c r="L85" s="40">
        <v>1</v>
      </c>
      <c r="M85" s="76"/>
    </row>
    <row r="86" spans="2:13" ht="15" thickBot="1" x14ac:dyDescent="0.4">
      <c r="B86" t="s">
        <v>956</v>
      </c>
      <c r="C86" s="77" t="s">
        <v>691</v>
      </c>
      <c r="D86" s="54"/>
      <c r="E86" s="40">
        <v>1</v>
      </c>
      <c r="F86" s="78"/>
      <c r="J86" s="77" t="s">
        <v>691</v>
      </c>
      <c r="K86" s="54"/>
      <c r="L86" s="40">
        <v>1</v>
      </c>
      <c r="M86" s="78"/>
    </row>
    <row r="87" spans="2:13" ht="15" thickBot="1" x14ac:dyDescent="0.4">
      <c r="B87" t="s">
        <v>991</v>
      </c>
      <c r="C87" s="79" t="s">
        <v>683</v>
      </c>
      <c r="D87" s="55"/>
      <c r="E87" s="41">
        <f>E84+E85</f>
        <v>2.7437399999999998</v>
      </c>
      <c r="F87" s="80"/>
      <c r="J87" s="79" t="s">
        <v>683</v>
      </c>
      <c r="K87" s="55"/>
      <c r="L87" s="41">
        <f>L84+L85</f>
        <v>2.7199999999999998</v>
      </c>
      <c r="M87" s="80"/>
    </row>
    <row r="88" spans="2:13" ht="15" thickBot="1" x14ac:dyDescent="0.4">
      <c r="B88" t="s">
        <v>849</v>
      </c>
      <c r="C88" s="150" t="s">
        <v>678</v>
      </c>
      <c r="D88" s="56"/>
      <c r="E88" s="92">
        <f>E84+E86</f>
        <v>2.7437399999999998</v>
      </c>
      <c r="F88" s="81"/>
      <c r="J88" s="150" t="s">
        <v>678</v>
      </c>
      <c r="K88" s="56"/>
      <c r="L88" s="92">
        <f>L84+L86</f>
        <v>2.7199999999999998</v>
      </c>
      <c r="M88" s="81"/>
    </row>
    <row r="89" spans="2:13" ht="15" thickBot="1" x14ac:dyDescent="0.4">
      <c r="B89" t="s">
        <v>906</v>
      </c>
      <c r="C89" s="85" t="s">
        <v>690</v>
      </c>
      <c r="D89" s="59"/>
      <c r="E89" s="42">
        <v>9</v>
      </c>
      <c r="F89" s="86"/>
      <c r="J89" s="85" t="s">
        <v>690</v>
      </c>
      <c r="K89" s="59"/>
      <c r="L89" s="42">
        <v>9.25</v>
      </c>
      <c r="M89" s="86"/>
    </row>
    <row r="92" spans="2:13" ht="15" thickBot="1" x14ac:dyDescent="0.4"/>
    <row r="93" spans="2:13" ht="19.5" x14ac:dyDescent="0.45">
      <c r="C93" s="63" t="s">
        <v>124</v>
      </c>
      <c r="D93" s="64" t="s">
        <v>128</v>
      </c>
      <c r="E93" s="65" t="s">
        <v>138</v>
      </c>
      <c r="F93" s="66" t="s">
        <v>146</v>
      </c>
      <c r="J93" s="63" t="s">
        <v>124</v>
      </c>
      <c r="K93" s="64" t="s">
        <v>128</v>
      </c>
      <c r="L93" s="65" t="s">
        <v>138</v>
      </c>
      <c r="M93" s="66" t="s">
        <v>146</v>
      </c>
    </row>
    <row r="94" spans="2:13" ht="18.5" x14ac:dyDescent="0.45">
      <c r="C94" s="67" t="s">
        <v>30</v>
      </c>
      <c r="D94" s="68"/>
      <c r="E94" s="83"/>
      <c r="F94" s="70">
        <v>6</v>
      </c>
      <c r="J94" s="67"/>
      <c r="K94" s="68"/>
      <c r="L94" s="83"/>
      <c r="M94" s="70">
        <v>7</v>
      </c>
    </row>
    <row r="95" spans="2:13" x14ac:dyDescent="0.35">
      <c r="C95" s="71" t="s">
        <v>17</v>
      </c>
      <c r="E95" s="62"/>
      <c r="F95" s="84"/>
      <c r="J95" s="71"/>
      <c r="L95" s="62"/>
      <c r="M95" s="84"/>
    </row>
    <row r="96" spans="2:13" x14ac:dyDescent="0.35">
      <c r="B96" t="str">
        <f>IF(C96="","",VLOOKUP(C96,Rohmaterial!$C$4:$E$501,2,0))</f>
        <v>A1</v>
      </c>
      <c r="C96" s="73" t="s">
        <v>137</v>
      </c>
      <c r="D96" s="51">
        <v>1</v>
      </c>
      <c r="E96" s="62">
        <f>IFERROR(IF(B96="","",VLOOKUP(B96,Rohmaterial!B4:J501,9,0))*D96,0)</f>
        <v>0.55000000000000004</v>
      </c>
      <c r="F96" s="84">
        <f>D96*$M$76</f>
        <v>6</v>
      </c>
      <c r="J96" s="73" t="s">
        <v>137</v>
      </c>
      <c r="K96" s="51">
        <v>1</v>
      </c>
      <c r="L96" s="62">
        <f t="shared" ref="L96:L98" si="11">E96</f>
        <v>0.55000000000000004</v>
      </c>
      <c r="M96" s="84">
        <f t="shared" ref="M96:M100" si="12">K96*$M$76</f>
        <v>6</v>
      </c>
    </row>
    <row r="97" spans="2:13" x14ac:dyDescent="0.35">
      <c r="B97" t="str">
        <f>IF(C97="","",VLOOKUP(C97,Rohmaterial!$C$4:$E$501,2,0))</f>
        <v>A4</v>
      </c>
      <c r="C97" s="73" t="s">
        <v>159</v>
      </c>
      <c r="D97" s="51">
        <v>1</v>
      </c>
      <c r="E97" s="62">
        <f>IFERROR(IF(B97="","",VLOOKUP(B97,Rohmaterial!B5:J502,9,0))*D97,0)</f>
        <v>0.57999999999999996</v>
      </c>
      <c r="F97" s="84">
        <f t="shared" ref="F97:F100" si="13">D97*$M$76</f>
        <v>6</v>
      </c>
      <c r="J97" s="73" t="s">
        <v>159</v>
      </c>
      <c r="K97" s="51">
        <v>1</v>
      </c>
      <c r="L97" s="62">
        <f t="shared" si="11"/>
        <v>0.57999999999999996</v>
      </c>
      <c r="M97" s="84">
        <f t="shared" si="12"/>
        <v>6</v>
      </c>
    </row>
    <row r="98" spans="2:13" x14ac:dyDescent="0.35">
      <c r="B98" t="str">
        <f>IF(C98="","",VLOOKUP(C98,Rohmaterial!$C$4:$E$501,2,0))</f>
        <v>A5</v>
      </c>
      <c r="C98" s="73" t="s">
        <v>160</v>
      </c>
      <c r="D98" s="51">
        <v>1</v>
      </c>
      <c r="E98" s="62">
        <f>IFERROR(IF(B98="","",VLOOKUP(B98,Rohmaterial!B6:J503,9,0))*D98,0)</f>
        <v>0.59</v>
      </c>
      <c r="F98" s="84">
        <f t="shared" si="13"/>
        <v>6</v>
      </c>
      <c r="J98" s="73" t="s">
        <v>160</v>
      </c>
      <c r="K98" s="51">
        <v>1</v>
      </c>
      <c r="L98" s="62">
        <f t="shared" si="11"/>
        <v>0.59</v>
      </c>
      <c r="M98" s="84">
        <f t="shared" si="12"/>
        <v>6</v>
      </c>
    </row>
    <row r="99" spans="2:13" x14ac:dyDescent="0.35">
      <c r="B99" t="str">
        <f>IF(C99="","",VLOOKUP(C99,Rohmaterial!$C$4:$E$501,2,0))</f>
        <v>A37</v>
      </c>
      <c r="C99" s="73" t="s">
        <v>165</v>
      </c>
      <c r="D99" s="58">
        <v>25</v>
      </c>
      <c r="E99" s="62">
        <f>IFERROR(IF(B99="","",VLOOKUP(B99,Rohmaterial!B7:J504,9,0))*D99,0)</f>
        <v>2.2749999999999999E-2</v>
      </c>
      <c r="F99" s="84">
        <f t="shared" si="13"/>
        <v>150</v>
      </c>
      <c r="J99" s="73"/>
      <c r="K99" s="58"/>
      <c r="L99" s="62"/>
      <c r="M99" s="84">
        <f t="shared" si="12"/>
        <v>0</v>
      </c>
    </row>
    <row r="100" spans="2:13" ht="15" thickBot="1" x14ac:dyDescent="0.4">
      <c r="B100" t="str">
        <f>IF(C100="","",VLOOKUP(C100,Rohmaterial!$C$4:$E$501,2,0))</f>
        <v>A24</v>
      </c>
      <c r="C100" s="73" t="s">
        <v>162</v>
      </c>
      <c r="D100" s="58">
        <v>2</v>
      </c>
      <c r="E100" s="62">
        <f>IFERROR(IF(B100="","",VLOOKUP(B100,Rohmaterial!B10:J507,9,0))*D100,0)</f>
        <v>1.56E-3</v>
      </c>
      <c r="F100" s="84">
        <f t="shared" si="13"/>
        <v>12</v>
      </c>
      <c r="J100" s="73"/>
      <c r="K100" s="58"/>
      <c r="L100" s="62"/>
      <c r="M100" s="84">
        <f t="shared" si="12"/>
        <v>0</v>
      </c>
    </row>
    <row r="101" spans="2:13" ht="15" thickBot="1" x14ac:dyDescent="0.4">
      <c r="C101" s="48" t="s">
        <v>132</v>
      </c>
      <c r="D101" s="52">
        <f>SUM(D99:D100)</f>
        <v>27</v>
      </c>
      <c r="E101" s="39"/>
      <c r="F101" s="49"/>
      <c r="J101" s="48" t="s">
        <v>132</v>
      </c>
      <c r="K101" s="52">
        <f>SUM(K99:K100)</f>
        <v>0</v>
      </c>
      <c r="L101" s="39"/>
      <c r="M101" s="49"/>
    </row>
    <row r="102" spans="2:13" ht="15" thickBot="1" x14ac:dyDescent="0.4">
      <c r="C102" s="164" t="s">
        <v>133</v>
      </c>
      <c r="D102" s="165"/>
      <c r="E102" s="166">
        <f>SUM(E96:E101)</f>
        <v>1.7443099999999998</v>
      </c>
      <c r="F102" s="167"/>
      <c r="J102" s="164" t="s">
        <v>133</v>
      </c>
      <c r="K102" s="165"/>
      <c r="L102" s="166">
        <f>SUM(L96:L101)</f>
        <v>1.7199999999999998</v>
      </c>
      <c r="M102" s="167"/>
    </row>
    <row r="103" spans="2:13" ht="15" thickBot="1" x14ac:dyDescent="0.4">
      <c r="B103" t="s">
        <v>932</v>
      </c>
      <c r="C103" s="75" t="s">
        <v>692</v>
      </c>
      <c r="D103" s="53"/>
      <c r="E103" s="40">
        <v>1</v>
      </c>
      <c r="F103" s="76"/>
      <c r="J103" s="75" t="s">
        <v>692</v>
      </c>
      <c r="K103" s="53"/>
      <c r="L103" s="40">
        <v>1</v>
      </c>
      <c r="M103" s="76"/>
    </row>
    <row r="104" spans="2:13" ht="15" thickBot="1" x14ac:dyDescent="0.4">
      <c r="B104" t="s">
        <v>957</v>
      </c>
      <c r="C104" s="77" t="s">
        <v>691</v>
      </c>
      <c r="D104" s="54"/>
      <c r="E104" s="40">
        <v>1</v>
      </c>
      <c r="F104" s="78"/>
      <c r="J104" s="77" t="s">
        <v>691</v>
      </c>
      <c r="K104" s="54"/>
      <c r="L104" s="40">
        <v>1</v>
      </c>
      <c r="M104" s="78"/>
    </row>
    <row r="105" spans="2:13" ht="15" thickBot="1" x14ac:dyDescent="0.4">
      <c r="B105" t="s">
        <v>850</v>
      </c>
      <c r="C105" s="79" t="s">
        <v>683</v>
      </c>
      <c r="D105" s="55"/>
      <c r="E105" s="41">
        <f>E102+E103</f>
        <v>2.7443099999999996</v>
      </c>
      <c r="F105" s="80"/>
      <c r="J105" s="79" t="s">
        <v>683</v>
      </c>
      <c r="K105" s="55"/>
      <c r="L105" s="41">
        <f t="shared" ref="L105" si="14">L102+L103</f>
        <v>2.7199999999999998</v>
      </c>
      <c r="M105" s="80"/>
    </row>
    <row r="106" spans="2:13" ht="15" thickBot="1" x14ac:dyDescent="0.4">
      <c r="B106" t="s">
        <v>862</v>
      </c>
      <c r="C106" s="150" t="s">
        <v>678</v>
      </c>
      <c r="D106" s="56"/>
      <c r="E106" s="92">
        <f>E102+E104</f>
        <v>2.7443099999999996</v>
      </c>
      <c r="F106" s="81"/>
      <c r="J106" s="150" t="s">
        <v>678</v>
      </c>
      <c r="K106" s="56"/>
      <c r="L106" s="92">
        <f t="shared" ref="L106" si="15">L102+L104</f>
        <v>2.7199999999999998</v>
      </c>
      <c r="M106" s="81"/>
    </row>
    <row r="107" spans="2:13" ht="15" thickBot="1" x14ac:dyDescent="0.4">
      <c r="B107" t="s">
        <v>907</v>
      </c>
      <c r="C107" s="85" t="s">
        <v>690</v>
      </c>
      <c r="D107" s="59"/>
      <c r="E107" s="42">
        <v>9.25</v>
      </c>
      <c r="F107" s="86"/>
      <c r="J107" s="85" t="s">
        <v>690</v>
      </c>
      <c r="K107" s="59"/>
      <c r="L107" s="42">
        <v>10.25</v>
      </c>
      <c r="M107" s="86"/>
    </row>
    <row r="110" spans="2:13" ht="15" thickBot="1" x14ac:dyDescent="0.4"/>
    <row r="111" spans="2:13" ht="19.5" x14ac:dyDescent="0.45">
      <c r="C111" s="63" t="s">
        <v>124</v>
      </c>
      <c r="D111" s="64" t="s">
        <v>128</v>
      </c>
      <c r="E111" s="65" t="s">
        <v>138</v>
      </c>
      <c r="F111" s="66" t="s">
        <v>146</v>
      </c>
      <c r="J111" s="63" t="s">
        <v>124</v>
      </c>
      <c r="K111" s="64" t="s">
        <v>128</v>
      </c>
      <c r="L111" s="65" t="s">
        <v>138</v>
      </c>
      <c r="M111" s="66" t="s">
        <v>146</v>
      </c>
    </row>
    <row r="112" spans="2:13" ht="18.5" x14ac:dyDescent="0.45">
      <c r="C112" s="67" t="s">
        <v>31</v>
      </c>
      <c r="D112" s="68"/>
      <c r="E112" s="83"/>
      <c r="F112" s="70">
        <v>6</v>
      </c>
      <c r="J112" s="67"/>
      <c r="K112" s="68"/>
      <c r="L112" s="83"/>
      <c r="M112" s="70">
        <v>8</v>
      </c>
    </row>
    <row r="113" spans="2:13" x14ac:dyDescent="0.35">
      <c r="C113" s="71" t="s">
        <v>15</v>
      </c>
      <c r="E113" s="62"/>
      <c r="F113" s="84"/>
      <c r="J113" s="71"/>
      <c r="L113" s="62"/>
      <c r="M113" s="84"/>
    </row>
    <row r="114" spans="2:13" x14ac:dyDescent="0.35">
      <c r="B114" t="str">
        <f>IF(C114="","",VLOOKUP(C114,Rohmaterial!$C$4:$E$501,2,0))</f>
        <v>A1</v>
      </c>
      <c r="C114" s="73" t="s">
        <v>137</v>
      </c>
      <c r="D114" s="51">
        <v>1</v>
      </c>
      <c r="E114" s="62">
        <f>IFERROR(IF(B114="","",VLOOKUP(B114,Rohmaterial!B4:J501,9,0))*D114,0)</f>
        <v>0.55000000000000004</v>
      </c>
      <c r="F114" s="84">
        <f>D114*$M$76</f>
        <v>6</v>
      </c>
      <c r="J114" s="73" t="s">
        <v>137</v>
      </c>
      <c r="K114" s="51">
        <v>1</v>
      </c>
      <c r="L114" s="62">
        <f t="shared" ref="L114:L116" si="16">E114</f>
        <v>0.55000000000000004</v>
      </c>
      <c r="M114" s="84">
        <f t="shared" ref="M114:M118" si="17">K114*$M$76</f>
        <v>6</v>
      </c>
    </row>
    <row r="115" spans="2:13" x14ac:dyDescent="0.35">
      <c r="B115" t="str">
        <f>IF(C115="","",VLOOKUP(C115,Rohmaterial!$C$4:$E$501,2,0))</f>
        <v>A4</v>
      </c>
      <c r="C115" s="73" t="s">
        <v>159</v>
      </c>
      <c r="D115" s="51">
        <v>1</v>
      </c>
      <c r="E115" s="62">
        <f>IFERROR(IF(B115="","",VLOOKUP(B115,Rohmaterial!B5:J502,9,0))*D115,0)</f>
        <v>0.57999999999999996</v>
      </c>
      <c r="F115" s="84">
        <f t="shared" ref="F115:F118" si="18">D115*$M$76</f>
        <v>6</v>
      </c>
      <c r="J115" s="73" t="s">
        <v>159</v>
      </c>
      <c r="K115" s="51">
        <v>1</v>
      </c>
      <c r="L115" s="62">
        <f t="shared" si="16"/>
        <v>0.57999999999999996</v>
      </c>
      <c r="M115" s="84">
        <f t="shared" si="17"/>
        <v>6</v>
      </c>
    </row>
    <row r="116" spans="2:13" x14ac:dyDescent="0.35">
      <c r="B116" t="str">
        <f>IF(C116="","",VLOOKUP(C116,Rohmaterial!$C$4:$E$501,2,0))</f>
        <v>A5</v>
      </c>
      <c r="C116" s="73" t="s">
        <v>160</v>
      </c>
      <c r="D116" s="51">
        <v>1</v>
      </c>
      <c r="E116" s="62">
        <f>IFERROR(IF(B116="","",VLOOKUP(B116,Rohmaterial!B6:J503,9,0))*D116,0)</f>
        <v>0.59</v>
      </c>
      <c r="F116" s="84">
        <f t="shared" si="18"/>
        <v>6</v>
      </c>
      <c r="J116" s="73" t="s">
        <v>160</v>
      </c>
      <c r="K116" s="51">
        <v>1</v>
      </c>
      <c r="L116" s="62">
        <f t="shared" si="16"/>
        <v>0.59</v>
      </c>
      <c r="M116" s="84">
        <f t="shared" si="17"/>
        <v>6</v>
      </c>
    </row>
    <row r="117" spans="2:13" x14ac:dyDescent="0.35">
      <c r="B117" t="str">
        <f>IF(C117="","",VLOOKUP(C117,Rohmaterial!$C$4:$E$501,2,0))</f>
        <v>A46</v>
      </c>
      <c r="C117" s="73" t="s">
        <v>156</v>
      </c>
      <c r="D117" s="58">
        <v>20</v>
      </c>
      <c r="E117" s="62">
        <f>IFERROR(IF(B117="","",VLOOKUP(B117,Rohmaterial!B9:J506,9,0))*D117,0)</f>
        <v>0.02</v>
      </c>
      <c r="F117" s="84">
        <f t="shared" si="18"/>
        <v>120</v>
      </c>
      <c r="J117" s="73"/>
      <c r="K117" s="58"/>
      <c r="L117" s="62"/>
      <c r="M117" s="84">
        <f t="shared" si="17"/>
        <v>0</v>
      </c>
    </row>
    <row r="118" spans="2:13" ht="15" thickBot="1" x14ac:dyDescent="0.4">
      <c r="B118" t="str">
        <f>IF(C118="","",VLOOKUP(C118,Rohmaterial!$C$4:$E$501,2,0))</f>
        <v>A37</v>
      </c>
      <c r="C118" s="73" t="s">
        <v>165</v>
      </c>
      <c r="D118" s="58">
        <v>4</v>
      </c>
      <c r="E118" s="62">
        <f>IFERROR(IF(B118="","",VLOOKUP(B118,Rohmaterial!B10:J507,9,0))*D118,0)</f>
        <v>3.64E-3</v>
      </c>
      <c r="F118" s="84">
        <f t="shared" si="18"/>
        <v>24</v>
      </c>
      <c r="J118" s="73"/>
      <c r="K118" s="58"/>
      <c r="L118" s="62"/>
      <c r="M118" s="84">
        <f t="shared" si="17"/>
        <v>0</v>
      </c>
    </row>
    <row r="119" spans="2:13" ht="15" thickBot="1" x14ac:dyDescent="0.4">
      <c r="C119" s="48" t="s">
        <v>132</v>
      </c>
      <c r="D119" s="52">
        <f>SUM(D117:D118)</f>
        <v>24</v>
      </c>
      <c r="E119" s="39"/>
      <c r="F119" s="49"/>
      <c r="J119" s="48" t="s">
        <v>132</v>
      </c>
      <c r="K119" s="52">
        <f>SUM(K117:K118)</f>
        <v>0</v>
      </c>
      <c r="L119" s="39"/>
      <c r="M119" s="49"/>
    </row>
    <row r="120" spans="2:13" ht="15" thickBot="1" x14ac:dyDescent="0.4">
      <c r="C120" s="164" t="s">
        <v>133</v>
      </c>
      <c r="D120" s="165"/>
      <c r="E120" s="166">
        <f>SUM(E114:E119)</f>
        <v>1.7436399999999999</v>
      </c>
      <c r="F120" s="167"/>
      <c r="J120" s="164" t="s">
        <v>133</v>
      </c>
      <c r="K120" s="165"/>
      <c r="L120" s="166">
        <f>SUM(L114:L119)</f>
        <v>1.7199999999999998</v>
      </c>
      <c r="M120" s="167"/>
    </row>
    <row r="121" spans="2:13" ht="15" thickBot="1" x14ac:dyDescent="0.4">
      <c r="B121" t="s">
        <v>933</v>
      </c>
      <c r="C121" s="75" t="s">
        <v>692</v>
      </c>
      <c r="D121" s="53"/>
      <c r="E121" s="40">
        <v>1</v>
      </c>
      <c r="F121" s="76"/>
      <c r="J121" s="75" t="s">
        <v>692</v>
      </c>
      <c r="K121" s="53"/>
      <c r="L121" s="40">
        <v>1</v>
      </c>
      <c r="M121" s="76"/>
    </row>
    <row r="122" spans="2:13" ht="15" thickBot="1" x14ac:dyDescent="0.4">
      <c r="B122" t="s">
        <v>958</v>
      </c>
      <c r="C122" s="77" t="s">
        <v>691</v>
      </c>
      <c r="D122" s="54"/>
      <c r="E122" s="40">
        <v>1</v>
      </c>
      <c r="F122" s="78"/>
      <c r="J122" s="77" t="s">
        <v>691</v>
      </c>
      <c r="K122" s="54"/>
      <c r="L122" s="40">
        <v>1</v>
      </c>
      <c r="M122" s="78"/>
    </row>
    <row r="123" spans="2:13" ht="15" thickBot="1" x14ac:dyDescent="0.4">
      <c r="B123" t="s">
        <v>854</v>
      </c>
      <c r="C123" s="79" t="s">
        <v>683</v>
      </c>
      <c r="D123" s="55"/>
      <c r="E123" s="41">
        <f>E120+E121</f>
        <v>2.7436400000000001</v>
      </c>
      <c r="F123" s="80"/>
      <c r="J123" s="79" t="s">
        <v>683</v>
      </c>
      <c r="K123" s="55"/>
      <c r="L123" s="41">
        <f t="shared" ref="L123" si="19">L120+L121</f>
        <v>2.7199999999999998</v>
      </c>
      <c r="M123" s="80"/>
    </row>
    <row r="124" spans="2:13" ht="15" thickBot="1" x14ac:dyDescent="0.4">
      <c r="B124" t="s">
        <v>863</v>
      </c>
      <c r="C124" s="150" t="s">
        <v>678</v>
      </c>
      <c r="D124" s="56"/>
      <c r="E124" s="92">
        <f>E120+E122</f>
        <v>2.7436400000000001</v>
      </c>
      <c r="F124" s="81"/>
      <c r="J124" s="150" t="s">
        <v>678</v>
      </c>
      <c r="K124" s="56"/>
      <c r="L124" s="92">
        <f t="shared" ref="L124" si="20">L120+L122</f>
        <v>2.7199999999999998</v>
      </c>
      <c r="M124" s="81"/>
    </row>
    <row r="125" spans="2:13" ht="15" thickBot="1" x14ac:dyDescent="0.4">
      <c r="B125" t="s">
        <v>908</v>
      </c>
      <c r="C125" s="85" t="s">
        <v>690</v>
      </c>
      <c r="D125" s="59"/>
      <c r="E125" s="42">
        <v>9.25</v>
      </c>
      <c r="F125" s="86"/>
      <c r="J125" s="85" t="s">
        <v>690</v>
      </c>
      <c r="K125" s="59"/>
      <c r="L125" s="42">
        <v>11.25</v>
      </c>
      <c r="M125" s="86"/>
    </row>
    <row r="128" spans="2:13" ht="15" thickBot="1" x14ac:dyDescent="0.4"/>
    <row r="129" spans="2:13" ht="19.5" x14ac:dyDescent="0.45">
      <c r="C129" s="63" t="s">
        <v>124</v>
      </c>
      <c r="D129" s="64" t="s">
        <v>128</v>
      </c>
      <c r="E129" s="65" t="s">
        <v>138</v>
      </c>
      <c r="F129" s="66" t="s">
        <v>146</v>
      </c>
      <c r="J129" s="63" t="s">
        <v>124</v>
      </c>
      <c r="K129" s="64" t="s">
        <v>128</v>
      </c>
      <c r="L129" s="65" t="s">
        <v>138</v>
      </c>
      <c r="M129" s="66" t="s">
        <v>146</v>
      </c>
    </row>
    <row r="130" spans="2:13" ht="18.5" x14ac:dyDescent="0.45">
      <c r="C130" s="67" t="s">
        <v>32</v>
      </c>
      <c r="D130" s="68"/>
      <c r="E130" s="83"/>
      <c r="F130" s="70">
        <v>6</v>
      </c>
      <c r="J130" s="67"/>
      <c r="K130" s="68"/>
      <c r="L130" s="83"/>
      <c r="M130" s="70">
        <v>9</v>
      </c>
    </row>
    <row r="131" spans="2:13" x14ac:dyDescent="0.35">
      <c r="C131" s="71" t="s">
        <v>16</v>
      </c>
      <c r="E131" s="62"/>
      <c r="F131" s="84"/>
      <c r="J131" s="71"/>
      <c r="L131" s="62"/>
      <c r="M131" s="84"/>
    </row>
    <row r="132" spans="2:13" x14ac:dyDescent="0.35">
      <c r="B132" t="str">
        <f>IF(C132="","",VLOOKUP(C132,Rohmaterial!$C$4:$E$501,2,0))</f>
        <v>A1</v>
      </c>
      <c r="C132" s="73" t="s">
        <v>137</v>
      </c>
      <c r="D132" s="51">
        <v>1</v>
      </c>
      <c r="E132" s="62">
        <f>IFERROR(IF(B132="","",VLOOKUP(B132,Rohmaterial!B4:J501,9,0))*D132,0)</f>
        <v>0.55000000000000004</v>
      </c>
      <c r="F132" s="84">
        <f>D132*$M$76</f>
        <v>6</v>
      </c>
      <c r="J132" s="73" t="s">
        <v>137</v>
      </c>
      <c r="K132" s="51">
        <v>1</v>
      </c>
      <c r="L132" s="62">
        <f t="shared" ref="L132:L134" si="21">E132</f>
        <v>0.55000000000000004</v>
      </c>
      <c r="M132" s="84">
        <f t="shared" ref="M132:M136" si="22">K132*$M$76</f>
        <v>6</v>
      </c>
    </row>
    <row r="133" spans="2:13" x14ac:dyDescent="0.35">
      <c r="B133" t="str">
        <f>IF(C133="","",VLOOKUP(C133,Rohmaterial!$C$4:$E$501,2,0))</f>
        <v>A4</v>
      </c>
      <c r="C133" s="73" t="s">
        <v>159</v>
      </c>
      <c r="D133" s="51">
        <v>1</v>
      </c>
      <c r="E133" s="62">
        <f>IFERROR(IF(B133="","",VLOOKUP(B133,Rohmaterial!B5:J502,9,0))*D133,0)</f>
        <v>0.57999999999999996</v>
      </c>
      <c r="F133" s="84">
        <f t="shared" ref="F133:F136" si="23">D133*$M$76</f>
        <v>6</v>
      </c>
      <c r="J133" s="73" t="s">
        <v>159</v>
      </c>
      <c r="K133" s="51">
        <v>1</v>
      </c>
      <c r="L133" s="62">
        <f t="shared" si="21"/>
        <v>0.57999999999999996</v>
      </c>
      <c r="M133" s="84">
        <f t="shared" si="22"/>
        <v>6</v>
      </c>
    </row>
    <row r="134" spans="2:13" x14ac:dyDescent="0.35">
      <c r="B134" t="str">
        <f>IF(C134="","",VLOOKUP(C134,Rohmaterial!$C$4:$E$501,2,0))</f>
        <v>A5</v>
      </c>
      <c r="C134" s="73" t="s">
        <v>160</v>
      </c>
      <c r="D134" s="51">
        <v>1</v>
      </c>
      <c r="E134" s="62">
        <f>IFERROR(IF(B134="","",VLOOKUP(B134,Rohmaterial!B6:J503,9,0))*D134,0)</f>
        <v>0.59</v>
      </c>
      <c r="F134" s="84">
        <f t="shared" si="23"/>
        <v>6</v>
      </c>
      <c r="J134" s="73" t="s">
        <v>160</v>
      </c>
      <c r="K134" s="51">
        <v>1</v>
      </c>
      <c r="L134" s="62">
        <f t="shared" si="21"/>
        <v>0.59</v>
      </c>
      <c r="M134" s="84">
        <f t="shared" si="22"/>
        <v>6</v>
      </c>
    </row>
    <row r="135" spans="2:13" x14ac:dyDescent="0.35">
      <c r="B135" t="str">
        <f>IF(C135="","",VLOOKUP(C135,Rohmaterial!$C$4:$E$501,2,0))</f>
        <v>A48</v>
      </c>
      <c r="C135" s="73" t="s">
        <v>161</v>
      </c>
      <c r="D135" s="58">
        <v>20</v>
      </c>
      <c r="E135" s="62">
        <f>IFERROR(IF(B135="","",VLOOKUP(B135,Rohmaterial!B9:J506,9,0))*D135,0)</f>
        <v>2.0400000000000001E-2</v>
      </c>
      <c r="F135" s="84">
        <f t="shared" si="23"/>
        <v>120</v>
      </c>
      <c r="J135" s="73"/>
      <c r="K135" s="58"/>
      <c r="L135" s="62"/>
      <c r="M135" s="84">
        <f t="shared" si="22"/>
        <v>0</v>
      </c>
    </row>
    <row r="136" spans="2:13" ht="15" thickBot="1" x14ac:dyDescent="0.4">
      <c r="B136" t="str">
        <f>IF(C136="","",VLOOKUP(C136,Rohmaterial!$C$4:$E$501,2,0))</f>
        <v>A37</v>
      </c>
      <c r="C136" s="73" t="s">
        <v>165</v>
      </c>
      <c r="D136" s="58">
        <v>4</v>
      </c>
      <c r="E136" s="62">
        <f>IFERROR(IF(B136="","",VLOOKUP(B136,Rohmaterial!B10:J507,9,0))*D136,0)</f>
        <v>3.64E-3</v>
      </c>
      <c r="F136" s="84">
        <f t="shared" si="23"/>
        <v>24</v>
      </c>
      <c r="J136" s="73"/>
      <c r="K136" s="58"/>
      <c r="L136" s="62"/>
      <c r="M136" s="84">
        <f t="shared" si="22"/>
        <v>0</v>
      </c>
    </row>
    <row r="137" spans="2:13" ht="15" thickBot="1" x14ac:dyDescent="0.4">
      <c r="C137" s="48" t="s">
        <v>132</v>
      </c>
      <c r="D137" s="52">
        <f>SUM(D135:D136)</f>
        <v>24</v>
      </c>
      <c r="E137" s="39"/>
      <c r="F137" s="49"/>
      <c r="J137" s="48" t="s">
        <v>132</v>
      </c>
      <c r="K137" s="52">
        <f>SUM(K135:K136)</f>
        <v>0</v>
      </c>
      <c r="L137" s="39"/>
      <c r="M137" s="49"/>
    </row>
    <row r="138" spans="2:13" ht="15" thickBot="1" x14ac:dyDescent="0.4">
      <c r="C138" s="164" t="s">
        <v>133</v>
      </c>
      <c r="D138" s="165"/>
      <c r="E138" s="166">
        <f>SUM(E132:E137)</f>
        <v>1.7440399999999998</v>
      </c>
      <c r="F138" s="167"/>
      <c r="J138" s="164" t="s">
        <v>133</v>
      </c>
      <c r="K138" s="165"/>
      <c r="L138" s="166">
        <f>SUM(L132:L137)</f>
        <v>1.7199999999999998</v>
      </c>
      <c r="M138" s="167"/>
    </row>
    <row r="139" spans="2:13" ht="15" thickBot="1" x14ac:dyDescent="0.4">
      <c r="B139" t="s">
        <v>934</v>
      </c>
      <c r="C139" s="75" t="s">
        <v>692</v>
      </c>
      <c r="D139" s="53"/>
      <c r="E139" s="40">
        <v>1</v>
      </c>
      <c r="F139" s="76"/>
      <c r="J139" s="75" t="s">
        <v>692</v>
      </c>
      <c r="K139" s="53"/>
      <c r="L139" s="40">
        <v>1</v>
      </c>
      <c r="M139" s="76"/>
    </row>
    <row r="140" spans="2:13" ht="15" thickBot="1" x14ac:dyDescent="0.4">
      <c r="B140" t="s">
        <v>959</v>
      </c>
      <c r="C140" s="77" t="s">
        <v>691</v>
      </c>
      <c r="D140" s="54"/>
      <c r="E140" s="40">
        <v>1</v>
      </c>
      <c r="F140" s="78"/>
      <c r="J140" s="77" t="s">
        <v>691</v>
      </c>
      <c r="K140" s="54"/>
      <c r="L140" s="40">
        <v>1</v>
      </c>
      <c r="M140" s="78"/>
    </row>
    <row r="141" spans="2:13" ht="15" thickBot="1" x14ac:dyDescent="0.4">
      <c r="B141" t="s">
        <v>994</v>
      </c>
      <c r="C141" s="79" t="s">
        <v>683</v>
      </c>
      <c r="D141" s="55"/>
      <c r="E141" s="41">
        <f>E138+E139</f>
        <v>2.74404</v>
      </c>
      <c r="F141" s="80"/>
      <c r="J141" s="79" t="s">
        <v>683</v>
      </c>
      <c r="K141" s="55"/>
      <c r="L141" s="41">
        <f t="shared" ref="L141" si="24">L138+L139</f>
        <v>2.7199999999999998</v>
      </c>
      <c r="M141" s="80"/>
    </row>
    <row r="142" spans="2:13" ht="15" thickBot="1" x14ac:dyDescent="0.4">
      <c r="B142" t="s">
        <v>864</v>
      </c>
      <c r="C142" s="150" t="s">
        <v>678</v>
      </c>
      <c r="D142" s="56"/>
      <c r="E142" s="92">
        <f>E138+E140</f>
        <v>2.74404</v>
      </c>
      <c r="F142" s="81"/>
      <c r="J142" s="150" t="s">
        <v>678</v>
      </c>
      <c r="K142" s="56"/>
      <c r="L142" s="92">
        <f t="shared" ref="L142" si="25">L138+L140</f>
        <v>2.7199999999999998</v>
      </c>
      <c r="M142" s="81"/>
    </row>
    <row r="143" spans="2:13" ht="15" thickBot="1" x14ac:dyDescent="0.4">
      <c r="B143" t="s">
        <v>909</v>
      </c>
      <c r="C143" s="85" t="s">
        <v>690</v>
      </c>
      <c r="D143" s="59"/>
      <c r="E143" s="42">
        <v>9.25</v>
      </c>
      <c r="F143" s="86"/>
      <c r="J143" s="85" t="s">
        <v>690</v>
      </c>
      <c r="K143" s="59"/>
      <c r="L143" s="42">
        <v>12.25</v>
      </c>
      <c r="M143" s="86"/>
    </row>
    <row r="146" spans="2:13" ht="15" thickBot="1" x14ac:dyDescent="0.4"/>
    <row r="147" spans="2:13" ht="19.5" x14ac:dyDescent="0.45">
      <c r="C147" s="63" t="s">
        <v>124</v>
      </c>
      <c r="D147" s="64" t="s">
        <v>128</v>
      </c>
      <c r="E147" s="65" t="s">
        <v>138</v>
      </c>
      <c r="F147" s="66" t="s">
        <v>146</v>
      </c>
      <c r="J147" s="63" t="s">
        <v>124</v>
      </c>
      <c r="K147" s="64" t="s">
        <v>128</v>
      </c>
      <c r="L147" s="65" t="s">
        <v>138</v>
      </c>
      <c r="M147" s="66" t="s">
        <v>146</v>
      </c>
    </row>
    <row r="148" spans="2:13" ht="18.5" x14ac:dyDescent="0.45">
      <c r="C148" s="67" t="s">
        <v>33</v>
      </c>
      <c r="D148" s="68"/>
      <c r="E148" s="83"/>
      <c r="F148" s="70">
        <v>7</v>
      </c>
      <c r="J148" s="67"/>
      <c r="K148" s="68"/>
      <c r="L148" s="83"/>
      <c r="M148" s="70">
        <v>10</v>
      </c>
    </row>
    <row r="149" spans="2:13" x14ac:dyDescent="0.35">
      <c r="C149" s="71" t="s">
        <v>7</v>
      </c>
      <c r="E149" s="62"/>
      <c r="F149" s="84"/>
      <c r="J149" s="71"/>
      <c r="L149" s="62"/>
      <c r="M149" s="84"/>
    </row>
    <row r="150" spans="2:13" x14ac:dyDescent="0.35">
      <c r="B150" t="str">
        <f>IF(C150="","",VLOOKUP(C150,Rohmaterial!$C$4:$E$501,2,0))</f>
        <v>A1</v>
      </c>
      <c r="C150" s="73" t="s">
        <v>137</v>
      </c>
      <c r="D150" s="51">
        <v>1</v>
      </c>
      <c r="E150" s="62">
        <f>IFERROR(IF(B150="","",VLOOKUP(B150,Rohmaterial!B4:J521,9,0))*D150,0)</f>
        <v>0.55000000000000004</v>
      </c>
      <c r="F150" s="84">
        <f t="shared" ref="F150:F156" si="26">D150*$M$76</f>
        <v>6</v>
      </c>
      <c r="J150" s="73" t="s">
        <v>137</v>
      </c>
      <c r="K150" s="51">
        <v>1</v>
      </c>
      <c r="L150" s="62">
        <f t="shared" ref="L150:L152" si="27">E150</f>
        <v>0.55000000000000004</v>
      </c>
      <c r="M150" s="84">
        <f t="shared" ref="M150:M156" si="28">K150*$M$76</f>
        <v>6</v>
      </c>
    </row>
    <row r="151" spans="2:13" x14ac:dyDescent="0.35">
      <c r="B151" t="str">
        <f>IF(C151="","",VLOOKUP(C151,Rohmaterial!$C$4:$E$501,2,0))</f>
        <v>A4</v>
      </c>
      <c r="C151" s="73" t="s">
        <v>159</v>
      </c>
      <c r="D151" s="51">
        <v>1</v>
      </c>
      <c r="E151" s="62">
        <f>IFERROR(IF(B151="","",VLOOKUP(B151,Rohmaterial!B5:J522,9,0))*D151,0)</f>
        <v>0.57999999999999996</v>
      </c>
      <c r="F151" s="84">
        <f t="shared" si="26"/>
        <v>6</v>
      </c>
      <c r="J151" s="73" t="s">
        <v>159</v>
      </c>
      <c r="K151" s="51">
        <v>1</v>
      </c>
      <c r="L151" s="62">
        <f t="shared" si="27"/>
        <v>0.57999999999999996</v>
      </c>
      <c r="M151" s="84">
        <f t="shared" si="28"/>
        <v>6</v>
      </c>
    </row>
    <row r="152" spans="2:13" x14ac:dyDescent="0.35">
      <c r="B152" t="str">
        <f>IF(C152="","",VLOOKUP(C152,Rohmaterial!$C$4:$E$501,2,0))</f>
        <v>A5</v>
      </c>
      <c r="C152" s="73" t="s">
        <v>160</v>
      </c>
      <c r="D152" s="51">
        <v>1</v>
      </c>
      <c r="E152" s="62">
        <f>IFERROR(IF(B152="","",VLOOKUP(B152,Rohmaterial!B6:J523,9,0))*D152,0)</f>
        <v>0.59</v>
      </c>
      <c r="F152" s="84">
        <f t="shared" si="26"/>
        <v>6</v>
      </c>
      <c r="J152" s="73" t="s">
        <v>160</v>
      </c>
      <c r="K152" s="51">
        <v>1</v>
      </c>
      <c r="L152" s="62">
        <f t="shared" si="27"/>
        <v>0.59</v>
      </c>
      <c r="M152" s="84">
        <f t="shared" si="28"/>
        <v>6</v>
      </c>
    </row>
    <row r="153" spans="2:13" x14ac:dyDescent="0.35">
      <c r="B153" t="str">
        <f>IF(C153="","",VLOOKUP(C153,Rohmaterial!$C$4:$E$501,2,0))</f>
        <v>A19</v>
      </c>
      <c r="C153" s="73" t="s">
        <v>145</v>
      </c>
      <c r="D153" s="58">
        <v>3</v>
      </c>
      <c r="E153" s="62">
        <f>IFERROR(IF(B153="","",VLOOKUP(B153,Rohmaterial!B7:J524,9,0))*D153,0)</f>
        <v>2.1900000000000001E-3</v>
      </c>
      <c r="F153" s="84">
        <f t="shared" si="26"/>
        <v>18</v>
      </c>
      <c r="J153" s="73"/>
      <c r="K153" s="58"/>
      <c r="L153" s="62"/>
      <c r="M153" s="84">
        <f t="shared" si="28"/>
        <v>0</v>
      </c>
    </row>
    <row r="154" spans="2:13" x14ac:dyDescent="0.35">
      <c r="B154" t="str">
        <f>IF(C154="","",VLOOKUP(C154,Rohmaterial!$C$4:$E$501,2,0))</f>
        <v>A46</v>
      </c>
      <c r="C154" s="73" t="s">
        <v>156</v>
      </c>
      <c r="D154" s="58">
        <v>6</v>
      </c>
      <c r="E154" s="62">
        <f>IFERROR(IF(B154="","",VLOOKUP(B154,Rohmaterial!B8:J525,9,0))*D154,0)</f>
        <v>6.0000000000000001E-3</v>
      </c>
      <c r="F154" s="84">
        <f t="shared" si="26"/>
        <v>36</v>
      </c>
      <c r="J154" s="73"/>
      <c r="K154" s="58"/>
      <c r="L154" s="62"/>
      <c r="M154" s="84">
        <f t="shared" si="28"/>
        <v>0</v>
      </c>
    </row>
    <row r="155" spans="2:13" x14ac:dyDescent="0.35">
      <c r="B155" t="str">
        <f>IF(C155="","",VLOOKUP(C155,Rohmaterial!$C$4:$E$501,2,0))</f>
        <v>A29</v>
      </c>
      <c r="C155" s="73" t="s">
        <v>166</v>
      </c>
      <c r="D155" s="58">
        <v>8</v>
      </c>
      <c r="E155" s="62">
        <f>IFERROR(IF(B155="","",VLOOKUP(B155,Rohmaterial!B9:J526,9,0))*D155,0)</f>
        <v>6.6400000000000001E-3</v>
      </c>
      <c r="F155" s="84">
        <f t="shared" si="26"/>
        <v>48</v>
      </c>
      <c r="J155" s="73"/>
      <c r="K155" s="58"/>
      <c r="L155" s="62"/>
      <c r="M155" s="84">
        <f t="shared" si="28"/>
        <v>0</v>
      </c>
    </row>
    <row r="156" spans="2:13" ht="15" thickBot="1" x14ac:dyDescent="0.4">
      <c r="B156" t="str">
        <f>IF(C156="","",VLOOKUP(C156,Rohmaterial!$C$4:$E$501,2,0))</f>
        <v/>
      </c>
      <c r="C156" s="73"/>
      <c r="D156" s="58"/>
      <c r="E156" s="62">
        <f>IFERROR(IF(B156="","",VLOOKUP(B156,Rohmaterial!B10:J527,9,0))*D156,0)</f>
        <v>0</v>
      </c>
      <c r="F156" s="84">
        <f t="shared" si="26"/>
        <v>0</v>
      </c>
      <c r="J156" s="73"/>
      <c r="K156" s="58"/>
      <c r="L156" s="62"/>
      <c r="M156" s="84">
        <f t="shared" si="28"/>
        <v>0</v>
      </c>
    </row>
    <row r="157" spans="2:13" ht="15" thickBot="1" x14ac:dyDescent="0.4">
      <c r="C157" s="48" t="s">
        <v>132</v>
      </c>
      <c r="D157" s="52">
        <f t="shared" ref="D157" si="29">SUM(D153:D156)</f>
        <v>17</v>
      </c>
      <c r="E157" s="39"/>
      <c r="F157" s="49"/>
      <c r="J157" s="48" t="s">
        <v>132</v>
      </c>
      <c r="K157" s="52">
        <f t="shared" ref="K157" si="30">SUM(K153:K156)</f>
        <v>0</v>
      </c>
      <c r="L157" s="39"/>
      <c r="M157" s="49"/>
    </row>
    <row r="158" spans="2:13" ht="15" thickBot="1" x14ac:dyDescent="0.4">
      <c r="C158" s="164" t="s">
        <v>133</v>
      </c>
      <c r="D158" s="165"/>
      <c r="E158" s="166">
        <f t="shared" ref="E158" si="31">SUM(E150:E157)</f>
        <v>1.7348299999999997</v>
      </c>
      <c r="F158" s="167"/>
      <c r="J158" s="164" t="s">
        <v>133</v>
      </c>
      <c r="K158" s="165"/>
      <c r="L158" s="166">
        <f t="shared" ref="L158" si="32">SUM(L150:L157)</f>
        <v>1.7199999999999998</v>
      </c>
      <c r="M158" s="167"/>
    </row>
    <row r="159" spans="2:13" ht="15" thickBot="1" x14ac:dyDescent="0.4">
      <c r="B159" t="s">
        <v>935</v>
      </c>
      <c r="C159" s="75" t="s">
        <v>692</v>
      </c>
      <c r="D159" s="53"/>
      <c r="E159" s="40">
        <v>1</v>
      </c>
      <c r="F159" s="76"/>
      <c r="J159" s="75" t="s">
        <v>692</v>
      </c>
      <c r="K159" s="53"/>
      <c r="L159" s="40">
        <v>1</v>
      </c>
      <c r="M159" s="76"/>
    </row>
    <row r="160" spans="2:13" ht="15" thickBot="1" x14ac:dyDescent="0.4">
      <c r="B160" t="s">
        <v>960</v>
      </c>
      <c r="C160" s="77" t="s">
        <v>691</v>
      </c>
      <c r="D160" s="54"/>
      <c r="E160" s="40">
        <v>1</v>
      </c>
      <c r="F160" s="78"/>
      <c r="J160" s="77" t="s">
        <v>691</v>
      </c>
      <c r="K160" s="54"/>
      <c r="L160" s="40">
        <v>1</v>
      </c>
      <c r="M160" s="78"/>
    </row>
    <row r="161" spans="2:13" ht="15" thickBot="1" x14ac:dyDescent="0.4">
      <c r="B161" t="s">
        <v>995</v>
      </c>
      <c r="C161" s="79" t="s">
        <v>683</v>
      </c>
      <c r="D161" s="55"/>
      <c r="E161" s="41">
        <f t="shared" ref="E161" si="33">E158+E159</f>
        <v>2.7348299999999997</v>
      </c>
      <c r="F161" s="80"/>
      <c r="J161" s="79" t="s">
        <v>683</v>
      </c>
      <c r="K161" s="55"/>
      <c r="L161" s="41">
        <f t="shared" ref="L161" si="34">L158+L159</f>
        <v>2.7199999999999998</v>
      </c>
      <c r="M161" s="80"/>
    </row>
    <row r="162" spans="2:13" ht="15" thickBot="1" x14ac:dyDescent="0.4">
      <c r="B162" t="s">
        <v>865</v>
      </c>
      <c r="C162" s="150" t="s">
        <v>678</v>
      </c>
      <c r="D162" s="56"/>
      <c r="E162" s="92">
        <f t="shared" ref="E162" si="35">E158+E160</f>
        <v>2.7348299999999997</v>
      </c>
      <c r="F162" s="81"/>
      <c r="J162" s="150" t="s">
        <v>678</v>
      </c>
      <c r="K162" s="56"/>
      <c r="L162" s="92">
        <f t="shared" ref="L162" si="36">L158+L160</f>
        <v>2.7199999999999998</v>
      </c>
      <c r="M162" s="81"/>
    </row>
    <row r="163" spans="2:13" ht="15" thickBot="1" x14ac:dyDescent="0.4">
      <c r="B163" t="s">
        <v>910</v>
      </c>
      <c r="C163" s="85" t="s">
        <v>690</v>
      </c>
      <c r="D163" s="59"/>
      <c r="E163" s="42">
        <v>10.25</v>
      </c>
      <c r="F163" s="86"/>
      <c r="J163" s="85" t="s">
        <v>690</v>
      </c>
      <c r="K163" s="59"/>
      <c r="L163" s="42">
        <v>13.25</v>
      </c>
      <c r="M163" s="86"/>
    </row>
    <row r="166" spans="2:13" ht="15" thickBot="1" x14ac:dyDescent="0.4"/>
    <row r="167" spans="2:13" ht="19.5" x14ac:dyDescent="0.45">
      <c r="C167" s="63" t="s">
        <v>124</v>
      </c>
      <c r="D167" s="64" t="s">
        <v>128</v>
      </c>
      <c r="E167" s="65" t="s">
        <v>138</v>
      </c>
      <c r="F167" s="66" t="s">
        <v>146</v>
      </c>
      <c r="J167" s="63" t="s">
        <v>124</v>
      </c>
      <c r="K167" s="64" t="s">
        <v>128</v>
      </c>
      <c r="L167" s="65" t="s">
        <v>138</v>
      </c>
      <c r="M167" s="66" t="s">
        <v>146</v>
      </c>
    </row>
    <row r="168" spans="2:13" ht="18.5" x14ac:dyDescent="0.45">
      <c r="C168" s="67" t="s">
        <v>34</v>
      </c>
      <c r="D168" s="68"/>
      <c r="E168" s="83"/>
      <c r="F168" s="70">
        <v>8</v>
      </c>
      <c r="J168" s="67"/>
      <c r="K168" s="68"/>
      <c r="L168" s="83"/>
      <c r="M168" s="70">
        <v>11</v>
      </c>
    </row>
    <row r="169" spans="2:13" x14ac:dyDescent="0.35">
      <c r="C169" s="71" t="s">
        <v>1034</v>
      </c>
      <c r="E169" s="62"/>
      <c r="F169" s="84"/>
      <c r="J169" s="71"/>
      <c r="L169" s="62"/>
      <c r="M169" s="84"/>
    </row>
    <row r="170" spans="2:13" x14ac:dyDescent="0.35">
      <c r="B170" t="str">
        <f>IF(C170="","",VLOOKUP(C170,Rohmaterial!$C$4:$E$501,2,0))</f>
        <v>A1</v>
      </c>
      <c r="C170" s="73" t="s">
        <v>137</v>
      </c>
      <c r="D170" s="51">
        <v>1</v>
      </c>
      <c r="E170" s="62">
        <f>IFERROR(IF(B170="","",VLOOKUP(B170,Rohmaterial!B4:J541,9,0))*D170,0)</f>
        <v>0.55000000000000004</v>
      </c>
      <c r="F170" s="84">
        <f t="shared" ref="F170:F178" si="37">D170*$M$76</f>
        <v>6</v>
      </c>
      <c r="J170" s="73" t="s">
        <v>137</v>
      </c>
      <c r="K170" s="51">
        <v>1</v>
      </c>
      <c r="L170" s="62">
        <f t="shared" ref="L170:L172" si="38">E170</f>
        <v>0.55000000000000004</v>
      </c>
      <c r="M170" s="84">
        <f t="shared" ref="M170:M178" si="39">K170*$M$76</f>
        <v>6</v>
      </c>
    </row>
    <row r="171" spans="2:13" x14ac:dyDescent="0.35">
      <c r="B171" t="str">
        <f>IF(C171="","",VLOOKUP(C171,Rohmaterial!$C$4:$E$501,2,0))</f>
        <v>A4</v>
      </c>
      <c r="C171" s="73" t="s">
        <v>159</v>
      </c>
      <c r="D171" s="51">
        <v>1</v>
      </c>
      <c r="E171" s="62">
        <f>IFERROR(IF(B171="","",VLOOKUP(B171,Rohmaterial!B5:J542,9,0))*D171,0)</f>
        <v>0.57999999999999996</v>
      </c>
      <c r="F171" s="84">
        <f t="shared" si="37"/>
        <v>6</v>
      </c>
      <c r="J171" s="73" t="s">
        <v>159</v>
      </c>
      <c r="K171" s="51">
        <v>1</v>
      </c>
      <c r="L171" s="62">
        <f t="shared" si="38"/>
        <v>0.57999999999999996</v>
      </c>
      <c r="M171" s="84">
        <f t="shared" si="39"/>
        <v>6</v>
      </c>
    </row>
    <row r="172" spans="2:13" x14ac:dyDescent="0.35">
      <c r="B172" t="str">
        <f>IF(C172="","",VLOOKUP(C172,Rohmaterial!$C$4:$E$501,2,0))</f>
        <v>A5</v>
      </c>
      <c r="C172" s="73" t="s">
        <v>160</v>
      </c>
      <c r="D172" s="51">
        <v>1</v>
      </c>
      <c r="E172" s="62">
        <f>IFERROR(IF(B172="","",VLOOKUP(B172,Rohmaterial!B6:J543,9,0))*D172,0)</f>
        <v>0.59</v>
      </c>
      <c r="F172" s="84">
        <f t="shared" si="37"/>
        <v>6</v>
      </c>
      <c r="J172" s="73" t="s">
        <v>160</v>
      </c>
      <c r="K172" s="51">
        <v>1</v>
      </c>
      <c r="L172" s="62">
        <f t="shared" si="38"/>
        <v>0.59</v>
      </c>
      <c r="M172" s="84">
        <f t="shared" si="39"/>
        <v>6</v>
      </c>
    </row>
    <row r="173" spans="2:13" x14ac:dyDescent="0.35">
      <c r="B173" t="str">
        <f>IF(C173="","",VLOOKUP(C173,Rohmaterial!$C$4:$E$501,2,0))</f>
        <v>A24</v>
      </c>
      <c r="C173" s="73" t="s">
        <v>162</v>
      </c>
      <c r="D173" s="58">
        <v>5</v>
      </c>
      <c r="E173" s="62">
        <f>IFERROR(IF(B173="","",VLOOKUP(B173,Rohmaterial!B7:J544,9,0))*D173,0)</f>
        <v>3.8999999999999998E-3</v>
      </c>
      <c r="F173" s="84">
        <f t="shared" si="37"/>
        <v>30</v>
      </c>
      <c r="J173" s="73"/>
      <c r="K173" s="58"/>
      <c r="L173" s="62"/>
      <c r="M173" s="84">
        <f t="shared" si="39"/>
        <v>0</v>
      </c>
    </row>
    <row r="174" spans="2:13" x14ac:dyDescent="0.35">
      <c r="B174" t="str">
        <f>IF(C174="","",VLOOKUP(C174,Rohmaterial!$C$4:$E$501,2,0))</f>
        <v>A29</v>
      </c>
      <c r="C174" s="73" t="s">
        <v>166</v>
      </c>
      <c r="D174" s="58">
        <v>5</v>
      </c>
      <c r="E174" s="62">
        <f>IFERROR(IF(B174="","",VLOOKUP(B174,Rohmaterial!B8:J545,9,0))*D174,0)</f>
        <v>4.15E-3</v>
      </c>
      <c r="F174" s="84">
        <f t="shared" si="37"/>
        <v>30</v>
      </c>
      <c r="J174" s="73"/>
      <c r="K174" s="58"/>
      <c r="L174" s="62"/>
      <c r="M174" s="84">
        <f t="shared" si="39"/>
        <v>0</v>
      </c>
    </row>
    <row r="175" spans="2:13" x14ac:dyDescent="0.35">
      <c r="B175" t="str">
        <f>IF(C175="","",VLOOKUP(C175,Rohmaterial!$C$4:$E$501,2,0))</f>
        <v>A30</v>
      </c>
      <c r="C175" s="283" t="s">
        <v>758</v>
      </c>
      <c r="D175" s="58">
        <v>5</v>
      </c>
      <c r="E175" s="62">
        <f>IFERROR(IF(B175="","",VLOOKUP(B175,Rohmaterial!B9:J546,9,0))*D175,0)</f>
        <v>4.1999999999999997E-3</v>
      </c>
      <c r="F175" s="84">
        <f t="shared" si="37"/>
        <v>30</v>
      </c>
      <c r="J175" s="73"/>
      <c r="K175" s="58"/>
      <c r="L175" s="62"/>
      <c r="M175" s="84"/>
    </row>
    <row r="176" spans="2:13" x14ac:dyDescent="0.35">
      <c r="B176" t="str">
        <f>IF(C176="","",VLOOKUP(C176,Rohmaterial!$C$4:$E$501,2,0))</f>
        <v>A26</v>
      </c>
      <c r="C176" s="73" t="s">
        <v>158</v>
      </c>
      <c r="D176" s="58">
        <v>3</v>
      </c>
      <c r="E176" s="62">
        <f>IFERROR(IF(B176="","",VLOOKUP(B176,Rohmaterial!B10:J547,9,0))*D176,0)</f>
        <v>2.4000000000000002E-3</v>
      </c>
      <c r="F176" s="84">
        <f t="shared" si="37"/>
        <v>18</v>
      </c>
      <c r="J176" s="73"/>
      <c r="K176" s="58"/>
      <c r="L176" s="62"/>
      <c r="M176" s="84"/>
    </row>
    <row r="177" spans="2:13" x14ac:dyDescent="0.35">
      <c r="B177" t="str">
        <f>IF(C177="","",VLOOKUP(C177,Rohmaterial!$C$4:$E$501,2,0))</f>
        <v>A39</v>
      </c>
      <c r="C177" s="73" t="s">
        <v>167</v>
      </c>
      <c r="D177" s="58">
        <v>4</v>
      </c>
      <c r="E177" s="62">
        <f>IFERROR(IF(B177="","",VLOOKUP(B177,Rohmaterial!B9:J546,9,0))*D177,0)</f>
        <v>3.7200000000000002E-3</v>
      </c>
      <c r="F177" s="84">
        <f t="shared" si="37"/>
        <v>24</v>
      </c>
      <c r="J177" s="73"/>
      <c r="K177" s="58"/>
      <c r="L177" s="62"/>
      <c r="M177" s="84">
        <f t="shared" si="39"/>
        <v>0</v>
      </c>
    </row>
    <row r="178" spans="2:13" ht="15" thickBot="1" x14ac:dyDescent="0.4">
      <c r="B178" t="str">
        <f>IF(C178="","",VLOOKUP(C178,Rohmaterial!$C$4:$E$501,2,0))</f>
        <v>A40</v>
      </c>
      <c r="C178" s="73" t="s">
        <v>164</v>
      </c>
      <c r="D178" s="58">
        <v>5</v>
      </c>
      <c r="E178" s="62">
        <f>IFERROR(IF(B178="","",VLOOKUP(B178,Rohmaterial!B10:J547,9,0))*D178,0)</f>
        <v>4.7000000000000002E-3</v>
      </c>
      <c r="F178" s="84">
        <f t="shared" si="37"/>
        <v>30</v>
      </c>
      <c r="J178" s="73"/>
      <c r="K178" s="58"/>
      <c r="L178" s="62"/>
      <c r="M178" s="84">
        <f t="shared" si="39"/>
        <v>0</v>
      </c>
    </row>
    <row r="179" spans="2:13" ht="15" thickBot="1" x14ac:dyDescent="0.4">
      <c r="C179" s="48" t="s">
        <v>132</v>
      </c>
      <c r="D179" s="52">
        <f>SUM(D173:D178)</f>
        <v>27</v>
      </c>
      <c r="E179" s="39"/>
      <c r="F179" s="49"/>
      <c r="J179" s="48" t="s">
        <v>132</v>
      </c>
      <c r="K179" s="52">
        <f t="shared" ref="K179" si="40">SUM(K173:K178)</f>
        <v>0</v>
      </c>
      <c r="L179" s="39"/>
      <c r="M179" s="49"/>
    </row>
    <row r="180" spans="2:13" ht="15" thickBot="1" x14ac:dyDescent="0.4">
      <c r="C180" s="164" t="s">
        <v>133</v>
      </c>
      <c r="D180" s="165"/>
      <c r="E180" s="166">
        <f>SUM(E170:E179)</f>
        <v>1.7430699999999997</v>
      </c>
      <c r="F180" s="167"/>
      <c r="J180" s="164" t="s">
        <v>133</v>
      </c>
      <c r="K180" s="165"/>
      <c r="L180" s="166">
        <f t="shared" ref="L180" si="41">SUM(L170:L179)</f>
        <v>1.7199999999999998</v>
      </c>
      <c r="M180" s="167"/>
    </row>
    <row r="181" spans="2:13" ht="15" thickBot="1" x14ac:dyDescent="0.4">
      <c r="B181" t="s">
        <v>936</v>
      </c>
      <c r="C181" s="75" t="s">
        <v>692</v>
      </c>
      <c r="D181" s="53"/>
      <c r="E181" s="40">
        <v>1</v>
      </c>
      <c r="F181" s="76"/>
      <c r="J181" s="75" t="s">
        <v>692</v>
      </c>
      <c r="K181" s="53"/>
      <c r="L181" s="40">
        <v>1</v>
      </c>
      <c r="M181" s="76"/>
    </row>
    <row r="182" spans="2:13" ht="15" thickBot="1" x14ac:dyDescent="0.4">
      <c r="B182" t="s">
        <v>1036</v>
      </c>
      <c r="C182" s="77" t="s">
        <v>691</v>
      </c>
      <c r="D182" s="54"/>
      <c r="E182" s="40">
        <v>1</v>
      </c>
      <c r="F182" s="78"/>
      <c r="J182" s="77" t="s">
        <v>691</v>
      </c>
      <c r="K182" s="54"/>
      <c r="L182" s="40">
        <v>1</v>
      </c>
      <c r="M182" s="78"/>
    </row>
    <row r="183" spans="2:13" ht="15" thickBot="1" x14ac:dyDescent="0.4">
      <c r="B183" t="s">
        <v>1023</v>
      </c>
      <c r="C183" s="79" t="s">
        <v>683</v>
      </c>
      <c r="D183" s="55"/>
      <c r="E183" s="41">
        <f t="shared" ref="E183" si="42">E180+E181</f>
        <v>2.7430699999999995</v>
      </c>
      <c r="F183" s="80"/>
      <c r="J183" s="79" t="s">
        <v>683</v>
      </c>
      <c r="K183" s="55"/>
      <c r="L183" s="41">
        <f t="shared" ref="L183" si="43">L180+L181</f>
        <v>2.7199999999999998</v>
      </c>
      <c r="M183" s="80"/>
    </row>
    <row r="184" spans="2:13" ht="15" thickBot="1" x14ac:dyDescent="0.4">
      <c r="B184" t="s">
        <v>866</v>
      </c>
      <c r="C184" s="150" t="s">
        <v>678</v>
      </c>
      <c r="D184" s="56"/>
      <c r="E184" s="92">
        <f t="shared" ref="E184" si="44">E180+E182</f>
        <v>2.7430699999999995</v>
      </c>
      <c r="F184" s="81"/>
      <c r="J184" s="150" t="s">
        <v>678</v>
      </c>
      <c r="K184" s="56"/>
      <c r="L184" s="92">
        <f t="shared" ref="L184" si="45">L180+L182</f>
        <v>2.7199999999999998</v>
      </c>
      <c r="M184" s="81"/>
    </row>
    <row r="185" spans="2:13" ht="15" thickBot="1" x14ac:dyDescent="0.4">
      <c r="B185" t="s">
        <v>911</v>
      </c>
      <c r="C185" s="85" t="s">
        <v>690</v>
      </c>
      <c r="D185" s="59"/>
      <c r="E185" s="42">
        <v>11.25</v>
      </c>
      <c r="F185" s="86"/>
      <c r="J185" s="85" t="s">
        <v>690</v>
      </c>
      <c r="K185" s="59"/>
      <c r="L185" s="42">
        <v>14.25</v>
      </c>
      <c r="M185" s="86"/>
    </row>
    <row r="188" spans="2:13" ht="15" thickBot="1" x14ac:dyDescent="0.4"/>
    <row r="189" spans="2:13" ht="19.5" x14ac:dyDescent="0.45">
      <c r="C189" s="63" t="s">
        <v>124</v>
      </c>
      <c r="D189" s="64" t="s">
        <v>128</v>
      </c>
      <c r="E189" s="65" t="s">
        <v>138</v>
      </c>
      <c r="F189" s="66" t="s">
        <v>146</v>
      </c>
      <c r="J189" s="63" t="s">
        <v>124</v>
      </c>
      <c r="K189" s="64" t="s">
        <v>128</v>
      </c>
      <c r="L189" s="65" t="s">
        <v>138</v>
      </c>
      <c r="M189" s="66" t="s">
        <v>146</v>
      </c>
    </row>
    <row r="190" spans="2:13" ht="18.5" x14ac:dyDescent="0.45">
      <c r="C190" s="67" t="s">
        <v>35</v>
      </c>
      <c r="D190" s="68"/>
      <c r="E190" s="83"/>
      <c r="F190" s="70">
        <v>9</v>
      </c>
      <c r="J190" s="67"/>
      <c r="K190" s="68"/>
      <c r="L190" s="83"/>
      <c r="M190" s="70">
        <v>12</v>
      </c>
    </row>
    <row r="191" spans="2:13" x14ac:dyDescent="0.35">
      <c r="C191" s="71" t="s">
        <v>9</v>
      </c>
      <c r="E191" s="62"/>
      <c r="F191" s="84"/>
      <c r="J191" s="71"/>
      <c r="L191" s="62"/>
      <c r="M191" s="84"/>
    </row>
    <row r="192" spans="2:13" x14ac:dyDescent="0.35">
      <c r="B192" t="str">
        <f>IF(C192="","",VLOOKUP(C192,Rohmaterial!$C$4:$E$501,2,0))</f>
        <v>A1</v>
      </c>
      <c r="C192" s="73" t="s">
        <v>137</v>
      </c>
      <c r="D192" s="51">
        <v>1</v>
      </c>
      <c r="E192" s="62">
        <f>IFERROR(IF(B192="","",VLOOKUP(B192,Rohmaterial!B4:J561,9,0))*D192,0)</f>
        <v>0.55000000000000004</v>
      </c>
      <c r="F192" s="84">
        <f t="shared" ref="F192:F200" si="46">D192*$M$76</f>
        <v>6</v>
      </c>
      <c r="J192" s="73" t="s">
        <v>137</v>
      </c>
      <c r="K192" s="51">
        <v>1</v>
      </c>
      <c r="L192" s="62">
        <f t="shared" ref="L192:L194" si="47">E192</f>
        <v>0.55000000000000004</v>
      </c>
      <c r="M192" s="84">
        <f t="shared" ref="M192:M200" si="48">K192*$M$76</f>
        <v>6</v>
      </c>
    </row>
    <row r="193" spans="2:13" x14ac:dyDescent="0.35">
      <c r="B193" t="str">
        <f>IF(C193="","",VLOOKUP(C193,Rohmaterial!$C$4:$E$501,2,0))</f>
        <v>A4</v>
      </c>
      <c r="C193" s="73" t="s">
        <v>159</v>
      </c>
      <c r="D193" s="51">
        <v>1</v>
      </c>
      <c r="E193" s="62">
        <f>IFERROR(IF(B193="","",VLOOKUP(B193,Rohmaterial!B5:J562,9,0))*D193,0)</f>
        <v>0.57999999999999996</v>
      </c>
      <c r="F193" s="84">
        <f t="shared" si="46"/>
        <v>6</v>
      </c>
      <c r="J193" s="73" t="s">
        <v>159</v>
      </c>
      <c r="K193" s="51">
        <v>1</v>
      </c>
      <c r="L193" s="62">
        <f t="shared" si="47"/>
        <v>0.57999999999999996</v>
      </c>
      <c r="M193" s="84">
        <f t="shared" si="48"/>
        <v>6</v>
      </c>
    </row>
    <row r="194" spans="2:13" x14ac:dyDescent="0.35">
      <c r="B194" t="str">
        <f>IF(C194="","",VLOOKUP(C194,Rohmaterial!$C$4:$E$501,2,0))</f>
        <v>A5</v>
      </c>
      <c r="C194" s="73" t="s">
        <v>160</v>
      </c>
      <c r="D194" s="51">
        <v>1</v>
      </c>
      <c r="E194" s="62">
        <f>IFERROR(IF(B194="","",VLOOKUP(B194,Rohmaterial!B6:J563,9,0))*D194,0)</f>
        <v>0.59</v>
      </c>
      <c r="F194" s="84">
        <f t="shared" si="46"/>
        <v>6</v>
      </c>
      <c r="J194" s="73" t="s">
        <v>160</v>
      </c>
      <c r="K194" s="51">
        <v>1</v>
      </c>
      <c r="L194" s="62">
        <f t="shared" si="47"/>
        <v>0.59</v>
      </c>
      <c r="M194" s="84">
        <f t="shared" si="48"/>
        <v>6</v>
      </c>
    </row>
    <row r="195" spans="2:13" x14ac:dyDescent="0.35">
      <c r="B195" t="str">
        <f>IF(C195="","",VLOOKUP(C195,Rohmaterial!$C$4:$E$501,2,0))</f>
        <v>A42</v>
      </c>
      <c r="C195" s="73" t="s">
        <v>157</v>
      </c>
      <c r="D195" s="58">
        <v>7</v>
      </c>
      <c r="E195" s="62">
        <f>IFERROR(IF(B195="","",VLOOKUP(B195,Rohmaterial!B7:J564,9,0))*D195,0)</f>
        <v>6.7199999999999994E-3</v>
      </c>
      <c r="F195" s="84">
        <f t="shared" si="46"/>
        <v>42</v>
      </c>
      <c r="J195" s="73"/>
      <c r="K195" s="58"/>
      <c r="L195" s="62"/>
      <c r="M195" s="84">
        <f t="shared" si="48"/>
        <v>0</v>
      </c>
    </row>
    <row r="196" spans="2:13" x14ac:dyDescent="0.35">
      <c r="B196" t="str">
        <f>IF(C196="","",VLOOKUP(C196,Rohmaterial!$C$4:$E$501,2,0))</f>
        <v>A19</v>
      </c>
      <c r="C196" s="73" t="s">
        <v>145</v>
      </c>
      <c r="D196" s="58">
        <v>4</v>
      </c>
      <c r="E196" s="62">
        <f>IFERROR(IF(B196="","",VLOOKUP(B196,Rohmaterial!B8:J565,9,0))*D196,0)</f>
        <v>2.9199999999999999E-3</v>
      </c>
      <c r="F196" s="84">
        <f t="shared" si="46"/>
        <v>24</v>
      </c>
      <c r="J196" s="73"/>
      <c r="K196" s="58"/>
      <c r="L196" s="62"/>
      <c r="M196" s="84">
        <f t="shared" si="48"/>
        <v>0</v>
      </c>
    </row>
    <row r="197" spans="2:13" x14ac:dyDescent="0.35">
      <c r="B197" t="str">
        <f>IF(C197="","",VLOOKUP(C197,Rohmaterial!$C$4:$E$501,2,0))</f>
        <v>A48</v>
      </c>
      <c r="C197" s="73" t="s">
        <v>161</v>
      </c>
      <c r="D197" s="58">
        <v>4</v>
      </c>
      <c r="E197" s="62">
        <f>IFERROR(IF(B197="","",VLOOKUP(B197,Rohmaterial!B9:J566,9,0))*D197,0)</f>
        <v>4.0800000000000003E-3</v>
      </c>
      <c r="F197" s="84">
        <f t="shared" si="46"/>
        <v>24</v>
      </c>
      <c r="J197" s="73"/>
      <c r="K197" s="58"/>
      <c r="L197" s="62"/>
      <c r="M197" s="84">
        <f t="shared" si="48"/>
        <v>0</v>
      </c>
    </row>
    <row r="198" spans="2:13" x14ac:dyDescent="0.35">
      <c r="B198" t="str">
        <f>IF(C198="","",VLOOKUP(C198,Rohmaterial!$C$4:$E$501,2,0))</f>
        <v>A26</v>
      </c>
      <c r="C198" s="73" t="s">
        <v>158</v>
      </c>
      <c r="D198" s="58">
        <v>4</v>
      </c>
      <c r="E198" s="62">
        <f>IFERROR(IF(B198="","",VLOOKUP(B198,Rohmaterial!B10:J567,9,0))*D198,0)</f>
        <v>3.2000000000000002E-3</v>
      </c>
      <c r="F198" s="84">
        <f t="shared" si="46"/>
        <v>24</v>
      </c>
      <c r="J198" s="73"/>
      <c r="K198" s="58"/>
      <c r="L198" s="62"/>
      <c r="M198" s="84"/>
    </row>
    <row r="199" spans="2:13" x14ac:dyDescent="0.35">
      <c r="B199" t="str">
        <f>IF(C199="","",VLOOKUP(C199,Rohmaterial!$C$4:$E$501,2,0))</f>
        <v>A25</v>
      </c>
      <c r="C199" s="73" t="s">
        <v>163</v>
      </c>
      <c r="D199" s="58">
        <v>3</v>
      </c>
      <c r="E199" s="62">
        <f>IFERROR(IF(B199="","",VLOOKUP(B199,Rohmaterial!B11:J568,9,0))*D199,0)</f>
        <v>2.3700000000000001E-3</v>
      </c>
      <c r="F199" s="84">
        <f t="shared" si="46"/>
        <v>18</v>
      </c>
      <c r="J199" s="73"/>
      <c r="K199" s="58"/>
      <c r="L199" s="62"/>
      <c r="M199" s="84"/>
    </row>
    <row r="200" spans="2:13" ht="15" thickBot="1" x14ac:dyDescent="0.4">
      <c r="B200" t="str">
        <f>IF(C200="","",VLOOKUP(C200,Rohmaterial!$C$4:$E$501,2,0))</f>
        <v/>
      </c>
      <c r="C200" s="73"/>
      <c r="D200" s="58"/>
      <c r="E200" s="62">
        <f>IFERROR(IF(B200="","",VLOOKUP(B200,Rohmaterial!B10:J567,9,0))*D200,0)</f>
        <v>0</v>
      </c>
      <c r="F200" s="84">
        <f t="shared" si="46"/>
        <v>0</v>
      </c>
      <c r="J200" s="73"/>
      <c r="K200" s="58"/>
      <c r="L200" s="62"/>
      <c r="M200" s="84">
        <f t="shared" si="48"/>
        <v>0</v>
      </c>
    </row>
    <row r="201" spans="2:13" ht="15" thickBot="1" x14ac:dyDescent="0.4">
      <c r="C201" s="48" t="s">
        <v>132</v>
      </c>
      <c r="D201" s="52">
        <f t="shared" ref="D201" si="49">SUM(D195:D200)</f>
        <v>22</v>
      </c>
      <c r="E201" s="39"/>
      <c r="F201" s="49"/>
      <c r="J201" s="48" t="s">
        <v>132</v>
      </c>
      <c r="K201" s="52">
        <f t="shared" ref="K201" si="50">SUM(K195:K200)</f>
        <v>0</v>
      </c>
      <c r="L201" s="39"/>
      <c r="M201" s="49"/>
    </row>
    <row r="202" spans="2:13" ht="15" thickBot="1" x14ac:dyDescent="0.4">
      <c r="C202" s="164" t="s">
        <v>133</v>
      </c>
      <c r="D202" s="165"/>
      <c r="E202" s="166">
        <f t="shared" ref="E202" si="51">SUM(E192:E201)</f>
        <v>1.73929</v>
      </c>
      <c r="F202" s="167"/>
      <c r="J202" s="164" t="s">
        <v>133</v>
      </c>
      <c r="K202" s="165"/>
      <c r="L202" s="166">
        <f t="shared" ref="L202" si="52">SUM(L192:L201)</f>
        <v>1.7199999999999998</v>
      </c>
      <c r="M202" s="167"/>
    </row>
    <row r="203" spans="2:13" ht="15" thickBot="1" x14ac:dyDescent="0.4">
      <c r="B203" t="s">
        <v>937</v>
      </c>
      <c r="C203" s="75" t="s">
        <v>692</v>
      </c>
      <c r="D203" s="53"/>
      <c r="E203" s="40">
        <v>1</v>
      </c>
      <c r="F203" s="76"/>
      <c r="J203" s="75" t="s">
        <v>692</v>
      </c>
      <c r="K203" s="53"/>
      <c r="L203" s="40">
        <v>1</v>
      </c>
      <c r="M203" s="76"/>
    </row>
    <row r="204" spans="2:13" ht="15" thickBot="1" x14ac:dyDescent="0.4">
      <c r="B204" t="s">
        <v>1037</v>
      </c>
      <c r="C204" s="77" t="s">
        <v>691</v>
      </c>
      <c r="D204" s="54"/>
      <c r="E204" s="40">
        <v>1</v>
      </c>
      <c r="F204" s="78"/>
      <c r="J204" s="77" t="s">
        <v>691</v>
      </c>
      <c r="K204" s="54"/>
      <c r="L204" s="40">
        <v>1</v>
      </c>
      <c r="M204" s="78"/>
    </row>
    <row r="205" spans="2:13" ht="15" thickBot="1" x14ac:dyDescent="0.4">
      <c r="B205" t="s">
        <v>855</v>
      </c>
      <c r="C205" s="79" t="s">
        <v>683</v>
      </c>
      <c r="D205" s="55"/>
      <c r="E205" s="41">
        <f t="shared" ref="E205" si="53">E202+E203</f>
        <v>2.73929</v>
      </c>
      <c r="F205" s="80"/>
      <c r="J205" s="79" t="s">
        <v>683</v>
      </c>
      <c r="K205" s="55"/>
      <c r="L205" s="41">
        <f t="shared" ref="L205" si="54">L202+L203</f>
        <v>2.7199999999999998</v>
      </c>
      <c r="M205" s="80"/>
    </row>
    <row r="206" spans="2:13" ht="15" thickBot="1" x14ac:dyDescent="0.4">
      <c r="B206" t="s">
        <v>867</v>
      </c>
      <c r="C206" s="150" t="s">
        <v>678</v>
      </c>
      <c r="D206" s="56"/>
      <c r="E206" s="92">
        <f t="shared" ref="E206" si="55">E202+E204</f>
        <v>2.73929</v>
      </c>
      <c r="F206" s="81"/>
      <c r="J206" s="150" t="s">
        <v>678</v>
      </c>
      <c r="K206" s="56"/>
      <c r="L206" s="92">
        <f t="shared" ref="L206" si="56">L202+L204</f>
        <v>2.7199999999999998</v>
      </c>
      <c r="M206" s="81"/>
    </row>
    <row r="207" spans="2:13" ht="15" thickBot="1" x14ac:dyDescent="0.4">
      <c r="B207" t="s">
        <v>912</v>
      </c>
      <c r="C207" s="85" t="s">
        <v>690</v>
      </c>
      <c r="D207" s="59"/>
      <c r="E207" s="42">
        <v>12.25</v>
      </c>
      <c r="F207" s="86"/>
      <c r="J207" s="85" t="s">
        <v>690</v>
      </c>
      <c r="K207" s="59"/>
      <c r="L207" s="42">
        <v>15.25</v>
      </c>
      <c r="M207" s="86"/>
    </row>
    <row r="210" spans="2:13" ht="15" thickBot="1" x14ac:dyDescent="0.4"/>
    <row r="211" spans="2:13" ht="19.5" x14ac:dyDescent="0.45">
      <c r="C211" s="63" t="s">
        <v>124</v>
      </c>
      <c r="D211" s="64" t="s">
        <v>128</v>
      </c>
      <c r="E211" s="65" t="s">
        <v>138</v>
      </c>
      <c r="F211" s="66" t="s">
        <v>146</v>
      </c>
      <c r="J211" s="63" t="s">
        <v>124</v>
      </c>
      <c r="K211" s="64" t="s">
        <v>128</v>
      </c>
      <c r="L211" s="65" t="s">
        <v>138</v>
      </c>
      <c r="M211" s="66" t="s">
        <v>146</v>
      </c>
    </row>
    <row r="212" spans="2:13" ht="18.5" x14ac:dyDescent="0.45">
      <c r="C212" s="67" t="s">
        <v>36</v>
      </c>
      <c r="D212" s="68"/>
      <c r="E212" s="83"/>
      <c r="F212" s="70">
        <v>10</v>
      </c>
      <c r="J212" s="67"/>
      <c r="K212" s="68"/>
      <c r="L212" s="83"/>
      <c r="M212" s="70">
        <v>13</v>
      </c>
    </row>
    <row r="213" spans="2:13" x14ac:dyDescent="0.35">
      <c r="C213" s="71" t="s">
        <v>1035</v>
      </c>
      <c r="E213" s="62"/>
      <c r="F213" s="84"/>
      <c r="J213" s="71"/>
      <c r="L213" s="62"/>
      <c r="M213" s="84"/>
    </row>
    <row r="214" spans="2:13" x14ac:dyDescent="0.35">
      <c r="B214" t="str">
        <f>IF(C214="","",VLOOKUP(C214,Rohmaterial!$C$4:$E$501,2,0))</f>
        <v>A1</v>
      </c>
      <c r="C214" s="73" t="s">
        <v>137</v>
      </c>
      <c r="D214" s="51">
        <v>1</v>
      </c>
      <c r="E214" s="62">
        <f>IFERROR(IF(B214="","",VLOOKUP(B214,Rohmaterial!B4:J581,9,0))*D214,0)</f>
        <v>0.55000000000000004</v>
      </c>
      <c r="F214" s="84">
        <f t="shared" ref="F214:F223" si="57">D214*$M$76</f>
        <v>6</v>
      </c>
      <c r="J214" s="73" t="s">
        <v>137</v>
      </c>
      <c r="K214" s="51">
        <v>1</v>
      </c>
      <c r="L214" s="62">
        <f t="shared" ref="L214:L216" si="58">E214</f>
        <v>0.55000000000000004</v>
      </c>
      <c r="M214" s="84">
        <f t="shared" ref="M214:M223" si="59">K214*$M$76</f>
        <v>6</v>
      </c>
    </row>
    <row r="215" spans="2:13" x14ac:dyDescent="0.35">
      <c r="B215" t="str">
        <f>IF(C215="","",VLOOKUP(C215,Rohmaterial!$C$4:$E$501,2,0))</f>
        <v>A4</v>
      </c>
      <c r="C215" s="73" t="s">
        <v>159</v>
      </c>
      <c r="D215" s="51">
        <v>1</v>
      </c>
      <c r="E215" s="62">
        <f>IFERROR(IF(B215="","",VLOOKUP(B215,Rohmaterial!B5:J582,9,0))*D215,0)</f>
        <v>0.57999999999999996</v>
      </c>
      <c r="F215" s="84">
        <f t="shared" si="57"/>
        <v>6</v>
      </c>
      <c r="J215" s="73" t="s">
        <v>159</v>
      </c>
      <c r="K215" s="51">
        <v>1</v>
      </c>
      <c r="L215" s="62">
        <f t="shared" si="58"/>
        <v>0.57999999999999996</v>
      </c>
      <c r="M215" s="84">
        <f t="shared" si="59"/>
        <v>6</v>
      </c>
    </row>
    <row r="216" spans="2:13" x14ac:dyDescent="0.35">
      <c r="B216" t="str">
        <f>IF(C216="","",VLOOKUP(C216,Rohmaterial!$C$4:$E$501,2,0))</f>
        <v>A5</v>
      </c>
      <c r="C216" s="73" t="s">
        <v>160</v>
      </c>
      <c r="D216" s="51">
        <v>1</v>
      </c>
      <c r="E216" s="62">
        <f>IFERROR(IF(B216="","",VLOOKUP(B216,Rohmaterial!B6:J583,9,0))*D216,0)</f>
        <v>0.59</v>
      </c>
      <c r="F216" s="84">
        <f t="shared" si="57"/>
        <v>6</v>
      </c>
      <c r="J216" s="73" t="s">
        <v>160</v>
      </c>
      <c r="K216" s="51">
        <v>1</v>
      </c>
      <c r="L216" s="62">
        <f t="shared" si="58"/>
        <v>0.59</v>
      </c>
      <c r="M216" s="84">
        <f t="shared" si="59"/>
        <v>6</v>
      </c>
    </row>
    <row r="217" spans="2:13" x14ac:dyDescent="0.35">
      <c r="B217" t="str">
        <f>IF(C217="","",VLOOKUP(C217,Rohmaterial!$C$4:$E$501,2,0))</f>
        <v>A48</v>
      </c>
      <c r="C217" s="73" t="s">
        <v>161</v>
      </c>
      <c r="D217" s="58">
        <v>4</v>
      </c>
      <c r="E217" s="62">
        <f>IFERROR(IF(B217="","",VLOOKUP(B217,Rohmaterial!B7:J584,9,0))*D217,0)</f>
        <v>4.0800000000000003E-3</v>
      </c>
      <c r="F217" s="84">
        <f t="shared" si="57"/>
        <v>24</v>
      </c>
      <c r="J217" s="73"/>
      <c r="K217" s="58"/>
      <c r="L217" s="62"/>
      <c r="M217" s="84">
        <f t="shared" si="59"/>
        <v>0</v>
      </c>
    </row>
    <row r="218" spans="2:13" x14ac:dyDescent="0.35">
      <c r="B218" t="str">
        <f>IF(C218="","",VLOOKUP(C218,Rohmaterial!$C$4:$E$501,2,0))</f>
        <v>A30</v>
      </c>
      <c r="C218" s="73" t="s">
        <v>758</v>
      </c>
      <c r="D218" s="58">
        <v>4</v>
      </c>
      <c r="E218" s="62">
        <f>IFERROR(IF(B218="","",VLOOKUP(B218,Rohmaterial!B8:J585,9,0))*D218,0)</f>
        <v>3.3599999999999997E-3</v>
      </c>
      <c r="F218" s="84">
        <f t="shared" si="57"/>
        <v>24</v>
      </c>
      <c r="J218" s="73"/>
      <c r="K218" s="58"/>
      <c r="L218" s="62"/>
      <c r="M218" s="84">
        <f t="shared" si="59"/>
        <v>0</v>
      </c>
    </row>
    <row r="219" spans="2:13" x14ac:dyDescent="0.35">
      <c r="B219" t="str">
        <f>IF(C219="","",VLOOKUP(C219,Rohmaterial!$C$4:$E$501,2,0))</f>
        <v>A19</v>
      </c>
      <c r="C219" s="73" t="s">
        <v>145</v>
      </c>
      <c r="D219" s="58">
        <v>3</v>
      </c>
      <c r="E219" s="62">
        <f>IFERROR(IF(B219="","",VLOOKUP(B219,Rohmaterial!B9:J586,9,0))*D219,0)</f>
        <v>2.1900000000000001E-3</v>
      </c>
      <c r="F219" s="84">
        <f t="shared" si="57"/>
        <v>18</v>
      </c>
      <c r="J219" s="73"/>
      <c r="K219" s="58"/>
      <c r="L219" s="62"/>
      <c r="M219" s="84">
        <f t="shared" si="59"/>
        <v>0</v>
      </c>
    </row>
    <row r="220" spans="2:13" x14ac:dyDescent="0.35">
      <c r="B220" t="str">
        <f>IF(C220="","",VLOOKUP(C220,Rohmaterial!$C$4:$E$501,2,0))</f>
        <v>A24</v>
      </c>
      <c r="C220" s="73" t="s">
        <v>162</v>
      </c>
      <c r="D220" s="58">
        <v>4</v>
      </c>
      <c r="E220" s="62">
        <f>IFERROR(IF(B220="","",VLOOKUP(B220,Rohmaterial!B10:J587,9,0))*D220,0)</f>
        <v>3.1199999999999999E-3</v>
      </c>
      <c r="F220" s="84">
        <f t="shared" si="57"/>
        <v>24</v>
      </c>
      <c r="J220" s="73"/>
      <c r="K220" s="58"/>
      <c r="L220" s="62"/>
      <c r="M220" s="84"/>
    </row>
    <row r="221" spans="2:13" x14ac:dyDescent="0.35">
      <c r="B221" t="str">
        <f>IF(C221="","",VLOOKUP(C221,Rohmaterial!$C$4:$E$501,2,0))</f>
        <v>A26</v>
      </c>
      <c r="C221" s="73" t="s">
        <v>158</v>
      </c>
      <c r="D221" s="58">
        <v>4</v>
      </c>
      <c r="E221" s="62">
        <f>IFERROR(IF(B221="","",VLOOKUP(B221,Rohmaterial!B11:J588,9,0))*D221,0)</f>
        <v>3.2000000000000002E-3</v>
      </c>
      <c r="F221" s="84">
        <f t="shared" si="57"/>
        <v>24</v>
      </c>
      <c r="J221" s="73"/>
      <c r="K221" s="58"/>
      <c r="L221" s="62"/>
      <c r="M221" s="84"/>
    </row>
    <row r="222" spans="2:13" x14ac:dyDescent="0.35">
      <c r="B222" t="str">
        <f>IF(C222="","",VLOOKUP(C222,Rohmaterial!$C$4:$E$501,2,0))</f>
        <v>A39</v>
      </c>
      <c r="C222" s="73" t="s">
        <v>167</v>
      </c>
      <c r="D222" s="58">
        <v>5</v>
      </c>
      <c r="E222" s="62">
        <f>IFERROR(IF(B222="","",VLOOKUP(B222,Rohmaterial!B12:J589,9,0))*D222,0)</f>
        <v>4.6500000000000005E-3</v>
      </c>
      <c r="F222" s="84">
        <f t="shared" si="57"/>
        <v>30</v>
      </c>
      <c r="J222" s="73"/>
      <c r="K222" s="58"/>
      <c r="L222" s="62"/>
      <c r="M222" s="84"/>
    </row>
    <row r="223" spans="2:13" ht="15" thickBot="1" x14ac:dyDescent="0.4">
      <c r="B223" t="str">
        <f>IF(C223="","",VLOOKUP(C223,Rohmaterial!$C$4:$E$501,2,0))</f>
        <v/>
      </c>
      <c r="C223" s="73"/>
      <c r="D223" s="58"/>
      <c r="E223" s="62">
        <f>IFERROR(IF(B223="","",VLOOKUP(B223,Rohmaterial!B10:J587,9,0))*D223,0)</f>
        <v>0</v>
      </c>
      <c r="F223" s="84">
        <f t="shared" si="57"/>
        <v>0</v>
      </c>
      <c r="J223" s="73"/>
      <c r="K223" s="58"/>
      <c r="L223" s="62"/>
      <c r="M223" s="84">
        <f t="shared" si="59"/>
        <v>0</v>
      </c>
    </row>
    <row r="224" spans="2:13" ht="15" thickBot="1" x14ac:dyDescent="0.4">
      <c r="C224" s="48" t="s">
        <v>132</v>
      </c>
      <c r="D224" s="52">
        <f t="shared" ref="D224" si="60">SUM(D217:D223)</f>
        <v>24</v>
      </c>
      <c r="E224" s="39"/>
      <c r="F224" s="49"/>
      <c r="J224" s="48" t="s">
        <v>132</v>
      </c>
      <c r="K224" s="52">
        <f t="shared" ref="K224" si="61">SUM(K217:K223)</f>
        <v>0</v>
      </c>
      <c r="L224" s="39"/>
      <c r="M224" s="49"/>
    </row>
    <row r="225" spans="2:13" ht="15" thickBot="1" x14ac:dyDescent="0.4">
      <c r="C225" s="164" t="s">
        <v>133</v>
      </c>
      <c r="D225" s="165"/>
      <c r="E225" s="166">
        <f t="shared" ref="E225" si="62">SUM(E214:E224)</f>
        <v>1.7405999999999999</v>
      </c>
      <c r="F225" s="167"/>
      <c r="J225" s="164" t="s">
        <v>133</v>
      </c>
      <c r="K225" s="165"/>
      <c r="L225" s="166">
        <f t="shared" ref="L225" si="63">SUM(L214:L224)</f>
        <v>1.7199999999999998</v>
      </c>
      <c r="M225" s="167"/>
    </row>
    <row r="226" spans="2:13" ht="15" thickBot="1" x14ac:dyDescent="0.4">
      <c r="B226" t="s">
        <v>938</v>
      </c>
      <c r="C226" s="75" t="s">
        <v>692</v>
      </c>
      <c r="D226" s="53"/>
      <c r="E226" s="40">
        <v>1</v>
      </c>
      <c r="F226" s="76"/>
      <c r="J226" s="75" t="s">
        <v>692</v>
      </c>
      <c r="K226" s="53"/>
      <c r="L226" s="40">
        <v>1</v>
      </c>
      <c r="M226" s="76"/>
    </row>
    <row r="227" spans="2:13" ht="15" thickBot="1" x14ac:dyDescent="0.4">
      <c r="B227" t="s">
        <v>1038</v>
      </c>
      <c r="C227" s="77" t="s">
        <v>691</v>
      </c>
      <c r="D227" s="54"/>
      <c r="E227" s="40">
        <v>1</v>
      </c>
      <c r="F227" s="78"/>
      <c r="J227" s="77" t="s">
        <v>691</v>
      </c>
      <c r="K227" s="54"/>
      <c r="L227" s="40">
        <v>1</v>
      </c>
      <c r="M227" s="78"/>
    </row>
    <row r="228" spans="2:13" ht="15" thickBot="1" x14ac:dyDescent="0.4">
      <c r="B228" t="s">
        <v>1024</v>
      </c>
      <c r="C228" s="79" t="s">
        <v>683</v>
      </c>
      <c r="D228" s="55"/>
      <c r="E228" s="41">
        <f t="shared" ref="E228" si="64">E225+E226</f>
        <v>2.7405999999999997</v>
      </c>
      <c r="F228" s="80"/>
      <c r="J228" s="79" t="s">
        <v>683</v>
      </c>
      <c r="K228" s="55"/>
      <c r="L228" s="41">
        <f t="shared" ref="L228" si="65">L225+L226</f>
        <v>2.7199999999999998</v>
      </c>
      <c r="M228" s="80"/>
    </row>
    <row r="229" spans="2:13" ht="15" thickBot="1" x14ac:dyDescent="0.4">
      <c r="B229" t="s">
        <v>868</v>
      </c>
      <c r="C229" s="150" t="s">
        <v>678</v>
      </c>
      <c r="D229" s="56"/>
      <c r="E229" s="92">
        <f t="shared" ref="E229" si="66">E225+E227</f>
        <v>2.7405999999999997</v>
      </c>
      <c r="F229" s="81"/>
      <c r="J229" s="150" t="s">
        <v>678</v>
      </c>
      <c r="K229" s="56"/>
      <c r="L229" s="92">
        <f t="shared" ref="L229" si="67">L225+L227</f>
        <v>2.7199999999999998</v>
      </c>
      <c r="M229" s="81"/>
    </row>
    <row r="230" spans="2:13" ht="15" thickBot="1" x14ac:dyDescent="0.4">
      <c r="B230" t="s">
        <v>913</v>
      </c>
      <c r="C230" s="85" t="s">
        <v>690</v>
      </c>
      <c r="D230" s="59"/>
      <c r="E230" s="42">
        <v>13.25</v>
      </c>
      <c r="F230" s="86"/>
      <c r="J230" s="85" t="s">
        <v>690</v>
      </c>
      <c r="K230" s="59"/>
      <c r="L230" s="42">
        <v>16.25</v>
      </c>
      <c r="M230" s="86"/>
    </row>
    <row r="233" spans="2:13" ht="15" thickBot="1" x14ac:dyDescent="0.4"/>
    <row r="234" spans="2:13" ht="19.5" x14ac:dyDescent="0.45">
      <c r="C234" s="63" t="s">
        <v>124</v>
      </c>
      <c r="D234" s="64" t="s">
        <v>128</v>
      </c>
      <c r="E234" s="65" t="s">
        <v>138</v>
      </c>
      <c r="F234" s="66" t="s">
        <v>146</v>
      </c>
      <c r="J234" s="63" t="s">
        <v>124</v>
      </c>
      <c r="K234" s="64" t="s">
        <v>128</v>
      </c>
      <c r="L234" s="65" t="s">
        <v>138</v>
      </c>
      <c r="M234" s="66" t="s">
        <v>146</v>
      </c>
    </row>
    <row r="235" spans="2:13" ht="18.5" x14ac:dyDescent="0.45">
      <c r="C235" s="67" t="s">
        <v>37</v>
      </c>
      <c r="D235" s="68"/>
      <c r="E235" s="83"/>
      <c r="F235" s="70">
        <v>11</v>
      </c>
      <c r="J235" s="67"/>
      <c r="K235" s="68"/>
      <c r="L235" s="83"/>
      <c r="M235" s="70">
        <v>14</v>
      </c>
    </row>
    <row r="236" spans="2:13" x14ac:dyDescent="0.35">
      <c r="C236" s="71" t="s">
        <v>10</v>
      </c>
      <c r="E236" s="62"/>
      <c r="F236" s="84"/>
      <c r="J236" s="71"/>
      <c r="L236" s="62"/>
      <c r="M236" s="84"/>
    </row>
    <row r="237" spans="2:13" x14ac:dyDescent="0.35">
      <c r="B237" t="str">
        <f>IF(C237="","",VLOOKUP(C237,Rohmaterial!$C$4:$E$501,2,0))</f>
        <v>A1</v>
      </c>
      <c r="C237" s="73" t="s">
        <v>137</v>
      </c>
      <c r="D237" s="51">
        <v>1</v>
      </c>
      <c r="E237" s="62">
        <f>IFERROR(IF(B237="","",VLOOKUP(B237,Rohmaterial!B4:J601,9,0))*D237,0)</f>
        <v>0.55000000000000004</v>
      </c>
      <c r="F237" s="84">
        <f t="shared" ref="F237:F243" si="68">D237*$M$76</f>
        <v>6</v>
      </c>
      <c r="J237" s="73" t="s">
        <v>137</v>
      </c>
      <c r="K237" s="51">
        <v>1</v>
      </c>
      <c r="L237" s="62">
        <f t="shared" ref="L237:L239" si="69">E237</f>
        <v>0.55000000000000004</v>
      </c>
      <c r="M237" s="84">
        <f t="shared" ref="M237:M243" si="70">K237*$M$76</f>
        <v>6</v>
      </c>
    </row>
    <row r="238" spans="2:13" x14ac:dyDescent="0.35">
      <c r="B238" t="str">
        <f>IF(C238="","",VLOOKUP(C238,Rohmaterial!$C$4:$E$501,2,0))</f>
        <v>A4</v>
      </c>
      <c r="C238" s="73" t="s">
        <v>159</v>
      </c>
      <c r="D238" s="51">
        <v>1</v>
      </c>
      <c r="E238" s="62">
        <f>IFERROR(IF(B238="","",VLOOKUP(B238,Rohmaterial!B5:J602,9,0))*D238,0)</f>
        <v>0.57999999999999996</v>
      </c>
      <c r="F238" s="84">
        <f t="shared" si="68"/>
        <v>6</v>
      </c>
      <c r="J238" s="73" t="s">
        <v>159</v>
      </c>
      <c r="K238" s="51">
        <v>1</v>
      </c>
      <c r="L238" s="62">
        <f t="shared" si="69"/>
        <v>0.57999999999999996</v>
      </c>
      <c r="M238" s="84">
        <f t="shared" si="70"/>
        <v>6</v>
      </c>
    </row>
    <row r="239" spans="2:13" x14ac:dyDescent="0.35">
      <c r="B239" t="str">
        <f>IF(C239="","",VLOOKUP(C239,Rohmaterial!$C$4:$E$501,2,0))</f>
        <v>A5</v>
      </c>
      <c r="C239" s="73" t="s">
        <v>160</v>
      </c>
      <c r="D239" s="51">
        <v>1</v>
      </c>
      <c r="E239" s="62">
        <f>IFERROR(IF(B239="","",VLOOKUP(B239,Rohmaterial!B6:J603,9,0))*D239,0)</f>
        <v>0.59</v>
      </c>
      <c r="F239" s="84">
        <f t="shared" si="68"/>
        <v>6</v>
      </c>
      <c r="J239" s="73" t="s">
        <v>160</v>
      </c>
      <c r="K239" s="51">
        <v>1</v>
      </c>
      <c r="L239" s="62">
        <f t="shared" si="69"/>
        <v>0.59</v>
      </c>
      <c r="M239" s="84">
        <f t="shared" si="70"/>
        <v>6</v>
      </c>
    </row>
    <row r="240" spans="2:13" x14ac:dyDescent="0.35">
      <c r="B240" t="str">
        <f>IF(C240="","",VLOOKUP(C240,Rohmaterial!$C$4:$E$501,2,0))</f>
        <v>A25</v>
      </c>
      <c r="C240" s="73" t="s">
        <v>163</v>
      </c>
      <c r="D240" s="58">
        <v>8</v>
      </c>
      <c r="E240" s="62">
        <f>IFERROR(IF(B240="","",VLOOKUP(B240,Rohmaterial!B7:J604,9,0))*D240,0)</f>
        <v>6.3200000000000001E-3</v>
      </c>
      <c r="F240" s="84">
        <f t="shared" si="68"/>
        <v>48</v>
      </c>
      <c r="J240" s="73"/>
      <c r="K240" s="58"/>
      <c r="L240" s="62"/>
      <c r="M240" s="84">
        <f t="shared" si="70"/>
        <v>0</v>
      </c>
    </row>
    <row r="241" spans="2:13" x14ac:dyDescent="0.35">
      <c r="B241" t="str">
        <f>IF(C241="","",VLOOKUP(C241,Rohmaterial!$C$4:$E$501,2,0))</f>
        <v>A50</v>
      </c>
      <c r="C241" s="73" t="s">
        <v>142</v>
      </c>
      <c r="D241" s="58">
        <v>8</v>
      </c>
      <c r="E241" s="62">
        <f>IFERROR(IF(B241="","",VLOOKUP(B241,Rohmaterial!B8:J605,9,0))*D241,0)</f>
        <v>8.320000000000001E-3</v>
      </c>
      <c r="F241" s="84">
        <f t="shared" si="68"/>
        <v>48</v>
      </c>
      <c r="J241" s="73"/>
      <c r="K241" s="58"/>
      <c r="L241" s="62"/>
      <c r="M241" s="84">
        <f t="shared" si="70"/>
        <v>0</v>
      </c>
    </row>
    <row r="242" spans="2:13" x14ac:dyDescent="0.35">
      <c r="B242" t="str">
        <f>IF(C242="","",VLOOKUP(C242,Rohmaterial!$C$4:$E$501,2,0))</f>
        <v>A48</v>
      </c>
      <c r="C242" s="73" t="s">
        <v>161</v>
      </c>
      <c r="D242" s="58">
        <v>8</v>
      </c>
      <c r="E242" s="62">
        <f>IFERROR(IF(B242="","",VLOOKUP(B242,Rohmaterial!B9:J606,9,0))*D242,0)</f>
        <v>8.1600000000000006E-3</v>
      </c>
      <c r="F242" s="84">
        <f t="shared" si="68"/>
        <v>48</v>
      </c>
      <c r="J242" s="73"/>
      <c r="K242" s="58"/>
      <c r="L242" s="62"/>
      <c r="M242" s="84">
        <f t="shared" si="70"/>
        <v>0</v>
      </c>
    </row>
    <row r="243" spans="2:13" ht="15" thickBot="1" x14ac:dyDescent="0.4">
      <c r="B243" t="str">
        <f>IF(C243="","",VLOOKUP(C243,Rohmaterial!$C$4:$E$501,2,0))</f>
        <v/>
      </c>
      <c r="C243" s="73"/>
      <c r="D243" s="58"/>
      <c r="E243" s="62">
        <f>IFERROR(IF(B243="","",VLOOKUP(B243,Rohmaterial!B10:J607,9,0))*D243,0)</f>
        <v>0</v>
      </c>
      <c r="F243" s="84">
        <f t="shared" si="68"/>
        <v>0</v>
      </c>
      <c r="J243" s="73"/>
      <c r="K243" s="58"/>
      <c r="L243" s="62"/>
      <c r="M243" s="84">
        <f t="shared" si="70"/>
        <v>0</v>
      </c>
    </row>
    <row r="244" spans="2:13" ht="15" thickBot="1" x14ac:dyDescent="0.4">
      <c r="C244" s="48" t="s">
        <v>132</v>
      </c>
      <c r="D244" s="52">
        <f t="shared" ref="D244" si="71">SUM(D240:D243)</f>
        <v>24</v>
      </c>
      <c r="E244" s="39"/>
      <c r="F244" s="49"/>
      <c r="J244" s="48" t="s">
        <v>132</v>
      </c>
      <c r="K244" s="52">
        <f t="shared" ref="K244" si="72">SUM(K240:K243)</f>
        <v>0</v>
      </c>
      <c r="L244" s="39"/>
      <c r="M244" s="49"/>
    </row>
    <row r="245" spans="2:13" ht="15" thickBot="1" x14ac:dyDescent="0.4">
      <c r="C245" s="164" t="s">
        <v>133</v>
      </c>
      <c r="D245" s="165"/>
      <c r="E245" s="166">
        <f t="shared" ref="E245" si="73">SUM(E237:E244)</f>
        <v>1.7427999999999999</v>
      </c>
      <c r="F245" s="167"/>
      <c r="J245" s="164" t="s">
        <v>133</v>
      </c>
      <c r="K245" s="165"/>
      <c r="L245" s="166">
        <f t="shared" ref="L245" si="74">SUM(L237:L244)</f>
        <v>1.7199999999999998</v>
      </c>
      <c r="M245" s="167"/>
    </row>
    <row r="246" spans="2:13" ht="15" thickBot="1" x14ac:dyDescent="0.4">
      <c r="B246" t="s">
        <v>939</v>
      </c>
      <c r="C246" s="75" t="s">
        <v>692</v>
      </c>
      <c r="D246" s="53"/>
      <c r="E246" s="40">
        <v>1</v>
      </c>
      <c r="F246" s="76"/>
      <c r="J246" s="75" t="s">
        <v>692</v>
      </c>
      <c r="K246" s="53"/>
      <c r="L246" s="40">
        <v>1</v>
      </c>
      <c r="M246" s="76"/>
    </row>
    <row r="247" spans="2:13" ht="15" thickBot="1" x14ac:dyDescent="0.4">
      <c r="B247" t="s">
        <v>1039</v>
      </c>
      <c r="C247" s="77" t="s">
        <v>691</v>
      </c>
      <c r="D247" s="54"/>
      <c r="E247" s="40">
        <v>1</v>
      </c>
      <c r="F247" s="78"/>
      <c r="J247" s="77" t="s">
        <v>691</v>
      </c>
      <c r="K247" s="54"/>
      <c r="L247" s="40">
        <v>1</v>
      </c>
      <c r="M247" s="78"/>
    </row>
    <row r="248" spans="2:13" ht="15" thickBot="1" x14ac:dyDescent="0.4">
      <c r="B248" t="s">
        <v>1025</v>
      </c>
      <c r="C248" s="79" t="s">
        <v>683</v>
      </c>
      <c r="D248" s="55"/>
      <c r="E248" s="41">
        <f t="shared" ref="E248" si="75">E245+E246</f>
        <v>2.7427999999999999</v>
      </c>
      <c r="F248" s="80"/>
      <c r="J248" s="79" t="s">
        <v>683</v>
      </c>
      <c r="K248" s="55"/>
      <c r="L248" s="41">
        <f t="shared" ref="L248" si="76">L245+L246</f>
        <v>2.7199999999999998</v>
      </c>
      <c r="M248" s="80"/>
    </row>
    <row r="249" spans="2:13" ht="15" thickBot="1" x14ac:dyDescent="0.4">
      <c r="B249" t="s">
        <v>869</v>
      </c>
      <c r="C249" s="150" t="s">
        <v>678</v>
      </c>
      <c r="D249" s="56"/>
      <c r="E249" s="92">
        <f t="shared" ref="E249" si="77">E245+E247</f>
        <v>2.7427999999999999</v>
      </c>
      <c r="F249" s="81"/>
      <c r="J249" s="150" t="s">
        <v>678</v>
      </c>
      <c r="K249" s="56"/>
      <c r="L249" s="92">
        <f t="shared" ref="L249" si="78">L245+L247</f>
        <v>2.7199999999999998</v>
      </c>
      <c r="M249" s="81"/>
    </row>
    <row r="250" spans="2:13" ht="15" thickBot="1" x14ac:dyDescent="0.4">
      <c r="B250" t="s">
        <v>914</v>
      </c>
      <c r="C250" s="85" t="s">
        <v>690</v>
      </c>
      <c r="D250" s="59"/>
      <c r="E250" s="42">
        <v>14.25</v>
      </c>
      <c r="F250" s="86"/>
      <c r="J250" s="85" t="s">
        <v>690</v>
      </c>
      <c r="K250" s="59"/>
      <c r="L250" s="42">
        <v>17.25</v>
      </c>
      <c r="M250" s="86"/>
    </row>
    <row r="253" spans="2:13" ht="15" thickBot="1" x14ac:dyDescent="0.4"/>
    <row r="254" spans="2:13" ht="19.5" x14ac:dyDescent="0.45">
      <c r="C254" s="63" t="s">
        <v>124</v>
      </c>
      <c r="D254" s="64" t="s">
        <v>128</v>
      </c>
      <c r="E254" s="65" t="s">
        <v>138</v>
      </c>
      <c r="F254" s="66" t="s">
        <v>146</v>
      </c>
      <c r="J254" s="63" t="s">
        <v>124</v>
      </c>
      <c r="K254" s="64" t="s">
        <v>128</v>
      </c>
      <c r="L254" s="65" t="s">
        <v>138</v>
      </c>
      <c r="M254" s="66" t="s">
        <v>146</v>
      </c>
    </row>
    <row r="255" spans="2:13" ht="18.5" x14ac:dyDescent="0.45">
      <c r="C255" s="67" t="s">
        <v>740</v>
      </c>
      <c r="D255" s="68"/>
      <c r="E255" s="83"/>
      <c r="F255" s="70">
        <v>12</v>
      </c>
      <c r="J255" s="67"/>
      <c r="K255" s="68"/>
      <c r="L255" s="83"/>
      <c r="M255" s="70">
        <v>15</v>
      </c>
    </row>
    <row r="256" spans="2:13" x14ac:dyDescent="0.35">
      <c r="C256" s="71"/>
      <c r="E256" s="62"/>
      <c r="F256" s="84"/>
      <c r="J256" s="71"/>
      <c r="L256" s="62"/>
      <c r="M256" s="84"/>
    </row>
    <row r="257" spans="2:13" x14ac:dyDescent="0.35">
      <c r="B257" t="str">
        <f>IF(C257="","",VLOOKUP(C257,Rohmaterial!$C$4:$E$501,2,0))</f>
        <v>A1</v>
      </c>
      <c r="C257" s="73" t="s">
        <v>137</v>
      </c>
      <c r="D257" s="51">
        <v>1</v>
      </c>
      <c r="E257" s="62">
        <f>IFERROR(IF(B257="","",VLOOKUP(B257,Rohmaterial!B4:J621,9,0))*D257,0)</f>
        <v>0.55000000000000004</v>
      </c>
      <c r="F257" s="84">
        <f t="shared" ref="F257:F263" si="79">D257*$M$76</f>
        <v>6</v>
      </c>
      <c r="J257" s="73" t="s">
        <v>137</v>
      </c>
      <c r="K257" s="51">
        <v>1</v>
      </c>
      <c r="L257" s="62">
        <f t="shared" ref="L257:L259" si="80">E257</f>
        <v>0.55000000000000004</v>
      </c>
      <c r="M257" s="84">
        <f t="shared" ref="M257:M263" si="81">K257*$M$76</f>
        <v>6</v>
      </c>
    </row>
    <row r="258" spans="2:13" x14ac:dyDescent="0.35">
      <c r="B258" t="str">
        <f>IF(C258="","",VLOOKUP(C258,Rohmaterial!$C$4:$E$501,2,0))</f>
        <v>A4</v>
      </c>
      <c r="C258" s="73" t="s">
        <v>159</v>
      </c>
      <c r="D258" s="51">
        <v>1</v>
      </c>
      <c r="E258" s="62">
        <f>IFERROR(IF(B258="","",VLOOKUP(B258,Rohmaterial!B5:J622,9,0))*D258,0)</f>
        <v>0.57999999999999996</v>
      </c>
      <c r="F258" s="84">
        <f t="shared" si="79"/>
        <v>6</v>
      </c>
      <c r="J258" s="73" t="s">
        <v>159</v>
      </c>
      <c r="K258" s="51">
        <v>1</v>
      </c>
      <c r="L258" s="62">
        <f t="shared" si="80"/>
        <v>0.57999999999999996</v>
      </c>
      <c r="M258" s="84">
        <f t="shared" si="81"/>
        <v>6</v>
      </c>
    </row>
    <row r="259" spans="2:13" x14ac:dyDescent="0.35">
      <c r="B259" t="str">
        <f>IF(C259="","",VLOOKUP(C259,Rohmaterial!$C$4:$E$501,2,0))</f>
        <v>A5</v>
      </c>
      <c r="C259" s="73" t="s">
        <v>160</v>
      </c>
      <c r="D259" s="51">
        <v>1</v>
      </c>
      <c r="E259" s="62">
        <f>IFERROR(IF(B259="","",VLOOKUP(B259,Rohmaterial!B6:J623,9,0))*D259,0)</f>
        <v>0.59</v>
      </c>
      <c r="F259" s="84">
        <f t="shared" si="79"/>
        <v>6</v>
      </c>
      <c r="J259" s="73" t="s">
        <v>160</v>
      </c>
      <c r="K259" s="51">
        <v>1</v>
      </c>
      <c r="L259" s="62">
        <f t="shared" si="80"/>
        <v>0.59</v>
      </c>
      <c r="M259" s="84">
        <f t="shared" si="81"/>
        <v>6</v>
      </c>
    </row>
    <row r="260" spans="2:13" x14ac:dyDescent="0.35">
      <c r="B260" t="str">
        <f>IF(C260="","",VLOOKUP(C260,Rohmaterial!$C$4:$E$501,2,0))</f>
        <v/>
      </c>
      <c r="C260" s="73"/>
      <c r="D260" s="58"/>
      <c r="E260" s="62">
        <f>IFERROR(IF(B260="","",VLOOKUP(B260,Rohmaterial!B7:J624,9,0))*D260,0)</f>
        <v>0</v>
      </c>
      <c r="F260" s="84">
        <f t="shared" si="79"/>
        <v>0</v>
      </c>
      <c r="J260" s="73"/>
      <c r="K260" s="58"/>
      <c r="L260" s="62"/>
      <c r="M260" s="84">
        <f t="shared" si="81"/>
        <v>0</v>
      </c>
    </row>
    <row r="261" spans="2:13" x14ac:dyDescent="0.35">
      <c r="B261" t="str">
        <f>IF(C261="","",VLOOKUP(C261,Rohmaterial!$C$4:$E$501,2,0))</f>
        <v/>
      </c>
      <c r="C261" s="73"/>
      <c r="D261" s="58"/>
      <c r="E261" s="62">
        <f>IFERROR(IF(B261="","",VLOOKUP(B261,Rohmaterial!B8:J625,9,0))*D261,0)</f>
        <v>0</v>
      </c>
      <c r="F261" s="84">
        <f t="shared" si="79"/>
        <v>0</v>
      </c>
      <c r="J261" s="73"/>
      <c r="K261" s="58"/>
      <c r="L261" s="62"/>
      <c r="M261" s="84">
        <f t="shared" si="81"/>
        <v>0</v>
      </c>
    </row>
    <row r="262" spans="2:13" x14ac:dyDescent="0.35">
      <c r="B262" t="str">
        <f>IF(C262="","",VLOOKUP(C262,Rohmaterial!$C$4:$E$501,2,0))</f>
        <v/>
      </c>
      <c r="C262" s="73"/>
      <c r="D262" s="58"/>
      <c r="E262" s="62">
        <f>IFERROR(IF(B262="","",VLOOKUP(B262,Rohmaterial!B9:J626,9,0))*D262,0)</f>
        <v>0</v>
      </c>
      <c r="F262" s="84">
        <f t="shared" si="79"/>
        <v>0</v>
      </c>
      <c r="J262" s="73"/>
      <c r="K262" s="58"/>
      <c r="L262" s="62"/>
      <c r="M262" s="84">
        <f t="shared" si="81"/>
        <v>0</v>
      </c>
    </row>
    <row r="263" spans="2:13" ht="15" thickBot="1" x14ac:dyDescent="0.4">
      <c r="B263" t="str">
        <f>IF(C263="","",VLOOKUP(C263,Rohmaterial!$C$4:$E$501,2,0))</f>
        <v/>
      </c>
      <c r="C263" s="73"/>
      <c r="D263" s="58"/>
      <c r="E263" s="62">
        <f>IFERROR(IF(B263="","",VLOOKUP(B263,Rohmaterial!B10:J627,9,0))*D263,0)</f>
        <v>0</v>
      </c>
      <c r="F263" s="84">
        <f t="shared" si="79"/>
        <v>0</v>
      </c>
      <c r="J263" s="73"/>
      <c r="K263" s="58"/>
      <c r="L263" s="62"/>
      <c r="M263" s="84">
        <f t="shared" si="81"/>
        <v>0</v>
      </c>
    </row>
    <row r="264" spans="2:13" ht="15" thickBot="1" x14ac:dyDescent="0.4">
      <c r="C264" s="48" t="s">
        <v>132</v>
      </c>
      <c r="D264" s="52">
        <f t="shared" ref="D264" si="82">SUM(D260:D263)</f>
        <v>0</v>
      </c>
      <c r="E264" s="39"/>
      <c r="F264" s="49"/>
      <c r="J264" s="48" t="s">
        <v>132</v>
      </c>
      <c r="K264" s="52">
        <f t="shared" ref="K264" si="83">SUM(K260:K263)</f>
        <v>0</v>
      </c>
      <c r="L264" s="39"/>
      <c r="M264" s="49"/>
    </row>
    <row r="265" spans="2:13" ht="15" thickBot="1" x14ac:dyDescent="0.4">
      <c r="C265" s="164" t="s">
        <v>133</v>
      </c>
      <c r="D265" s="165"/>
      <c r="E265" s="166">
        <f t="shared" ref="E265" si="84">SUM(E257:E264)</f>
        <v>1.7199999999999998</v>
      </c>
      <c r="F265" s="167"/>
      <c r="J265" s="164" t="s">
        <v>133</v>
      </c>
      <c r="K265" s="165"/>
      <c r="L265" s="166">
        <f t="shared" ref="L265" si="85">SUM(L257:L264)</f>
        <v>1.7199999999999998</v>
      </c>
      <c r="M265" s="167"/>
    </row>
    <row r="266" spans="2:13" ht="15" thickBot="1" x14ac:dyDescent="0.4">
      <c r="B266" t="s">
        <v>940</v>
      </c>
      <c r="C266" s="75" t="s">
        <v>692</v>
      </c>
      <c r="D266" s="53"/>
      <c r="E266" s="40">
        <v>0</v>
      </c>
      <c r="F266" s="76"/>
      <c r="J266" s="75" t="s">
        <v>692</v>
      </c>
      <c r="K266" s="53"/>
      <c r="L266" s="40">
        <v>1</v>
      </c>
      <c r="M266" s="76"/>
    </row>
    <row r="267" spans="2:13" ht="15" thickBot="1" x14ac:dyDescent="0.4">
      <c r="B267" t="s">
        <v>1040</v>
      </c>
      <c r="C267" s="77" t="s">
        <v>691</v>
      </c>
      <c r="D267" s="54"/>
      <c r="E267" s="40">
        <v>0</v>
      </c>
      <c r="F267" s="78"/>
      <c r="J267" s="77" t="s">
        <v>691</v>
      </c>
      <c r="K267" s="54"/>
      <c r="L267" s="40">
        <v>1</v>
      </c>
      <c r="M267" s="78"/>
    </row>
    <row r="268" spans="2:13" ht="15" thickBot="1" x14ac:dyDescent="0.4">
      <c r="B268" t="s">
        <v>1026</v>
      </c>
      <c r="C268" s="79" t="s">
        <v>683</v>
      </c>
      <c r="D268" s="55"/>
      <c r="E268" s="41">
        <f t="shared" ref="E268" si="86">E265+E266</f>
        <v>1.7199999999999998</v>
      </c>
      <c r="F268" s="80"/>
      <c r="J268" s="79" t="s">
        <v>683</v>
      </c>
      <c r="K268" s="55"/>
      <c r="L268" s="41">
        <f t="shared" ref="L268" si="87">L265+L266</f>
        <v>2.7199999999999998</v>
      </c>
      <c r="M268" s="80"/>
    </row>
    <row r="269" spans="2:13" ht="15" thickBot="1" x14ac:dyDescent="0.4">
      <c r="B269" t="s">
        <v>870</v>
      </c>
      <c r="C269" s="150" t="s">
        <v>678</v>
      </c>
      <c r="D269" s="56"/>
      <c r="E269" s="92">
        <f t="shared" ref="E269" si="88">E265+E267</f>
        <v>1.7199999999999998</v>
      </c>
      <c r="F269" s="81"/>
      <c r="J269" s="150" t="s">
        <v>678</v>
      </c>
      <c r="K269" s="56"/>
      <c r="L269" s="92">
        <f t="shared" ref="L269" si="89">L265+L267</f>
        <v>2.7199999999999998</v>
      </c>
      <c r="M269" s="81"/>
    </row>
    <row r="270" spans="2:13" ht="15" thickBot="1" x14ac:dyDescent="0.4">
      <c r="B270" t="s">
        <v>915</v>
      </c>
      <c r="C270" s="85" t="s">
        <v>690</v>
      </c>
      <c r="D270" s="59"/>
      <c r="E270" s="42">
        <v>15.25</v>
      </c>
      <c r="F270" s="86"/>
      <c r="J270" s="85" t="s">
        <v>690</v>
      </c>
      <c r="K270" s="59"/>
      <c r="L270" s="42">
        <v>18.25</v>
      </c>
      <c r="M270" s="86"/>
    </row>
    <row r="273" spans="2:13" ht="15" thickBot="1" x14ac:dyDescent="0.4"/>
    <row r="274" spans="2:13" ht="19.5" x14ac:dyDescent="0.45">
      <c r="C274" s="63" t="s">
        <v>124</v>
      </c>
      <c r="D274" s="64" t="s">
        <v>128</v>
      </c>
      <c r="E274" s="65" t="s">
        <v>138</v>
      </c>
      <c r="F274" s="66" t="s">
        <v>146</v>
      </c>
      <c r="J274" s="63" t="s">
        <v>124</v>
      </c>
      <c r="K274" s="64" t="s">
        <v>128</v>
      </c>
      <c r="L274" s="65" t="s">
        <v>138</v>
      </c>
      <c r="M274" s="66" t="s">
        <v>146</v>
      </c>
    </row>
    <row r="275" spans="2:13" ht="18.5" x14ac:dyDescent="0.45">
      <c r="C275" s="67" t="s">
        <v>741</v>
      </c>
      <c r="D275" s="68"/>
      <c r="E275" s="83"/>
      <c r="F275" s="70">
        <v>12</v>
      </c>
      <c r="J275" s="67"/>
      <c r="K275" s="68"/>
      <c r="L275" s="83"/>
      <c r="M275" s="70">
        <v>15</v>
      </c>
    </row>
    <row r="276" spans="2:13" x14ac:dyDescent="0.35">
      <c r="C276" s="71"/>
      <c r="E276" s="62"/>
      <c r="F276" s="84"/>
      <c r="J276" s="71"/>
      <c r="L276" s="62"/>
      <c r="M276" s="84"/>
    </row>
    <row r="277" spans="2:13" x14ac:dyDescent="0.35">
      <c r="B277" t="str">
        <f>IF(C277="","",VLOOKUP(C277,Rohmaterial!$C$4:$E$501,2,0))</f>
        <v>A1</v>
      </c>
      <c r="C277" s="73" t="s">
        <v>137</v>
      </c>
      <c r="D277" s="51">
        <v>1</v>
      </c>
      <c r="E277" s="62">
        <f>IFERROR(IF(B277="","",VLOOKUP(B277,Rohmaterial!B4:J641,9,0))*D277,0)</f>
        <v>0.55000000000000004</v>
      </c>
      <c r="F277" s="84">
        <f t="shared" ref="F277:F283" si="90">D277*$M$76</f>
        <v>6</v>
      </c>
      <c r="J277" s="73" t="s">
        <v>137</v>
      </c>
      <c r="K277" s="51">
        <v>1</v>
      </c>
      <c r="L277" s="62">
        <f t="shared" ref="L277:L279" si="91">E277</f>
        <v>0.55000000000000004</v>
      </c>
      <c r="M277" s="84">
        <f t="shared" ref="M277:M283" si="92">K277*$M$76</f>
        <v>6</v>
      </c>
    </row>
    <row r="278" spans="2:13" x14ac:dyDescent="0.35">
      <c r="B278" t="str">
        <f>IF(C278="","",VLOOKUP(C278,Rohmaterial!$C$4:$E$501,2,0))</f>
        <v>A4</v>
      </c>
      <c r="C278" s="73" t="s">
        <v>159</v>
      </c>
      <c r="D278" s="51">
        <v>1</v>
      </c>
      <c r="E278" s="62">
        <f>IFERROR(IF(B278="","",VLOOKUP(B278,Rohmaterial!B5:J642,9,0))*D278,0)</f>
        <v>0.57999999999999996</v>
      </c>
      <c r="F278" s="84">
        <f t="shared" si="90"/>
        <v>6</v>
      </c>
      <c r="J278" s="73" t="s">
        <v>159</v>
      </c>
      <c r="K278" s="51">
        <v>1</v>
      </c>
      <c r="L278" s="62">
        <f t="shared" si="91"/>
        <v>0.57999999999999996</v>
      </c>
      <c r="M278" s="84">
        <f t="shared" si="92"/>
        <v>6</v>
      </c>
    </row>
    <row r="279" spans="2:13" x14ac:dyDescent="0.35">
      <c r="B279" t="str">
        <f>IF(C279="","",VLOOKUP(C279,Rohmaterial!$C$4:$E$501,2,0))</f>
        <v>A5</v>
      </c>
      <c r="C279" s="73" t="s">
        <v>160</v>
      </c>
      <c r="D279" s="51">
        <v>1</v>
      </c>
      <c r="E279" s="62">
        <f>IFERROR(IF(B279="","",VLOOKUP(B279,Rohmaterial!B6:J643,9,0))*D279,0)</f>
        <v>0.59</v>
      </c>
      <c r="F279" s="84">
        <f t="shared" si="90"/>
        <v>6</v>
      </c>
      <c r="J279" s="73" t="s">
        <v>160</v>
      </c>
      <c r="K279" s="51">
        <v>1</v>
      </c>
      <c r="L279" s="62">
        <f t="shared" si="91"/>
        <v>0.59</v>
      </c>
      <c r="M279" s="84">
        <f t="shared" si="92"/>
        <v>6</v>
      </c>
    </row>
    <row r="280" spans="2:13" x14ac:dyDescent="0.35">
      <c r="B280" t="str">
        <f>IF(C280="","",VLOOKUP(C280,Rohmaterial!$C$4:$E$501,2,0))</f>
        <v/>
      </c>
      <c r="C280" s="73"/>
      <c r="D280" s="58"/>
      <c r="E280" s="62">
        <f>IFERROR(IF(B280="","",VLOOKUP(B280,Rohmaterial!B7:J644,9,0))*D280,0)</f>
        <v>0</v>
      </c>
      <c r="F280" s="84">
        <f t="shared" si="90"/>
        <v>0</v>
      </c>
      <c r="J280" s="73"/>
      <c r="K280" s="58"/>
      <c r="L280" s="62"/>
      <c r="M280" s="84">
        <f t="shared" si="92"/>
        <v>0</v>
      </c>
    </row>
    <row r="281" spans="2:13" x14ac:dyDescent="0.35">
      <c r="B281" t="str">
        <f>IF(C281="","",VLOOKUP(C281,Rohmaterial!$C$4:$E$501,2,0))</f>
        <v/>
      </c>
      <c r="C281" s="73"/>
      <c r="D281" s="58"/>
      <c r="E281" s="62">
        <f>IFERROR(IF(B281="","",VLOOKUP(B281,Rohmaterial!B8:J645,9,0))*D281,0)</f>
        <v>0</v>
      </c>
      <c r="F281" s="84">
        <f t="shared" si="90"/>
        <v>0</v>
      </c>
      <c r="J281" s="73"/>
      <c r="K281" s="58"/>
      <c r="L281" s="62"/>
      <c r="M281" s="84">
        <f t="shared" si="92"/>
        <v>0</v>
      </c>
    </row>
    <row r="282" spans="2:13" x14ac:dyDescent="0.35">
      <c r="B282" t="str">
        <f>IF(C282="","",VLOOKUP(C282,Rohmaterial!$C$4:$E$501,2,0))</f>
        <v/>
      </c>
      <c r="C282" s="73"/>
      <c r="D282" s="58"/>
      <c r="E282" s="62">
        <f>IFERROR(IF(B282="","",VLOOKUP(B282,Rohmaterial!B9:J646,9,0))*D282,0)</f>
        <v>0</v>
      </c>
      <c r="F282" s="84">
        <f t="shared" si="90"/>
        <v>0</v>
      </c>
      <c r="J282" s="73"/>
      <c r="K282" s="58"/>
      <c r="L282" s="62"/>
      <c r="M282" s="84">
        <f t="shared" si="92"/>
        <v>0</v>
      </c>
    </row>
    <row r="283" spans="2:13" ht="15" thickBot="1" x14ac:dyDescent="0.4">
      <c r="B283" t="str">
        <f>IF(C283="","",VLOOKUP(C283,Rohmaterial!$C$4:$E$501,2,0))</f>
        <v/>
      </c>
      <c r="C283" s="73"/>
      <c r="D283" s="58"/>
      <c r="E283" s="62">
        <f>IFERROR(IF(B283="","",VLOOKUP(B283,Rohmaterial!B10:J647,9,0))*D283,0)</f>
        <v>0</v>
      </c>
      <c r="F283" s="84">
        <f t="shared" si="90"/>
        <v>0</v>
      </c>
      <c r="J283" s="73"/>
      <c r="K283" s="58"/>
      <c r="L283" s="62"/>
      <c r="M283" s="84">
        <f t="shared" si="92"/>
        <v>0</v>
      </c>
    </row>
    <row r="284" spans="2:13" ht="15" thickBot="1" x14ac:dyDescent="0.4">
      <c r="C284" s="48" t="s">
        <v>132</v>
      </c>
      <c r="D284" s="52">
        <f t="shared" ref="D284" si="93">SUM(D280:D283)</f>
        <v>0</v>
      </c>
      <c r="E284" s="39"/>
      <c r="F284" s="49"/>
      <c r="J284" s="48" t="s">
        <v>132</v>
      </c>
      <c r="K284" s="52">
        <f t="shared" ref="K284" si="94">SUM(K280:K283)</f>
        <v>0</v>
      </c>
      <c r="L284" s="39"/>
      <c r="M284" s="49"/>
    </row>
    <row r="285" spans="2:13" ht="15" thickBot="1" x14ac:dyDescent="0.4">
      <c r="C285" s="164" t="s">
        <v>133</v>
      </c>
      <c r="D285" s="165"/>
      <c r="E285" s="166">
        <f t="shared" ref="E285" si="95">SUM(E277:E284)</f>
        <v>1.7199999999999998</v>
      </c>
      <c r="F285" s="167"/>
      <c r="J285" s="164" t="s">
        <v>133</v>
      </c>
      <c r="K285" s="165"/>
      <c r="L285" s="166">
        <f t="shared" ref="L285" si="96">SUM(L277:L284)</f>
        <v>1.7199999999999998</v>
      </c>
      <c r="M285" s="167"/>
    </row>
    <row r="286" spans="2:13" ht="15" thickBot="1" x14ac:dyDescent="0.4">
      <c r="B286" t="s">
        <v>941</v>
      </c>
      <c r="C286" s="75" t="s">
        <v>692</v>
      </c>
      <c r="D286" s="53"/>
      <c r="E286" s="40">
        <v>0</v>
      </c>
      <c r="F286" s="76"/>
      <c r="J286" s="75" t="s">
        <v>692</v>
      </c>
      <c r="K286" s="53"/>
      <c r="L286" s="40">
        <v>1</v>
      </c>
      <c r="M286" s="76"/>
    </row>
    <row r="287" spans="2:13" ht="15" thickBot="1" x14ac:dyDescent="0.4">
      <c r="B287" t="s">
        <v>1041</v>
      </c>
      <c r="C287" s="77" t="s">
        <v>691</v>
      </c>
      <c r="D287" s="54"/>
      <c r="E287" s="40">
        <v>0</v>
      </c>
      <c r="F287" s="78"/>
      <c r="J287" s="77" t="s">
        <v>691</v>
      </c>
      <c r="K287" s="54"/>
      <c r="L287" s="40">
        <v>1</v>
      </c>
      <c r="M287" s="78"/>
    </row>
    <row r="288" spans="2:13" ht="15" thickBot="1" x14ac:dyDescent="0.4">
      <c r="B288" t="s">
        <v>1027</v>
      </c>
      <c r="C288" s="79" t="s">
        <v>683</v>
      </c>
      <c r="D288" s="55"/>
      <c r="E288" s="41">
        <f t="shared" ref="E288:E308" si="97">E285+E286</f>
        <v>1.7199999999999998</v>
      </c>
      <c r="F288" s="80"/>
      <c r="J288" s="79" t="s">
        <v>683</v>
      </c>
      <c r="K288" s="55"/>
      <c r="L288" s="41">
        <f t="shared" ref="L288:L308" si="98">L285+L286</f>
        <v>2.7199999999999998</v>
      </c>
      <c r="M288" s="80"/>
    </row>
    <row r="289" spans="2:13" ht="15" thickBot="1" x14ac:dyDescent="0.4">
      <c r="B289" t="s">
        <v>871</v>
      </c>
      <c r="C289" s="150" t="s">
        <v>678</v>
      </c>
      <c r="D289" s="56"/>
      <c r="E289" s="92">
        <f t="shared" ref="E289:E309" si="99">E285+E287</f>
        <v>1.7199999999999998</v>
      </c>
      <c r="F289" s="81"/>
      <c r="J289" s="150" t="s">
        <v>678</v>
      </c>
      <c r="K289" s="56"/>
      <c r="L289" s="92">
        <f t="shared" ref="L289:L309" si="100">L285+L287</f>
        <v>2.7199999999999998</v>
      </c>
      <c r="M289" s="81"/>
    </row>
    <row r="290" spans="2:13" ht="15" thickBot="1" x14ac:dyDescent="0.4">
      <c r="B290" t="s">
        <v>916</v>
      </c>
      <c r="C290" s="85" t="s">
        <v>690</v>
      </c>
      <c r="D290" s="59"/>
      <c r="E290" s="42">
        <v>16.25</v>
      </c>
      <c r="F290" s="86"/>
      <c r="J290" s="85" t="s">
        <v>690</v>
      </c>
      <c r="K290" s="59"/>
      <c r="L290" s="42">
        <v>19.25</v>
      </c>
      <c r="M290" s="86"/>
    </row>
    <row r="293" spans="2:13" ht="15" thickBot="1" x14ac:dyDescent="0.4"/>
    <row r="294" spans="2:13" ht="19.5" x14ac:dyDescent="0.45">
      <c r="C294" s="63" t="s">
        <v>124</v>
      </c>
      <c r="D294" s="64" t="s">
        <v>128</v>
      </c>
      <c r="E294" s="65" t="s">
        <v>138</v>
      </c>
      <c r="F294" s="66" t="s">
        <v>146</v>
      </c>
      <c r="J294" s="63" t="s">
        <v>124</v>
      </c>
      <c r="K294" s="64" t="s">
        <v>128</v>
      </c>
      <c r="L294" s="65" t="s">
        <v>138</v>
      </c>
      <c r="M294" s="66" t="s">
        <v>146</v>
      </c>
    </row>
    <row r="295" spans="2:13" ht="18.5" x14ac:dyDescent="0.45">
      <c r="C295" s="67" t="s">
        <v>742</v>
      </c>
      <c r="D295" s="68"/>
      <c r="E295" s="83"/>
      <c r="F295" s="70">
        <v>12</v>
      </c>
      <c r="J295" s="67"/>
      <c r="K295" s="68"/>
      <c r="L295" s="83"/>
      <c r="M295" s="70">
        <v>15</v>
      </c>
    </row>
    <row r="296" spans="2:13" x14ac:dyDescent="0.35">
      <c r="C296" s="71"/>
      <c r="E296" s="62"/>
      <c r="F296" s="84"/>
      <c r="J296" s="71"/>
      <c r="L296" s="62"/>
      <c r="M296" s="84"/>
    </row>
    <row r="297" spans="2:13" x14ac:dyDescent="0.35">
      <c r="B297" t="str">
        <f>IF(C297="","",VLOOKUP(C297,Rohmaterial!$C$4:$E$501,2,0))</f>
        <v>A1</v>
      </c>
      <c r="C297" s="73" t="s">
        <v>137</v>
      </c>
      <c r="D297" s="51">
        <v>1</v>
      </c>
      <c r="E297" s="62">
        <f>IFERROR(IF(B297="","",VLOOKUP(B297,Rohmaterial!B4:J661,9,0))*D297,0)</f>
        <v>0.55000000000000004</v>
      </c>
      <c r="F297" s="84">
        <f t="shared" ref="F297:F303" si="101">D297*$M$76</f>
        <v>6</v>
      </c>
      <c r="J297" s="73" t="s">
        <v>137</v>
      </c>
      <c r="K297" s="51">
        <v>1</v>
      </c>
      <c r="L297" s="62">
        <f t="shared" ref="L297:L299" si="102">E297</f>
        <v>0.55000000000000004</v>
      </c>
      <c r="M297" s="84">
        <f t="shared" ref="M297:M303" si="103">K297*$M$76</f>
        <v>6</v>
      </c>
    </row>
    <row r="298" spans="2:13" x14ac:dyDescent="0.35">
      <c r="B298" t="str">
        <f>IF(C298="","",VLOOKUP(C298,Rohmaterial!$C$4:$E$501,2,0))</f>
        <v>A4</v>
      </c>
      <c r="C298" s="73" t="s">
        <v>159</v>
      </c>
      <c r="D298" s="51">
        <v>1</v>
      </c>
      <c r="E298" s="62">
        <f>IFERROR(IF(B298="","",VLOOKUP(B298,Rohmaterial!B5:J662,9,0))*D298,0)</f>
        <v>0.57999999999999996</v>
      </c>
      <c r="F298" s="84">
        <f t="shared" si="101"/>
        <v>6</v>
      </c>
      <c r="J298" s="73" t="s">
        <v>159</v>
      </c>
      <c r="K298" s="51">
        <v>1</v>
      </c>
      <c r="L298" s="62">
        <f t="shared" si="102"/>
        <v>0.57999999999999996</v>
      </c>
      <c r="M298" s="84">
        <f t="shared" si="103"/>
        <v>6</v>
      </c>
    </row>
    <row r="299" spans="2:13" x14ac:dyDescent="0.35">
      <c r="B299" t="str">
        <f>IF(C299="","",VLOOKUP(C299,Rohmaterial!$C$4:$E$501,2,0))</f>
        <v>A5</v>
      </c>
      <c r="C299" s="73" t="s">
        <v>160</v>
      </c>
      <c r="D299" s="51">
        <v>1</v>
      </c>
      <c r="E299" s="62">
        <f>IFERROR(IF(B299="","",VLOOKUP(B299,Rohmaterial!B6:J663,9,0))*D299,0)</f>
        <v>0.59</v>
      </c>
      <c r="F299" s="84">
        <f t="shared" si="101"/>
        <v>6</v>
      </c>
      <c r="J299" s="73" t="s">
        <v>160</v>
      </c>
      <c r="K299" s="51">
        <v>1</v>
      </c>
      <c r="L299" s="62">
        <f t="shared" si="102"/>
        <v>0.59</v>
      </c>
      <c r="M299" s="84">
        <f t="shared" si="103"/>
        <v>6</v>
      </c>
    </row>
    <row r="300" spans="2:13" x14ac:dyDescent="0.35">
      <c r="B300" t="str">
        <f>IF(C300="","",VLOOKUP(C300,Rohmaterial!$C$4:$E$501,2,0))</f>
        <v/>
      </c>
      <c r="C300" s="73"/>
      <c r="D300" s="58"/>
      <c r="E300" s="62">
        <f>IFERROR(IF(B300="","",VLOOKUP(B300,Rohmaterial!B7:J664,9,0))*D300,0)</f>
        <v>0</v>
      </c>
      <c r="F300" s="84">
        <f t="shared" si="101"/>
        <v>0</v>
      </c>
      <c r="J300" s="73"/>
      <c r="K300" s="58"/>
      <c r="L300" s="62"/>
      <c r="M300" s="84">
        <f t="shared" si="103"/>
        <v>0</v>
      </c>
    </row>
    <row r="301" spans="2:13" x14ac:dyDescent="0.35">
      <c r="B301" t="str">
        <f>IF(C301="","",VLOOKUP(C301,Rohmaterial!$C$4:$E$501,2,0))</f>
        <v/>
      </c>
      <c r="C301" s="73"/>
      <c r="D301" s="58"/>
      <c r="E301" s="62">
        <f>IFERROR(IF(B301="","",VLOOKUP(B301,Rohmaterial!B8:J665,9,0))*D301,0)</f>
        <v>0</v>
      </c>
      <c r="F301" s="84">
        <f t="shared" si="101"/>
        <v>0</v>
      </c>
      <c r="J301" s="73"/>
      <c r="K301" s="58"/>
      <c r="L301" s="62"/>
      <c r="M301" s="84">
        <f t="shared" si="103"/>
        <v>0</v>
      </c>
    </row>
    <row r="302" spans="2:13" x14ac:dyDescent="0.35">
      <c r="B302" t="str">
        <f>IF(C302="","",VLOOKUP(C302,Rohmaterial!$C$4:$E$501,2,0))</f>
        <v/>
      </c>
      <c r="C302" s="73"/>
      <c r="D302" s="58"/>
      <c r="E302" s="62">
        <f>IFERROR(IF(B302="","",VLOOKUP(B302,Rohmaterial!B9:J666,9,0))*D302,0)</f>
        <v>0</v>
      </c>
      <c r="F302" s="84">
        <f t="shared" si="101"/>
        <v>0</v>
      </c>
      <c r="J302" s="73"/>
      <c r="K302" s="58"/>
      <c r="L302" s="62"/>
      <c r="M302" s="84">
        <f t="shared" si="103"/>
        <v>0</v>
      </c>
    </row>
    <row r="303" spans="2:13" ht="15" thickBot="1" x14ac:dyDescent="0.4">
      <c r="B303" t="str">
        <f>IF(C303="","",VLOOKUP(C303,Rohmaterial!$C$4:$E$501,2,0))</f>
        <v/>
      </c>
      <c r="C303" s="73"/>
      <c r="D303" s="58"/>
      <c r="E303" s="62">
        <f>IFERROR(IF(B303="","",VLOOKUP(B303,Rohmaterial!B10:J667,9,0))*D303,0)</f>
        <v>0</v>
      </c>
      <c r="F303" s="84">
        <f t="shared" si="101"/>
        <v>0</v>
      </c>
      <c r="J303" s="73"/>
      <c r="K303" s="58"/>
      <c r="L303" s="62"/>
      <c r="M303" s="84">
        <f t="shared" si="103"/>
        <v>0</v>
      </c>
    </row>
    <row r="304" spans="2:13" ht="15" thickBot="1" x14ac:dyDescent="0.4">
      <c r="C304" s="48" t="s">
        <v>132</v>
      </c>
      <c r="D304" s="52">
        <f t="shared" ref="D304" si="104">SUM(D300:D303)</f>
        <v>0</v>
      </c>
      <c r="E304" s="39"/>
      <c r="F304" s="49"/>
      <c r="J304" s="48" t="s">
        <v>132</v>
      </c>
      <c r="K304" s="52">
        <f t="shared" ref="K304" si="105">SUM(K300:K303)</f>
        <v>0</v>
      </c>
      <c r="L304" s="39"/>
      <c r="M304" s="49"/>
    </row>
    <row r="305" spans="2:13" ht="15" thickBot="1" x14ac:dyDescent="0.4">
      <c r="C305" s="164" t="s">
        <v>133</v>
      </c>
      <c r="D305" s="165"/>
      <c r="E305" s="166">
        <f t="shared" ref="E305" si="106">SUM(E297:E304)</f>
        <v>1.7199999999999998</v>
      </c>
      <c r="F305" s="167"/>
      <c r="J305" s="164" t="s">
        <v>133</v>
      </c>
      <c r="K305" s="165"/>
      <c r="L305" s="166">
        <f t="shared" ref="L305" si="107">SUM(L297:L304)</f>
        <v>1.7199999999999998</v>
      </c>
      <c r="M305" s="167"/>
    </row>
    <row r="306" spans="2:13" ht="15" thickBot="1" x14ac:dyDescent="0.4">
      <c r="B306" t="s">
        <v>942</v>
      </c>
      <c r="C306" s="75" t="s">
        <v>692</v>
      </c>
      <c r="D306" s="53"/>
      <c r="E306" s="40">
        <v>0</v>
      </c>
      <c r="F306" s="76"/>
      <c r="J306" s="75" t="s">
        <v>692</v>
      </c>
      <c r="K306" s="53"/>
      <c r="L306" s="40">
        <v>1</v>
      </c>
      <c r="M306" s="76"/>
    </row>
    <row r="307" spans="2:13" ht="15" thickBot="1" x14ac:dyDescent="0.4">
      <c r="B307" t="s">
        <v>1042</v>
      </c>
      <c r="C307" s="77" t="s">
        <v>691</v>
      </c>
      <c r="D307" s="54"/>
      <c r="E307" s="40">
        <v>0</v>
      </c>
      <c r="F307" s="78"/>
      <c r="J307" s="77" t="s">
        <v>691</v>
      </c>
      <c r="K307" s="54"/>
      <c r="L307" s="40">
        <v>1</v>
      </c>
      <c r="M307" s="78"/>
    </row>
    <row r="308" spans="2:13" ht="15" thickBot="1" x14ac:dyDescent="0.4">
      <c r="B308" t="s">
        <v>1028</v>
      </c>
      <c r="C308" s="79" t="s">
        <v>683</v>
      </c>
      <c r="D308" s="55"/>
      <c r="E308" s="41">
        <f t="shared" si="97"/>
        <v>1.7199999999999998</v>
      </c>
      <c r="F308" s="80"/>
      <c r="J308" s="79" t="s">
        <v>683</v>
      </c>
      <c r="K308" s="55"/>
      <c r="L308" s="41">
        <f t="shared" si="98"/>
        <v>2.7199999999999998</v>
      </c>
      <c r="M308" s="80"/>
    </row>
    <row r="309" spans="2:13" ht="15" thickBot="1" x14ac:dyDescent="0.4">
      <c r="B309" t="s">
        <v>872</v>
      </c>
      <c r="C309" s="150" t="s">
        <v>678</v>
      </c>
      <c r="D309" s="56"/>
      <c r="E309" s="92">
        <f t="shared" si="99"/>
        <v>1.7199999999999998</v>
      </c>
      <c r="F309" s="81"/>
      <c r="J309" s="150" t="s">
        <v>678</v>
      </c>
      <c r="K309" s="56"/>
      <c r="L309" s="92">
        <f t="shared" si="100"/>
        <v>2.7199999999999998</v>
      </c>
      <c r="M309" s="81"/>
    </row>
    <row r="310" spans="2:13" ht="15" thickBot="1" x14ac:dyDescent="0.4">
      <c r="B310" t="s">
        <v>917</v>
      </c>
      <c r="C310" s="85" t="s">
        <v>690</v>
      </c>
      <c r="D310" s="59"/>
      <c r="E310" s="42">
        <v>17.25</v>
      </c>
      <c r="F310" s="86"/>
      <c r="J310" s="85" t="s">
        <v>690</v>
      </c>
      <c r="K310" s="59"/>
      <c r="L310" s="42">
        <v>20.25</v>
      </c>
      <c r="M310" s="86"/>
    </row>
  </sheetData>
  <mergeCells count="2">
    <mergeCell ref="C1:F1"/>
    <mergeCell ref="J1:M1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13</vt:i4>
      </vt:variant>
    </vt:vector>
  </HeadingPairs>
  <TitlesOfParts>
    <vt:vector size="13" baseType="lpstr">
      <vt:lpstr>Lieferschein</vt:lpstr>
      <vt:lpstr>Verkauf</vt:lpstr>
      <vt:lpstr>Kunden</vt:lpstr>
      <vt:lpstr>Fertigwaren</vt:lpstr>
      <vt:lpstr>Einkauf</vt:lpstr>
      <vt:lpstr>Produktion Lot.Nr.</vt:lpstr>
      <vt:lpstr>Rohmaterial</vt:lpstr>
      <vt:lpstr>Risotto Mischungen</vt:lpstr>
      <vt:lpstr>Tee Mischungen</vt:lpstr>
      <vt:lpstr>Gewürz Mischungen</vt:lpstr>
      <vt:lpstr>Salz Mischungen</vt:lpstr>
      <vt:lpstr>Div. Mischungen</vt:lpstr>
      <vt:lpstr>Tabelle1</vt:lpstr>
    </vt:vector>
  </TitlesOfParts>
  <Manager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subject/>
  <cp:keywords/>
  <dc:description/>
  <cp:lastModifiedBy>oee</cp:lastModifiedBy>
  <cp:lastPrinted>2025-01-10T10:02:57Z</cp:lastPrinted>
  <dcterms:created xsi:type="dcterms:W3CDTF">2015-08-05T11:02:55Z</dcterms:created>
  <dcterms:modified xsi:type="dcterms:W3CDTF">2025-01-17T14:05:32Z</dcterms:modified>
  <cp:category/>
</cp:coreProperties>
</file>