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738F73D7-213E-4A23-AB23-76F119335116}" xr6:coauthVersionLast="47" xr6:coauthVersionMax="47" xr10:uidLastSave="{00000000-0000-0000-0000-000000000000}"/>
  <bookViews>
    <workbookView xWindow="-120" yWindow="-120" windowWidth="29040" windowHeight="15720" xr2:uid="{6F260862-29E3-490C-86DA-6AB506C5C329}"/>
  </bookViews>
  <sheets>
    <sheet name="AKTIV" sheetId="1" r:id="rId1"/>
  </sheets>
  <definedNames>
    <definedName name="_xlnm.Print_Area" localSheetId="0">AKTIV!$A$1:$L$5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1" l="1"/>
  <c r="M4" i="1" l="1" a="1"/>
  <c r="M4" i="1" s="1"/>
  <c r="M5" i="1" a="1"/>
  <c r="M5" i="1" s="1"/>
  <c r="M3" i="1" a="1"/>
  <c r="M3" i="1" s="1"/>
  <c r="L5" i="1"/>
  <c r="D5" i="1"/>
  <c r="L3" i="1"/>
  <c r="D3" i="1"/>
  <c r="D4" i="1"/>
  <c r="K5" i="1"/>
  <c r="L4" i="1"/>
  <c r="K4" i="1"/>
  <c r="K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<sst xmlns="http://schemas.openxmlformats.org/spreadsheetml/2006/main" count="20" uniqueCount="20">
  <si>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Aktive Mitglieder Partisanerbund Thaur</t>
  </si>
  <si>
    <t>Vorname</t>
  </si>
  <si>
    <t>Familienname</t>
  </si>
  <si>
    <t>Geburtsdatum</t>
  </si>
  <si>
    <t>Alter</t>
  </si>
  <si>
    <t>Telefon</t>
  </si>
  <si>
    <t>E-Mail</t>
  </si>
  <si>
    <t>Adresse</t>
  </si>
  <si>
    <t>PLZ</t>
  </si>
  <si>
    <t>Ort</t>
  </si>
  <si>
    <t>Eintrittsjahr</t>
  </si>
  <si>
    <t>Jubiläum</t>
  </si>
  <si>
    <t>Jubiläum1</t>
  </si>
  <si>
    <t xml:space="preserve">Christian </t>
  </si>
  <si>
    <t>Muster</t>
  </si>
  <si>
    <t>Andreas</t>
  </si>
  <si>
    <t>Musterma</t>
  </si>
  <si>
    <t>Richard</t>
  </si>
  <si>
    <t>Mustermann</t>
  </si>
  <si>
    <t>Jubiläum2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</si>
</sst>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36"/>
      <color theme="9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left" vertical="center"/>
    </xf>
    <xf numFmtId="49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/>
    <xf numFmtId="1" fontId="0" fillId="0" borderId="0" xfId="0" applyNumberFormat="1" applyAlignment="1">
      <alignment horizontal="center" vertical="center"/>
    </xf>
    <xf numFmtId="49" fontId="0" fillId="0" borderId="0" xfId="0" quotePrefix="1" applyNumberFormat="1"/>
    <xf numFmtId="0" fontId="2" fillId="0" borderId="0" xfId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Link" xfId="1" builtinId="8"/>
    <cellStyle name="Standard" xfId="0" builtinId="0"/>
  </cellStyles>
  <dxfs count="11"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34F9FD2-FAF3-4D9E-BFF7-77D433E3D82A}" name="Tabelle13" displayName="Tabelle13" ref="A2:M5" totalsRowShown="0">
  <autoFilter ref="A2:M5" xr:uid="{60DBFEF0-CD2A-45AE-A24A-7E4E8D89D8B3}"/>
  <sortState xmlns:xlrd2="http://schemas.microsoft.com/office/spreadsheetml/2017/richdata2" ref="A3:L5">
    <sortCondition ref="B2:B5"/>
  </sortState>
  <tableColumns count="13">
    <tableColumn id="1" xr3:uid="{2EF6E6A3-9215-4872-AF1F-5D0E5C3B595F}" name="Vorname"/>
    <tableColumn id="2" xr3:uid="{E80441B7-B5A3-4A9B-92AD-7437FD32B546}" name="Familienname"/>
    <tableColumn id="3" xr3:uid="{F0C5FF9A-8A30-4650-81BF-21E9C14F61D1}" name="Geburtsdatum"/>
    <tableColumn id="15" xr3:uid="{4A7D29E4-9BB3-470E-8E4D-8C00EDE9E219}" name="Alter" dataDxfId="10">
      <calculatedColumnFormula>DATEDIF(C3,$M$1,"Y")</calculatedColumnFormula>
    </tableColumn>
    <tableColumn id="4" xr3:uid="{E0AD46D2-4BA0-4888-9F72-DDB6DFD92607}" name="Telefon" dataDxfId="9"/>
    <tableColumn id="5" xr3:uid="{108A9C8E-8361-4E64-B191-31645562BFE7}" name="E-Mail" dataCellStyle="Link"/>
    <tableColumn id="6" xr3:uid="{43BBF6A6-5C7A-41BA-A9F8-72DDF429216A}" name="Adresse"/>
    <tableColumn id="7" xr3:uid="{6BA827A7-BA11-40BA-8E25-61F534388E01}" name="PLZ" dataDxfId="8"/>
    <tableColumn id="8" xr3:uid="{5526FA12-885F-4B6C-96FD-C51AD21FACB4}" name="Ort" dataDxfId="7"/>
    <tableColumn id="9" xr3:uid="{796EA868-0CFE-452F-BDB3-5BCB9A7C7F98}" name="Eintrittsjahr" dataDxfId="6"/>
    <tableColumn id="10" xr3:uid="{29FDD01B-1F42-43C2-8219-48143D5AB979}" name="Jubiläum" dataDxfId="5">
      <calculatedColumnFormula>IF(AND(YEAR($M$1)-Tabelle13[[#This Row],[Eintrittsjahr]]&gt;=15,YEAR($M$1)-Tabelle13[[#This Row],[Eintrittsjahr]]&lt;25),Tabelle13[[#This Row],[Eintrittsjahr]]+15&amp;" BRONZE",IF(AND(YEAR($M$1)-Tabelle13[[#This Row],[Eintrittsjahr]]&gt;=25,YEAR($M$1)-Tabelle13[[#This Row],[Eintrittsjahr]]&lt;40),Tabelle13[[#This Row],[Eintrittsjahr]]+25&amp;" SILBER",IF(YEAR($M$1)-Tabelle13[[#This Row],[Eintrittsjahr]]&gt;=40,Tabelle13[[#This Row],[Eintrittsjahr]]+40&amp;" GOLD",Tabelle13[[#This Row],[Eintrittsjahr]]+15&amp;"|"&amp;Tabelle13[[#This Row],[Eintrittsjahr]]+25&amp;"|"&amp;Tabelle13[[#This Row],[Eintrittsjahr]]+40)))</calculatedColumnFormula>
    </tableColumn>
    <tableColumn id="11" xr3:uid="{B7B108DF-2815-4103-BFCC-573E1E4E696C}" name="Jubiläum1" dataDxfId="1">
      <calculatedColumnFormula>IF(YEAR($M$1)-Tabelle13[[#This Row],[Eintrittsjahr]]=15,"BRONZE",IF(YEAR($M$1)-Tabelle13[[#This Row],[Eintrittsjahr]]=25,"SILBER",IF(YEAR($M$1)-Tabelle13[[#This Row],[Eintrittsjahr]]=40,"GOLD",IF(YEAR($M$1)-Tabelle13[[#This Row],[Eintrittsjahr]]&lt;15,Tabelle13[[#This Row],[Eintrittsjahr]]+15,IF(YEAR($M$1)-Tabelle13[[#This Row],[Eintrittsjahr]]&lt;25,Tabelle13[[#This Row],[Eintrittsjahr]]+25,IF(YEAR($M$1)-Tabelle13[[#This Row],[Eintrittsjahr]]&lt;40,Tabelle13[[#This Row],[Eintrittsjahr]]+40,""))))))</calculatedColumnFormula>
    </tableColumn>
    <tableColumn id="12" xr3:uid="{B5A5CF37-06F9-4340-8A18-BB0D14A07B15}" name="Jubiläum2" dataDxfId="0">
      <calculatedColumnFormula array="1">_xlfn.LET(_xlpm.a,YEAR($M$1),_xlpm.b,_xlpm.a-Tabelle13[[#This Row],[Eintrittsjahr]],_xlpm.c,_xlfn.SEQUENCE(3,,15,10),_xlpm.d,Tabelle13[[#This Row],[Eintrittsjahr]]+_xlpm.c,_xlpm.e,INDEX(_xlpm.d,MATCH(TRUE,_xlpm.d&gt;=_xlpm.a,0)),_xlpm.f,IF(_xlpm.b=15,"BRONZE",IF(_xlpm.b=25,"SILBER",IF(_xlpm.b=40,"GOLD",""))),IF(_xlpm.f&lt;&gt;"",_xlpm.f,_xlpm.e))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4966-B7E0-407B-998C-92EDB338BB72}">
  <sheetPr codeName="Tabelle1">
    <tabColor theme="9" tint="-0.249977111117893"/>
    <pageSetUpPr fitToPage="1"/>
  </sheetPr>
  <dimension ref="A1:M5"/>
  <sheetViews>
    <sheetView tabSelected="1" workbookViewId="0">
      <selection activeCell="M4" sqref="M4"/>
    </sheetView>
  </sheetViews>
  <sheetFormatPr baseColWidth="10" defaultRowHeight="15" x14ac:dyDescent="0.25"/>
  <cols>
    <col min="1" max="1" width="15.7109375" customWidth="1"/>
    <col min="2" max="2" width="18.7109375" customWidth="1"/>
    <col min="3" max="3" width="11.7109375" customWidth="1"/>
    <col min="4" max="4" width="7.7109375" style="8" customWidth="1"/>
    <col min="5" max="5" width="15.7109375" style="5" customWidth="1"/>
    <col min="6" max="6" width="26.7109375" customWidth="1"/>
    <col min="7" max="7" width="22" customWidth="1"/>
    <col min="8" max="9" width="8.7109375" style="1" customWidth="1"/>
    <col min="10" max="10" width="15.7109375" style="6" customWidth="1"/>
    <col min="11" max="11" width="16.5703125" style="6" customWidth="1"/>
    <col min="12" max="12" width="13.7109375" style="6" customWidth="1"/>
    <col min="13" max="13" width="15.140625" bestFit="1" customWidth="1"/>
  </cols>
  <sheetData>
    <row r="1" spans="1:13" s="3" customFormat="1" ht="57" customHeight="1" x14ac:dyDescent="0.25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2">
        <f ca="1">TODAY()</f>
        <v>45674</v>
      </c>
    </row>
    <row r="2" spans="1:13" x14ac:dyDescent="0.25">
      <c r="A2" t="s">
        <v>1</v>
      </c>
      <c r="B2" t="s">
        <v>2</v>
      </c>
      <c r="C2" t="s">
        <v>3</v>
      </c>
      <c r="D2" s="4" t="s">
        <v>4</v>
      </c>
      <c r="E2" s="5" t="s">
        <v>5</v>
      </c>
      <c r="F2" t="s">
        <v>6</v>
      </c>
      <c r="G2" t="s">
        <v>7</v>
      </c>
      <c r="H2" s="1" t="s">
        <v>8</v>
      </c>
      <c r="I2" s="1" t="s">
        <v>9</v>
      </c>
      <c r="J2" s="6" t="s">
        <v>10</v>
      </c>
      <c r="K2" s="6" t="s">
        <v>11</v>
      </c>
      <c r="L2" s="6" t="s">
        <v>12</v>
      </c>
      <c r="M2" t="s">
        <v>19</v>
      </c>
    </row>
    <row r="3" spans="1:13" x14ac:dyDescent="0.25">
      <c r="A3" t="s">
        <v>13</v>
      </c>
      <c r="B3" t="s">
        <v>14</v>
      </c>
      <c r="C3" s="7">
        <v>22290</v>
      </c>
      <c r="D3" s="8">
        <f t="shared" ref="D3:D5" ca="1" si="0">DATEDIF(C3,$M$1,"Y")</f>
        <v>64</v>
      </c>
      <c r="E3" s="9"/>
      <c r="F3" s="10"/>
      <c r="J3" s="6">
        <v>2013</v>
      </c>
      <c r="K3" s="6" t="str">
        <f ca="1">IF(AND(YEAR($M$1)-Tabelle13[[#This Row],[Eintrittsjahr]]&gt;=15,YEAR($M$1)-Tabelle13[[#This Row],[Eintrittsjahr]]&lt;25),Tabelle13[[#This Row],[Eintrittsjahr]]+15&amp;" BRONZE",IF(AND(YEAR($M$1)-Tabelle13[[#This Row],[Eintrittsjahr]]&gt;=25,YEAR($M$1)-Tabelle13[[#This Row],[Eintrittsjahr]]&lt;40),Tabelle13[[#This Row],[Eintrittsjahr]]+25&amp;" SILBER",IF(YEAR($M$1)-Tabelle13[[#This Row],[Eintrittsjahr]]&gt;=40,Tabelle13[[#This Row],[Eintrittsjahr]]+40&amp;" GOLD",Tabelle13[[#This Row],[Eintrittsjahr]]+15&amp;"|"&amp;Tabelle13[[#This Row],[Eintrittsjahr]]+25&amp;"|"&amp;Tabelle13[[#This Row],[Eintrittsjahr]]+40)))</f>
        <v>2028|2038|2053</v>
      </c>
      <c r="L3" s="6">
        <f ca="1">IF(YEAR($M$1)-Tabelle13[[#This Row],[Eintrittsjahr]]=15,"BRONZE",IF(YEAR($M$1)-Tabelle13[[#This Row],[Eintrittsjahr]]=25,"SILBER",IF(YEAR($M$1)-Tabelle13[[#This Row],[Eintrittsjahr]]=40,"GOLD",IF(YEAR($M$1)-Tabelle13[[#This Row],[Eintrittsjahr]]&lt;15,Tabelle13[[#This Row],[Eintrittsjahr]]+15,IF(YEAR($M$1)-Tabelle13[[#This Row],[Eintrittsjahr]]&lt;25,Tabelle13[[#This Row],[Eintrittsjahr]]+25,IF(YEAR($M$1)-Tabelle13[[#This Row],[Eintrittsjahr]]&lt;40,Tabelle13[[#This Row],[Eintrittsjahr]]+40,""))))))</f>
        <v>2028</v>
      </c>
      <c r="M3" s="1" cm="1">
        <f t="array" aca="1" ref="M3" ca="1">_xlfn.LET(_xlpm.a,YEAR($M$1),_xlpm.b,_xlpm.a-Tabelle13[[#This Row],[Eintrittsjahr]],_xlpm.c,_xlfn.SEQUENCE(3,,15,10),_xlpm.d,Tabelle13[[#This Row],[Eintrittsjahr]]+_xlpm.c,_xlpm.e,INDEX(_xlpm.d,MATCH(TRUE,_xlpm.d&gt;=_xlpm.a,0)),_xlpm.f,IF(_xlpm.b=15,"BRONZE",IF(_xlpm.b=25,"SILBER",IF(_xlpm.b=40,"GOLD",""))),IF(_xlpm.f&lt;&gt;"",_xlpm.f,_xlpm.e))</f>
        <v>2028</v>
      </c>
    </row>
    <row r="4" spans="1:13" x14ac:dyDescent="0.25">
      <c r="A4" t="s">
        <v>15</v>
      </c>
      <c r="B4" t="s">
        <v>16</v>
      </c>
      <c r="C4" s="7">
        <v>30782</v>
      </c>
      <c r="D4" s="8">
        <f t="shared" ca="1" si="0"/>
        <v>40</v>
      </c>
      <c r="F4" s="10"/>
      <c r="J4" s="6">
        <v>2011</v>
      </c>
      <c r="K4" s="6" t="str">
        <f ca="1">IF(AND(YEAR($M$1)-Tabelle13[[#This Row],[Eintrittsjahr]]&gt;=15,YEAR($M$1)-Tabelle13[[#This Row],[Eintrittsjahr]]&lt;25),Tabelle13[[#This Row],[Eintrittsjahr]]+15&amp;" BRONZE",IF(AND(YEAR($M$1)-Tabelle13[[#This Row],[Eintrittsjahr]]&gt;=25,YEAR($M$1)-Tabelle13[[#This Row],[Eintrittsjahr]]&lt;40),Tabelle13[[#This Row],[Eintrittsjahr]]+25&amp;" SILBER",IF(YEAR($M$1)-Tabelle13[[#This Row],[Eintrittsjahr]]&gt;=40,Tabelle13[[#This Row],[Eintrittsjahr]]+40&amp;" GOLD",Tabelle13[[#This Row],[Eintrittsjahr]]+15&amp;"|"&amp;Tabelle13[[#This Row],[Eintrittsjahr]]+25&amp;"|"&amp;Tabelle13[[#This Row],[Eintrittsjahr]]+40)))</f>
        <v>2026|2036|2051</v>
      </c>
      <c r="L4" s="6">
        <f ca="1">IF(YEAR($M$1)-Tabelle13[[#This Row],[Eintrittsjahr]]=15,"BRONZE",IF(YEAR($M$1)-Tabelle13[[#This Row],[Eintrittsjahr]]=25,"SILBER",IF(YEAR($M$1)-Tabelle13[[#This Row],[Eintrittsjahr]]=40,"GOLD",IF(YEAR($M$1)-Tabelle13[[#This Row],[Eintrittsjahr]]&lt;15,Tabelle13[[#This Row],[Eintrittsjahr]]+15,IF(YEAR($M$1)-Tabelle13[[#This Row],[Eintrittsjahr]]&lt;25,Tabelle13[[#This Row],[Eintrittsjahr]]+25,IF(YEAR($M$1)-Tabelle13[[#This Row],[Eintrittsjahr]]&lt;40,Tabelle13[[#This Row],[Eintrittsjahr]]+40,""))))))</f>
        <v>2026</v>
      </c>
      <c r="M4" s="1" cm="1">
        <f t="array" aca="1" ref="M4" ca="1">_xlfn.LET(_xlpm.a,YEAR($M$1),_xlpm.b,_xlpm.a-Tabelle13[[#This Row],[Eintrittsjahr]],_xlpm.c,_xlfn.SEQUENCE(3,,15,10),_xlpm.d,Tabelle13[[#This Row],[Eintrittsjahr]]+_xlpm.c,_xlpm.e,INDEX(_xlpm.d,MATCH(TRUE,_xlpm.d&gt;=_xlpm.a,0)),_xlpm.f,IF(_xlpm.b=15,"BRONZE",IF(_xlpm.b=25,"SILBER",IF(_xlpm.b=40,"GOLD",""))),IF(_xlpm.f&lt;&gt;"",_xlpm.f,_xlpm.e))</f>
        <v>2026</v>
      </c>
    </row>
    <row r="5" spans="1:13" x14ac:dyDescent="0.25">
      <c r="A5" t="s">
        <v>17</v>
      </c>
      <c r="B5" t="s">
        <v>18</v>
      </c>
      <c r="C5" s="7">
        <v>25995</v>
      </c>
      <c r="D5" s="8">
        <f t="shared" ca="1" si="0"/>
        <v>53</v>
      </c>
      <c r="F5" s="10"/>
      <c r="J5" s="6">
        <v>2010</v>
      </c>
      <c r="K5" s="6" t="str">
        <f ca="1">IF(AND(YEAR($M$1)-Tabelle13[[#This Row],[Eintrittsjahr]]&gt;=15,YEAR($M$1)-Tabelle13[[#This Row],[Eintrittsjahr]]&lt;25),Tabelle13[[#This Row],[Eintrittsjahr]]+15&amp;" BRONZE",IF(AND(YEAR($M$1)-Tabelle13[[#This Row],[Eintrittsjahr]]&gt;=25,YEAR($M$1)-Tabelle13[[#This Row],[Eintrittsjahr]]&lt;40),Tabelle13[[#This Row],[Eintrittsjahr]]+25&amp;" SILBER",IF(YEAR($M$1)-Tabelle13[[#This Row],[Eintrittsjahr]]&gt;=40,Tabelle13[[#This Row],[Eintrittsjahr]]+40&amp;" GOLD",Tabelle13[[#This Row],[Eintrittsjahr]]+15&amp;"|"&amp;Tabelle13[[#This Row],[Eintrittsjahr]]+25&amp;"|"&amp;Tabelle13[[#This Row],[Eintrittsjahr]]+40)))</f>
        <v>2025 BRONZE</v>
      </c>
      <c r="L5" s="6" t="str">
        <f ca="1">IF(YEAR($M$1)-Tabelle13[[#This Row],[Eintrittsjahr]]=15,"BRONZE",IF(YEAR($M$1)-Tabelle13[[#This Row],[Eintrittsjahr]]=25,"SILBER",IF(YEAR($M$1)-Tabelle13[[#This Row],[Eintrittsjahr]]=40,"GOLD",IF(YEAR($M$1)-Tabelle13[[#This Row],[Eintrittsjahr]]&lt;15,Tabelle13[[#This Row],[Eintrittsjahr]]+15,IF(YEAR($M$1)-Tabelle13[[#This Row],[Eintrittsjahr]]&lt;25,Tabelle13[[#This Row],[Eintrittsjahr]]+25,IF(YEAR($M$1)-Tabelle13[[#This Row],[Eintrittsjahr]]&lt;40,Tabelle13[[#This Row],[Eintrittsjahr]]+40,""))))))</f>
        <v>BRONZE</v>
      </c>
      <c r="M5" s="1" t="str" cm="1">
        <f t="array" aca="1" ref="M5" ca="1">_xlfn.LET(_xlpm.a,YEAR($M$1),_xlpm.b,_xlpm.a-Tabelle13[[#This Row],[Eintrittsjahr]],_xlpm.c,_xlfn.SEQUENCE(3,,15,10),_xlpm.d,Tabelle13[[#This Row],[Eintrittsjahr]]+_xlpm.c,_xlpm.e,INDEX(_xlpm.d,MATCH(TRUE,_xlpm.d&gt;=_xlpm.a,0)),_xlpm.f,IF(_xlpm.b=15,"BRONZE",IF(_xlpm.b=25,"SILBER",IF(_xlpm.b=40,"GOLD",""))),IF(_xlpm.f&lt;&gt;"",_xlpm.f,_xlpm.e))</f>
        <v>BRONZE</v>
      </c>
    </row>
  </sheetData>
  <mergeCells count="1">
    <mergeCell ref="A1:L1"/>
  </mergeCells>
  <conditionalFormatting sqref="D3:D5">
    <cfRule type="expression" dxfId="4" priority="3" stopIfTrue="1">
      <formula>MOD(D3,10)=0</formula>
    </cfRule>
  </conditionalFormatting>
  <conditionalFormatting sqref="K3:K5">
    <cfRule type="expression" dxfId="3" priority="2" stopIfTrue="1">
      <formula>YEAR(heut())=K3</formula>
    </cfRule>
  </conditionalFormatting>
  <conditionalFormatting sqref="K3:L5">
    <cfRule type="expression" dxfId="2" priority="1" stopIfTrue="1">
      <formula>YEAR(TODAY())=K3</formula>
    </cfRule>
  </conditionalFormatting>
  <pageMargins left="0.70866141732283472" right="0.70866141732283472" top="0.78740157480314965" bottom="0.78740157480314965" header="0.31496062992125984" footer="0.31496062992125984"/>
  <pageSetup paperSize="9" scale="5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2025-01-17T17:14:34Z</dcterms:created>
  <dcterms:modified xsi:type="dcterms:W3CDTF">2025-01-17T17:25:42Z</dcterms:modified>
</cp:coreProperties>
</file>