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16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3EC6D513-D4BD-4142-8D5F-46BB529DF85E}" xr6:coauthVersionLast="47" xr6:coauthVersionMax="47" xr10:uidLastSave="{00000000-0000-0000-0000-000000000000}"/>
  <bookViews>
    <workbookView xWindow="-132" yWindow="-132" windowWidth="25860" windowHeight="15540" activeTab="1" xr2:uid="{00000000-000D-0000-FFFF-FFFF00000000}"/>
  </bookViews>
  <sheets>
    <sheet name="Sollstunden" sheetId="2" r:id="rId1"/>
    <sheet name="Feiertage" sheetId="3" r:id="rId2"/>
  </sheets>
  <definedNames>
    <definedName name="Daten">Sollstunden!$C$4:$AG$4,Sollstunden!$C$7:$AE$7,Sollstunden!$C$10:$AG$10,Sollstunden!$C$13:$AF$13,Sollstunden!$C$16:$AG$16,Sollstunden!$C$19:$AF$19,Sollstunden!$C$22:$AG$22,Sollstunden!$C$25:$AG$25,Sollstunden!$C$28:$AF$28,Sollstunden!$C$31:$AG$31,Sollstunden!$C$34:$AF$34,Sollstunden!$C$37:$AG$37</definedName>
    <definedName name="Stunden">Sollstunden!$C$6:$AG$6,Sollstunden!$C$9:$AE$9,Sollstunden!$C$12:$AG$12,Sollstunden!$C$15:$AF$15,Sollstunden!$C$18:$AG$18,Sollstunden!$C$21:$AF$21,Sollstunden!$C$24:$AG$24,Sollstunden!$C$27:$AG$27,Sollstunden!$C$30:$AF$30,Sollstunden!$C$33:$AG$33,Sollstunden!$C$36:$AF$36,Sollstunden!$C$39:$AG$39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39" i="2" l="1" a="1"/>
  <c r="AG39" i="2" s="1"/>
  <c r="AF39" i="2" a="1"/>
  <c r="AF39" i="2" s="1"/>
  <c r="AE39" i="2" a="1"/>
  <c r="AE39" i="2" s="1"/>
  <c r="AD39" i="2" a="1"/>
  <c r="AD39" i="2" s="1"/>
  <c r="AC39" i="2" a="1"/>
  <c r="AC39" i="2" s="1"/>
  <c r="AB39" i="2" a="1"/>
  <c r="AB39" i="2" s="1"/>
  <c r="AA39" i="2" a="1"/>
  <c r="AA39" i="2" s="1"/>
  <c r="Z39" i="2" a="1"/>
  <c r="Z39" i="2" s="1"/>
  <c r="Y39" i="2" a="1"/>
  <c r="Y39" i="2" s="1"/>
  <c r="X39" i="2" a="1"/>
  <c r="X39" i="2" s="1"/>
  <c r="W39" i="2" a="1"/>
  <c r="W39" i="2" s="1"/>
  <c r="V39" i="2" a="1"/>
  <c r="V39" i="2" s="1"/>
  <c r="U39" i="2" a="1"/>
  <c r="U39" i="2" s="1"/>
  <c r="T39" i="2" a="1"/>
  <c r="T39" i="2" s="1"/>
  <c r="S39" i="2" a="1"/>
  <c r="S39" i="2" s="1"/>
  <c r="R39" i="2" a="1"/>
  <c r="R39" i="2" s="1"/>
  <c r="Q39" i="2" a="1"/>
  <c r="Q39" i="2" s="1"/>
  <c r="P39" i="2" a="1"/>
  <c r="P39" i="2" s="1"/>
  <c r="O39" i="2" a="1"/>
  <c r="O39" i="2" s="1"/>
  <c r="N39" i="2" a="1"/>
  <c r="N39" i="2" s="1"/>
  <c r="M39" i="2" a="1"/>
  <c r="M39" i="2" s="1"/>
  <c r="L39" i="2" a="1"/>
  <c r="L39" i="2" s="1"/>
  <c r="K39" i="2" a="1"/>
  <c r="K39" i="2" s="1"/>
  <c r="J39" i="2" a="1"/>
  <c r="J39" i="2" s="1"/>
  <c r="I39" i="2" a="1"/>
  <c r="I39" i="2" s="1"/>
  <c r="H39" i="2" a="1"/>
  <c r="H39" i="2" s="1"/>
  <c r="G39" i="2" a="1"/>
  <c r="G39" i="2" s="1"/>
  <c r="F39" i="2" a="1"/>
  <c r="F39" i="2" s="1"/>
  <c r="E39" i="2" a="1"/>
  <c r="E39" i="2" s="1"/>
  <c r="D39" i="2" a="1"/>
  <c r="D39" i="2" s="1"/>
  <c r="C39" i="2" a="1"/>
  <c r="C39" i="2" s="1"/>
  <c r="AG36" i="2" a="1"/>
  <c r="AG36" i="2" s="1"/>
  <c r="AF36" i="2" a="1"/>
  <c r="AF36" i="2" s="1"/>
  <c r="AE36" i="2" a="1"/>
  <c r="AE36" i="2" s="1"/>
  <c r="AD36" i="2" a="1"/>
  <c r="AD36" i="2" s="1"/>
  <c r="AC36" i="2" a="1"/>
  <c r="AC36" i="2" s="1"/>
  <c r="AB36" i="2" a="1"/>
  <c r="AB36" i="2" s="1"/>
  <c r="AA36" i="2" a="1"/>
  <c r="AA36" i="2" s="1"/>
  <c r="Z36" i="2" a="1"/>
  <c r="Z36" i="2" s="1"/>
  <c r="Y36" i="2" a="1"/>
  <c r="Y36" i="2" s="1"/>
  <c r="X36" i="2" a="1"/>
  <c r="X36" i="2" s="1"/>
  <c r="W36" i="2" a="1"/>
  <c r="W36" i="2" s="1"/>
  <c r="V36" i="2" a="1"/>
  <c r="V36" i="2" s="1"/>
  <c r="U36" i="2" a="1"/>
  <c r="U36" i="2" s="1"/>
  <c r="T36" i="2" a="1"/>
  <c r="T36" i="2" s="1"/>
  <c r="S36" i="2" a="1"/>
  <c r="S36" i="2" s="1"/>
  <c r="R36" i="2" a="1"/>
  <c r="R36" i="2" s="1"/>
  <c r="Q36" i="2" a="1"/>
  <c r="Q36" i="2" s="1"/>
  <c r="P36" i="2" a="1"/>
  <c r="P36" i="2" s="1"/>
  <c r="O36" i="2" a="1"/>
  <c r="O36" i="2" s="1"/>
  <c r="N36" i="2" a="1"/>
  <c r="N36" i="2" s="1"/>
  <c r="M36" i="2" a="1"/>
  <c r="M36" i="2" s="1"/>
  <c r="L36" i="2" a="1"/>
  <c r="L36" i="2" s="1"/>
  <c r="K36" i="2" a="1"/>
  <c r="K36" i="2" s="1"/>
  <c r="J36" i="2" a="1"/>
  <c r="J36" i="2" s="1"/>
  <c r="I36" i="2" a="1"/>
  <c r="I36" i="2" s="1"/>
  <c r="H36" i="2" a="1"/>
  <c r="H36" i="2" s="1"/>
  <c r="G36" i="2" a="1"/>
  <c r="G36" i="2" s="1"/>
  <c r="F36" i="2" a="1"/>
  <c r="F36" i="2" s="1"/>
  <c r="E36" i="2" a="1"/>
  <c r="E36" i="2" s="1"/>
  <c r="D36" i="2" a="1"/>
  <c r="D36" i="2" s="1"/>
  <c r="C36" i="2" a="1"/>
  <c r="C36" i="2" s="1"/>
  <c r="AG33" i="2" a="1"/>
  <c r="AG33" i="2" s="1"/>
  <c r="AF33" i="2" a="1"/>
  <c r="AF33" i="2" s="1"/>
  <c r="AE33" i="2" a="1"/>
  <c r="AE33" i="2" s="1"/>
  <c r="AD33" i="2" a="1"/>
  <c r="AD33" i="2" s="1"/>
  <c r="AC33" i="2" a="1"/>
  <c r="AC33" i="2" s="1"/>
  <c r="AB33" i="2" a="1"/>
  <c r="AB33" i="2" s="1"/>
  <c r="AA33" i="2" a="1"/>
  <c r="AA33" i="2" s="1"/>
  <c r="Z33" i="2" a="1"/>
  <c r="Z33" i="2" s="1"/>
  <c r="Y33" i="2" a="1"/>
  <c r="Y33" i="2" s="1"/>
  <c r="X33" i="2" a="1"/>
  <c r="X33" i="2" s="1"/>
  <c r="W33" i="2" a="1"/>
  <c r="W33" i="2" s="1"/>
  <c r="V33" i="2" a="1"/>
  <c r="V33" i="2" s="1"/>
  <c r="U33" i="2" a="1"/>
  <c r="U33" i="2" s="1"/>
  <c r="T33" i="2" a="1"/>
  <c r="T33" i="2" s="1"/>
  <c r="S33" i="2" a="1"/>
  <c r="S33" i="2" s="1"/>
  <c r="R33" i="2" a="1"/>
  <c r="R33" i="2" s="1"/>
  <c r="Q33" i="2" a="1"/>
  <c r="Q33" i="2" s="1"/>
  <c r="P33" i="2" a="1"/>
  <c r="P33" i="2" s="1"/>
  <c r="O33" i="2" a="1"/>
  <c r="O33" i="2" s="1"/>
  <c r="N33" i="2" a="1"/>
  <c r="N33" i="2" s="1"/>
  <c r="M33" i="2" a="1"/>
  <c r="M33" i="2" s="1"/>
  <c r="L33" i="2" a="1"/>
  <c r="L33" i="2" s="1"/>
  <c r="K33" i="2" a="1"/>
  <c r="K33" i="2" s="1"/>
  <c r="J33" i="2" a="1"/>
  <c r="J33" i="2" s="1"/>
  <c r="I33" i="2" a="1"/>
  <c r="I33" i="2" s="1"/>
  <c r="H33" i="2" a="1"/>
  <c r="H33" i="2" s="1"/>
  <c r="G33" i="2" a="1"/>
  <c r="G33" i="2" s="1"/>
  <c r="F33" i="2" a="1"/>
  <c r="F33" i="2" s="1"/>
  <c r="E33" i="2" a="1"/>
  <c r="E33" i="2" s="1"/>
  <c r="D33" i="2" a="1"/>
  <c r="D33" i="2" s="1"/>
  <c r="C33" i="2" a="1"/>
  <c r="C33" i="2" s="1"/>
  <c r="AG27" i="2" a="1"/>
  <c r="AG27" i="2" s="1"/>
  <c r="AF27" i="2" a="1"/>
  <c r="AF27" i="2" s="1"/>
  <c r="AE27" i="2" a="1"/>
  <c r="AE27" i="2" s="1"/>
  <c r="AD27" i="2" a="1"/>
  <c r="AD27" i="2" s="1"/>
  <c r="AC27" i="2" a="1"/>
  <c r="AC27" i="2" s="1"/>
  <c r="AB27" i="2" a="1"/>
  <c r="AB27" i="2" s="1"/>
  <c r="AA27" i="2" a="1"/>
  <c r="AA27" i="2" s="1"/>
  <c r="Z27" i="2" a="1"/>
  <c r="Z27" i="2" s="1"/>
  <c r="Y27" i="2" a="1"/>
  <c r="Y27" i="2" s="1"/>
  <c r="X27" i="2" a="1"/>
  <c r="X27" i="2" s="1"/>
  <c r="W27" i="2" a="1"/>
  <c r="W27" i="2" s="1"/>
  <c r="V27" i="2" a="1"/>
  <c r="V27" i="2" s="1"/>
  <c r="U27" i="2" a="1"/>
  <c r="U27" i="2" s="1"/>
  <c r="T27" i="2" a="1"/>
  <c r="T27" i="2" s="1"/>
  <c r="S27" i="2" a="1"/>
  <c r="S27" i="2" s="1"/>
  <c r="R27" i="2" a="1"/>
  <c r="R27" i="2" s="1"/>
  <c r="Q27" i="2" a="1"/>
  <c r="Q27" i="2" s="1"/>
  <c r="P27" i="2" a="1"/>
  <c r="P27" i="2" s="1"/>
  <c r="O27" i="2" a="1"/>
  <c r="O27" i="2" s="1"/>
  <c r="N27" i="2" a="1"/>
  <c r="N27" i="2" s="1"/>
  <c r="M27" i="2" a="1"/>
  <c r="M27" i="2" s="1"/>
  <c r="L27" i="2" a="1"/>
  <c r="L27" i="2" s="1"/>
  <c r="K27" i="2" a="1"/>
  <c r="K27" i="2" s="1"/>
  <c r="J27" i="2" a="1"/>
  <c r="J27" i="2" s="1"/>
  <c r="I27" i="2" a="1"/>
  <c r="I27" i="2" s="1"/>
  <c r="H27" i="2" a="1"/>
  <c r="H27" i="2" s="1"/>
  <c r="G27" i="2" a="1"/>
  <c r="G27" i="2" s="1"/>
  <c r="F27" i="2" a="1"/>
  <c r="F27" i="2" s="1"/>
  <c r="E27" i="2" a="1"/>
  <c r="E27" i="2" s="1"/>
  <c r="D27" i="2" a="1"/>
  <c r="D27" i="2" s="1"/>
  <c r="C27" i="2" a="1"/>
  <c r="C27" i="2" s="1"/>
  <c r="AG24" i="2" a="1"/>
  <c r="AG24" i="2" s="1"/>
  <c r="AF24" i="2" a="1"/>
  <c r="AF24" i="2" s="1"/>
  <c r="AE24" i="2" a="1"/>
  <c r="AE24" i="2" s="1"/>
  <c r="AD24" i="2" a="1"/>
  <c r="AD24" i="2" s="1"/>
  <c r="AC24" i="2" a="1"/>
  <c r="AC24" i="2" s="1"/>
  <c r="AB24" i="2" a="1"/>
  <c r="AB24" i="2" s="1"/>
  <c r="AA24" i="2" a="1"/>
  <c r="AA24" i="2" s="1"/>
  <c r="Z24" i="2" a="1"/>
  <c r="Z24" i="2" s="1"/>
  <c r="Y24" i="2" a="1"/>
  <c r="Y24" i="2" s="1"/>
  <c r="X24" i="2" a="1"/>
  <c r="X24" i="2" s="1"/>
  <c r="W24" i="2" a="1"/>
  <c r="W24" i="2" s="1"/>
  <c r="V24" i="2" a="1"/>
  <c r="V24" i="2" s="1"/>
  <c r="U24" i="2" a="1"/>
  <c r="U24" i="2" s="1"/>
  <c r="T24" i="2" a="1"/>
  <c r="T24" i="2" s="1"/>
  <c r="S24" i="2" a="1"/>
  <c r="S24" i="2" s="1"/>
  <c r="R24" i="2" a="1"/>
  <c r="R24" i="2" s="1"/>
  <c r="Q24" i="2" a="1"/>
  <c r="Q24" i="2" s="1"/>
  <c r="P24" i="2" a="1"/>
  <c r="P24" i="2" s="1"/>
  <c r="O24" i="2" a="1"/>
  <c r="O24" i="2" s="1"/>
  <c r="N24" i="2" a="1"/>
  <c r="N24" i="2" s="1"/>
  <c r="M24" i="2" a="1"/>
  <c r="M24" i="2" s="1"/>
  <c r="L24" i="2" a="1"/>
  <c r="L24" i="2" s="1"/>
  <c r="K24" i="2" a="1"/>
  <c r="K24" i="2" s="1"/>
  <c r="J24" i="2" a="1"/>
  <c r="J24" i="2" s="1"/>
  <c r="I24" i="2" a="1"/>
  <c r="I24" i="2" s="1"/>
  <c r="H24" i="2" a="1"/>
  <c r="H24" i="2" s="1"/>
  <c r="G24" i="2" a="1"/>
  <c r="G24" i="2" s="1"/>
  <c r="F24" i="2" a="1"/>
  <c r="F24" i="2" s="1"/>
  <c r="E24" i="2" a="1"/>
  <c r="E24" i="2" s="1"/>
  <c r="D24" i="2" a="1"/>
  <c r="D24" i="2" s="1"/>
  <c r="C24" i="2" a="1"/>
  <c r="C24" i="2" s="1"/>
  <c r="AG21" i="2" a="1"/>
  <c r="AG21" i="2" s="1"/>
  <c r="AF21" i="2" a="1"/>
  <c r="AF21" i="2" s="1"/>
  <c r="AE21" i="2" a="1"/>
  <c r="AE21" i="2" s="1"/>
  <c r="AD21" i="2" a="1"/>
  <c r="AD21" i="2" s="1"/>
  <c r="AC21" i="2" a="1"/>
  <c r="AC21" i="2" s="1"/>
  <c r="AB21" i="2" a="1"/>
  <c r="AB21" i="2" s="1"/>
  <c r="AA21" i="2" a="1"/>
  <c r="AA21" i="2" s="1"/>
  <c r="Z21" i="2" a="1"/>
  <c r="Z21" i="2" s="1"/>
  <c r="Y21" i="2" a="1"/>
  <c r="Y21" i="2" s="1"/>
  <c r="X21" i="2" a="1"/>
  <c r="X21" i="2" s="1"/>
  <c r="W21" i="2" a="1"/>
  <c r="W21" i="2" s="1"/>
  <c r="V21" i="2" a="1"/>
  <c r="V21" i="2" s="1"/>
  <c r="U21" i="2" a="1"/>
  <c r="U21" i="2" s="1"/>
  <c r="T21" i="2" a="1"/>
  <c r="T21" i="2" s="1"/>
  <c r="S21" i="2" a="1"/>
  <c r="S21" i="2" s="1"/>
  <c r="R21" i="2" a="1"/>
  <c r="R21" i="2" s="1"/>
  <c r="Q21" i="2" a="1"/>
  <c r="Q21" i="2" s="1"/>
  <c r="P21" i="2" a="1"/>
  <c r="P21" i="2" s="1"/>
  <c r="O21" i="2" a="1"/>
  <c r="O21" i="2" s="1"/>
  <c r="N21" i="2" a="1"/>
  <c r="N21" i="2" s="1"/>
  <c r="M21" i="2" a="1"/>
  <c r="M21" i="2" s="1"/>
  <c r="L21" i="2" a="1"/>
  <c r="L21" i="2" s="1"/>
  <c r="K21" i="2" a="1"/>
  <c r="K21" i="2" s="1"/>
  <c r="J21" i="2" a="1"/>
  <c r="J21" i="2" s="1"/>
  <c r="I21" i="2" a="1"/>
  <c r="I21" i="2" s="1"/>
  <c r="H21" i="2" a="1"/>
  <c r="H21" i="2" s="1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AG18" i="2" a="1"/>
  <c r="AG18" i="2" s="1"/>
  <c r="AF18" i="2" a="1"/>
  <c r="AF18" i="2" s="1"/>
  <c r="AE18" i="2" a="1"/>
  <c r="AE18" i="2" s="1"/>
  <c r="AD18" i="2" a="1"/>
  <c r="AD18" i="2" s="1"/>
  <c r="AC18" i="2" a="1"/>
  <c r="AC18" i="2" s="1"/>
  <c r="AB18" i="2" a="1"/>
  <c r="AB18" i="2" s="1"/>
  <c r="AA18" i="2" a="1"/>
  <c r="AA18" i="2" s="1"/>
  <c r="Z18" i="2" a="1"/>
  <c r="Z18" i="2" s="1"/>
  <c r="Y18" i="2" a="1"/>
  <c r="Y18" i="2" s="1"/>
  <c r="X18" i="2" a="1"/>
  <c r="X18" i="2" s="1"/>
  <c r="W18" i="2" a="1"/>
  <c r="W18" i="2" s="1"/>
  <c r="V18" i="2" a="1"/>
  <c r="V18" i="2" s="1"/>
  <c r="U18" i="2" a="1"/>
  <c r="U18" i="2" s="1"/>
  <c r="T18" i="2" a="1"/>
  <c r="T18" i="2" s="1"/>
  <c r="S18" i="2" a="1"/>
  <c r="S18" i="2" s="1"/>
  <c r="R18" i="2" a="1"/>
  <c r="R18" i="2" s="1"/>
  <c r="Q18" i="2" a="1"/>
  <c r="Q18" i="2" s="1"/>
  <c r="P18" i="2" a="1"/>
  <c r="P18" i="2" s="1"/>
  <c r="O18" i="2" a="1"/>
  <c r="O18" i="2" s="1"/>
  <c r="N18" i="2" a="1"/>
  <c r="N18" i="2" s="1"/>
  <c r="M18" i="2" a="1"/>
  <c r="M18" i="2" s="1"/>
  <c r="L18" i="2" a="1"/>
  <c r="L18" i="2" s="1"/>
  <c r="K18" i="2" a="1"/>
  <c r="K18" i="2" s="1"/>
  <c r="J18" i="2" a="1"/>
  <c r="J18" i="2" s="1"/>
  <c r="I18" i="2" a="1"/>
  <c r="I18" i="2" s="1"/>
  <c r="H18" i="2" a="1"/>
  <c r="H18" i="2" s="1"/>
  <c r="G18" i="2" a="1"/>
  <c r="G18" i="2" s="1"/>
  <c r="F18" i="2" a="1"/>
  <c r="F18" i="2" s="1"/>
  <c r="E18" i="2" a="1"/>
  <c r="E18" i="2" s="1"/>
  <c r="D18" i="2" a="1"/>
  <c r="D18" i="2" s="1"/>
  <c r="C18" i="2" a="1"/>
  <c r="C18" i="2" s="1"/>
  <c r="AG15" i="2" a="1"/>
  <c r="AG15" i="2" s="1"/>
  <c r="AF15" i="2" a="1"/>
  <c r="AF15" i="2" s="1"/>
  <c r="AE15" i="2" a="1"/>
  <c r="AE15" i="2" s="1"/>
  <c r="AD15" i="2" a="1"/>
  <c r="AD15" i="2" s="1"/>
  <c r="AC15" i="2" a="1"/>
  <c r="AC15" i="2" s="1"/>
  <c r="AB15" i="2" a="1"/>
  <c r="AB15" i="2" s="1"/>
  <c r="AA15" i="2" a="1"/>
  <c r="AA15" i="2" s="1"/>
  <c r="Z15" i="2" a="1"/>
  <c r="Z15" i="2" s="1"/>
  <c r="Y15" i="2" a="1"/>
  <c r="Y15" i="2" s="1"/>
  <c r="X15" i="2" a="1"/>
  <c r="X15" i="2" s="1"/>
  <c r="W15" i="2" a="1"/>
  <c r="W15" i="2" s="1"/>
  <c r="V15" i="2" a="1"/>
  <c r="V15" i="2" s="1"/>
  <c r="U15" i="2" a="1"/>
  <c r="U15" i="2" s="1"/>
  <c r="T15" i="2" a="1"/>
  <c r="T15" i="2" s="1"/>
  <c r="S15" i="2" a="1"/>
  <c r="S15" i="2" s="1"/>
  <c r="R15" i="2" a="1"/>
  <c r="R15" i="2" s="1"/>
  <c r="Q15" i="2" a="1"/>
  <c r="Q15" i="2" s="1"/>
  <c r="P15" i="2" a="1"/>
  <c r="P15" i="2" s="1"/>
  <c r="O15" i="2" a="1"/>
  <c r="O15" i="2" s="1"/>
  <c r="N15" i="2" a="1"/>
  <c r="N15" i="2" s="1"/>
  <c r="M15" i="2" a="1"/>
  <c r="M15" i="2" s="1"/>
  <c r="L15" i="2" a="1"/>
  <c r="L15" i="2" s="1"/>
  <c r="K15" i="2" a="1"/>
  <c r="K15" i="2" s="1"/>
  <c r="J15" i="2" a="1"/>
  <c r="J15" i="2" s="1"/>
  <c r="I15" i="2" a="1"/>
  <c r="I15" i="2" s="1"/>
  <c r="H15" i="2" a="1"/>
  <c r="H15" i="2" s="1"/>
  <c r="G15" i="2" a="1"/>
  <c r="G15" i="2" s="1"/>
  <c r="F15" i="2" a="1"/>
  <c r="F15" i="2" s="1"/>
  <c r="E15" i="2" a="1"/>
  <c r="E15" i="2" s="1"/>
  <c r="D15" i="2" a="1"/>
  <c r="D15" i="2" s="1"/>
  <c r="C15" i="2" a="1"/>
  <c r="C15" i="2" s="1"/>
  <c r="AG12" i="2" a="1"/>
  <c r="AG12" i="2" s="1"/>
  <c r="AF12" i="2" a="1"/>
  <c r="AF12" i="2" s="1"/>
  <c r="AE12" i="2" a="1"/>
  <c r="AE12" i="2" s="1"/>
  <c r="AD12" i="2" a="1"/>
  <c r="AD12" i="2" s="1"/>
  <c r="AC12" i="2" a="1"/>
  <c r="AC12" i="2" s="1"/>
  <c r="AB12" i="2" a="1"/>
  <c r="AB12" i="2" s="1"/>
  <c r="AA12" i="2" a="1"/>
  <c r="AA12" i="2" s="1"/>
  <c r="Z12" i="2" a="1"/>
  <c r="Z12" i="2" s="1"/>
  <c r="Y12" i="2" a="1"/>
  <c r="Y12" i="2" s="1"/>
  <c r="X12" i="2" a="1"/>
  <c r="X12" i="2" s="1"/>
  <c r="W12" i="2" a="1"/>
  <c r="W12" i="2" s="1"/>
  <c r="V12" i="2" a="1"/>
  <c r="V12" i="2" s="1"/>
  <c r="U12" i="2" a="1"/>
  <c r="U12" i="2" s="1"/>
  <c r="T12" i="2" a="1"/>
  <c r="T12" i="2" s="1"/>
  <c r="S12" i="2" a="1"/>
  <c r="S12" i="2" s="1"/>
  <c r="R12" i="2" a="1"/>
  <c r="R12" i="2" s="1"/>
  <c r="Q12" i="2" a="1"/>
  <c r="Q12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C12" i="2" a="1"/>
  <c r="C12" i="2" s="1"/>
  <c r="AG9" i="2" a="1"/>
  <c r="AG9" i="2" s="1"/>
  <c r="AF9" i="2" a="1"/>
  <c r="AF9" i="2" s="1"/>
  <c r="AE9" i="2" a="1"/>
  <c r="AE9" i="2" s="1"/>
  <c r="AD9" i="2" a="1"/>
  <c r="AD9" i="2" s="1"/>
  <c r="AC9" i="2" a="1"/>
  <c r="AC9" i="2" s="1"/>
  <c r="AB9" i="2" a="1"/>
  <c r="AB9" i="2" s="1"/>
  <c r="AA9" i="2" a="1"/>
  <c r="AA9" i="2" s="1"/>
  <c r="Z9" i="2" a="1"/>
  <c r="Z9" i="2" s="1"/>
  <c r="Y9" i="2" a="1"/>
  <c r="Y9" i="2" s="1"/>
  <c r="X9" i="2" a="1"/>
  <c r="X9" i="2" s="1"/>
  <c r="W9" i="2" a="1"/>
  <c r="W9" i="2" s="1"/>
  <c r="V9" i="2" a="1"/>
  <c r="V9" i="2" s="1"/>
  <c r="U9" i="2" a="1"/>
  <c r="U9" i="2" s="1"/>
  <c r="T9" i="2" a="1"/>
  <c r="T9" i="2" s="1"/>
  <c r="S9" i="2" a="1"/>
  <c r="S9" i="2" s="1"/>
  <c r="R9" i="2" a="1"/>
  <c r="R9" i="2" s="1"/>
  <c r="Q9" i="2" a="1"/>
  <c r="Q9" i="2" s="1"/>
  <c r="P9" i="2" a="1"/>
  <c r="P9" i="2" s="1"/>
  <c r="O9" i="2" a="1"/>
  <c r="O9" i="2" s="1"/>
  <c r="N9" i="2" a="1"/>
  <c r="N9" i="2" s="1"/>
  <c r="M9" i="2" a="1"/>
  <c r="M9" i="2" s="1"/>
  <c r="L9" i="2" a="1"/>
  <c r="L9" i="2" s="1"/>
  <c r="K9" i="2" a="1"/>
  <c r="K9" i="2" s="1"/>
  <c r="J9" i="2" a="1"/>
  <c r="J9" i="2" s="1"/>
  <c r="I9" i="2" a="1"/>
  <c r="I9" i="2" s="1"/>
  <c r="H9" i="2" a="1"/>
  <c r="H9" i="2" s="1"/>
  <c r="G9" i="2" a="1"/>
  <c r="G9" i="2" s="1"/>
  <c r="F9" i="2" a="1"/>
  <c r="F9" i="2" s="1"/>
  <c r="E9" i="2" a="1"/>
  <c r="E9" i="2" s="1"/>
  <c r="D9" i="2" a="1"/>
  <c r="D9" i="2" s="1"/>
  <c r="C9" i="2" a="1"/>
  <c r="C9" i="2" s="1"/>
  <c r="AG6" i="2" a="1"/>
  <c r="AG6" i="2" s="1"/>
  <c r="AF6" i="2" a="1"/>
  <c r="AF6" i="2" s="1"/>
  <c r="AE6" i="2" a="1"/>
  <c r="AE6" i="2" s="1"/>
  <c r="AD6" i="2" a="1"/>
  <c r="AD6" i="2" s="1"/>
  <c r="AC6" i="2" a="1"/>
  <c r="AC6" i="2" s="1"/>
  <c r="AB6" i="2" a="1"/>
  <c r="AB6" i="2" s="1"/>
  <c r="AA6" i="2" a="1"/>
  <c r="AA6" i="2" s="1"/>
  <c r="Z6" i="2" a="1"/>
  <c r="Z6" i="2" s="1"/>
  <c r="Y6" i="2" a="1"/>
  <c r="Y6" i="2" s="1"/>
  <c r="X6" i="2" a="1"/>
  <c r="X6" i="2" s="1"/>
  <c r="W6" i="2" a="1"/>
  <c r="W6" i="2" s="1"/>
  <c r="V6" i="2" a="1"/>
  <c r="V6" i="2" s="1"/>
  <c r="U6" i="2" a="1"/>
  <c r="U6" i="2" s="1"/>
  <c r="T6" i="2" a="1"/>
  <c r="T6" i="2" s="1"/>
  <c r="S6" i="2" a="1"/>
  <c r="S6" i="2" s="1"/>
  <c r="R6" i="2" a="1"/>
  <c r="R6" i="2" s="1"/>
  <c r="Q6" i="2" a="1"/>
  <c r="Q6" i="2" s="1"/>
  <c r="P6" i="2" a="1"/>
  <c r="P6" i="2" s="1"/>
  <c r="O6" i="2" a="1"/>
  <c r="O6" i="2" s="1"/>
  <c r="N6" i="2" a="1"/>
  <c r="N6" i="2" s="1"/>
  <c r="M6" i="2" a="1"/>
  <c r="M6" i="2" s="1"/>
  <c r="L6" i="2" a="1"/>
  <c r="L6" i="2" s="1"/>
  <c r="K6" i="2" a="1"/>
  <c r="K6" i="2" s="1"/>
  <c r="J6" i="2" a="1"/>
  <c r="J6" i="2" s="1"/>
  <c r="I6" i="2" a="1"/>
  <c r="I6" i="2" s="1"/>
  <c r="H6" i="2" a="1"/>
  <c r="H6" i="2" s="1"/>
  <c r="G6" i="2" a="1"/>
  <c r="G6" i="2" s="1"/>
  <c r="F6" i="2" a="1"/>
  <c r="F6" i="2" s="1"/>
  <c r="E6" i="2" a="1"/>
  <c r="E6" i="2" s="1"/>
  <c r="D6" i="2" a="1"/>
  <c r="D6" i="2" s="1"/>
  <c r="C6" i="2" a="1"/>
  <c r="C6" i="2" s="1"/>
  <c r="AG30" i="2" a="1"/>
  <c r="AG30" i="2" s="1"/>
  <c r="AF30" i="2" a="1"/>
  <c r="AF30" i="2" s="1"/>
  <c r="AE30" i="2" a="1"/>
  <c r="AE30" i="2" s="1"/>
  <c r="AD30" i="2" a="1"/>
  <c r="AD30" i="2" s="1"/>
  <c r="AC30" i="2" a="1"/>
  <c r="AC30" i="2" s="1"/>
  <c r="AB30" i="2" a="1"/>
  <c r="AB30" i="2" s="1"/>
  <c r="AA30" i="2" a="1"/>
  <c r="AA30" i="2" s="1"/>
  <c r="Z30" i="2" a="1"/>
  <c r="Z30" i="2" s="1"/>
  <c r="Y30" i="2" a="1"/>
  <c r="Y30" i="2" s="1"/>
  <c r="X30" i="2" a="1"/>
  <c r="X30" i="2" s="1"/>
  <c r="W30" i="2" a="1"/>
  <c r="W30" i="2" s="1"/>
  <c r="V30" i="2" a="1"/>
  <c r="V30" i="2" s="1"/>
  <c r="U30" i="2" a="1"/>
  <c r="U30" i="2" s="1"/>
  <c r="T30" i="2" a="1"/>
  <c r="T30" i="2" s="1"/>
  <c r="S30" i="2" a="1"/>
  <c r="S30" i="2" s="1"/>
  <c r="R30" i="2" a="1"/>
  <c r="R30" i="2" s="1"/>
  <c r="Q30" i="2" a="1"/>
  <c r="Q30" i="2" s="1"/>
  <c r="P30" i="2" a="1"/>
  <c r="P30" i="2" s="1"/>
  <c r="O30" i="2" a="1"/>
  <c r="O30" i="2" s="1"/>
  <c r="N30" i="2" a="1"/>
  <c r="N30" i="2" s="1"/>
  <c r="M30" i="2" a="1"/>
  <c r="M30" i="2" s="1"/>
  <c r="L30" i="2" a="1"/>
  <c r="L30" i="2" s="1"/>
  <c r="K30" i="2" a="1"/>
  <c r="K30" i="2" s="1"/>
  <c r="J30" i="2" a="1"/>
  <c r="J30" i="2" s="1"/>
  <c r="I30" i="2" a="1"/>
  <c r="I30" i="2" s="1"/>
  <c r="H30" i="2" a="1"/>
  <c r="H30" i="2" s="1"/>
  <c r="G30" i="2" a="1"/>
  <c r="G30" i="2" s="1"/>
  <c r="F30" i="2" a="1"/>
  <c r="F30" i="2" s="1"/>
  <c r="E30" i="2" a="1"/>
  <c r="E30" i="2" s="1"/>
  <c r="D30" i="2" a="1"/>
  <c r="D30" i="2" s="1"/>
  <c r="C30" i="2" a="1"/>
  <c r="C30" i="2" s="1"/>
  <c r="W35" i="2"/>
  <c r="X35" i="2"/>
  <c r="Y35" i="2"/>
  <c r="Z35" i="2"/>
  <c r="AA35" i="2"/>
  <c r="AB35" i="2"/>
  <c r="AC35" i="2"/>
  <c r="C16" i="2"/>
  <c r="B2" i="3"/>
  <c r="AE7" i="2"/>
  <c r="F11" i="3" l="1"/>
  <c r="F9" i="3"/>
  <c r="F2" i="3"/>
  <c r="F3" i="3"/>
  <c r="F4" i="3"/>
  <c r="F10" i="3"/>
  <c r="F6" i="3" l="1"/>
  <c r="F7" i="3"/>
  <c r="F8" i="3"/>
  <c r="F5" i="3"/>
  <c r="D25" i="2" l="1"/>
  <c r="D26" i="2" s="1"/>
  <c r="E25" i="2"/>
  <c r="E26" i="2" s="1"/>
  <c r="F25" i="2"/>
  <c r="F26" i="2" s="1"/>
  <c r="G25" i="2"/>
  <c r="G26" i="2" s="1"/>
  <c r="H25" i="2"/>
  <c r="H26" i="2" s="1"/>
  <c r="I25" i="2"/>
  <c r="I26" i="2" s="1"/>
  <c r="J25" i="2"/>
  <c r="J26" i="2" s="1"/>
  <c r="K25" i="2"/>
  <c r="K26" i="2" s="1"/>
  <c r="L25" i="2"/>
  <c r="L26" i="2" s="1"/>
  <c r="M25" i="2"/>
  <c r="M26" i="2" s="1"/>
  <c r="N25" i="2"/>
  <c r="N26" i="2" s="1"/>
  <c r="O25" i="2"/>
  <c r="O26" i="2" s="1"/>
  <c r="P25" i="2"/>
  <c r="P26" i="2" s="1"/>
  <c r="Q25" i="2"/>
  <c r="Q26" i="2" s="1"/>
  <c r="R25" i="2"/>
  <c r="R26" i="2" s="1"/>
  <c r="S25" i="2"/>
  <c r="S26" i="2" s="1"/>
  <c r="T25" i="2"/>
  <c r="T26" i="2" s="1"/>
  <c r="U25" i="2"/>
  <c r="U26" i="2" s="1"/>
  <c r="V25" i="2"/>
  <c r="V26" i="2" s="1"/>
  <c r="W25" i="2"/>
  <c r="W26" i="2" s="1"/>
  <c r="X25" i="2"/>
  <c r="X26" i="2" s="1"/>
  <c r="Y25" i="2"/>
  <c r="Y26" i="2" s="1"/>
  <c r="Z25" i="2"/>
  <c r="Z26" i="2" s="1"/>
  <c r="AA25" i="2"/>
  <c r="AA26" i="2" s="1"/>
  <c r="AB25" i="2"/>
  <c r="AB26" i="2" s="1"/>
  <c r="AC25" i="2"/>
  <c r="AC26" i="2" s="1"/>
  <c r="AD25" i="2"/>
  <c r="AD26" i="2" s="1"/>
  <c r="AE25" i="2"/>
  <c r="AE26" i="2" s="1"/>
  <c r="AF25" i="2"/>
  <c r="AF26" i="2" s="1"/>
  <c r="AG25" i="2"/>
  <c r="AG26" i="2" s="1"/>
  <c r="D28" i="2"/>
  <c r="D29" i="2" s="1"/>
  <c r="E28" i="2"/>
  <c r="E29" i="2" s="1"/>
  <c r="F28" i="2"/>
  <c r="F29" i="2" s="1"/>
  <c r="G28" i="2"/>
  <c r="G29" i="2" s="1"/>
  <c r="H28" i="2"/>
  <c r="H29" i="2" s="1"/>
  <c r="I28" i="2"/>
  <c r="I29" i="2" s="1"/>
  <c r="J28" i="2"/>
  <c r="J29" i="2" s="1"/>
  <c r="K28" i="2"/>
  <c r="K29" i="2" s="1"/>
  <c r="L28" i="2"/>
  <c r="L29" i="2" s="1"/>
  <c r="M28" i="2"/>
  <c r="M29" i="2" s="1"/>
  <c r="N28" i="2"/>
  <c r="N29" i="2" s="1"/>
  <c r="O28" i="2"/>
  <c r="O29" i="2" s="1"/>
  <c r="P28" i="2"/>
  <c r="P29" i="2" s="1"/>
  <c r="Q28" i="2"/>
  <c r="Q29" i="2" s="1"/>
  <c r="R28" i="2"/>
  <c r="R29" i="2" s="1"/>
  <c r="S28" i="2"/>
  <c r="S29" i="2" s="1"/>
  <c r="T28" i="2"/>
  <c r="T29" i="2" s="1"/>
  <c r="U28" i="2"/>
  <c r="U29" i="2" s="1"/>
  <c r="V28" i="2"/>
  <c r="V29" i="2" s="1"/>
  <c r="W28" i="2"/>
  <c r="W29" i="2" s="1"/>
  <c r="X28" i="2"/>
  <c r="X29" i="2" s="1"/>
  <c r="Y28" i="2"/>
  <c r="Y29" i="2" s="1"/>
  <c r="Z28" i="2"/>
  <c r="Z29" i="2" s="1"/>
  <c r="AA28" i="2"/>
  <c r="AA29" i="2" s="1"/>
  <c r="AB28" i="2"/>
  <c r="AB29" i="2" s="1"/>
  <c r="AC28" i="2"/>
  <c r="AC29" i="2" s="1"/>
  <c r="AD28" i="2"/>
  <c r="AD29" i="2" s="1"/>
  <c r="AE28" i="2"/>
  <c r="AE29" i="2" s="1"/>
  <c r="AF28" i="2"/>
  <c r="AF29" i="2" s="1"/>
  <c r="AG29" i="2"/>
  <c r="D31" i="2"/>
  <c r="D32" i="2" s="1"/>
  <c r="E31" i="2"/>
  <c r="E32" i="2" s="1"/>
  <c r="F31" i="2"/>
  <c r="F32" i="2" s="1"/>
  <c r="G31" i="2"/>
  <c r="G32" i="2" s="1"/>
  <c r="H31" i="2"/>
  <c r="H32" i="2" s="1"/>
  <c r="I31" i="2"/>
  <c r="I32" i="2" s="1"/>
  <c r="J31" i="2"/>
  <c r="J32" i="2" s="1"/>
  <c r="K31" i="2"/>
  <c r="K32" i="2" s="1"/>
  <c r="L31" i="2"/>
  <c r="L32" i="2" s="1"/>
  <c r="M31" i="2"/>
  <c r="M32" i="2" s="1"/>
  <c r="N31" i="2"/>
  <c r="N32" i="2" s="1"/>
  <c r="O31" i="2"/>
  <c r="O32" i="2" s="1"/>
  <c r="P31" i="2"/>
  <c r="P32" i="2" s="1"/>
  <c r="Q31" i="2"/>
  <c r="Q32" i="2" s="1"/>
  <c r="R31" i="2"/>
  <c r="R32" i="2" s="1"/>
  <c r="S31" i="2"/>
  <c r="S32" i="2" s="1"/>
  <c r="T31" i="2"/>
  <c r="T32" i="2" s="1"/>
  <c r="U31" i="2"/>
  <c r="U32" i="2" s="1"/>
  <c r="V31" i="2"/>
  <c r="V32" i="2" s="1"/>
  <c r="W31" i="2"/>
  <c r="W32" i="2" s="1"/>
  <c r="X31" i="2"/>
  <c r="X32" i="2" s="1"/>
  <c r="Y31" i="2"/>
  <c r="Y32" i="2" s="1"/>
  <c r="Z31" i="2"/>
  <c r="Z32" i="2" s="1"/>
  <c r="AA31" i="2"/>
  <c r="AA32" i="2" s="1"/>
  <c r="AB31" i="2"/>
  <c r="AB32" i="2" s="1"/>
  <c r="AC31" i="2"/>
  <c r="AC32" i="2" s="1"/>
  <c r="AD31" i="2"/>
  <c r="AD32" i="2" s="1"/>
  <c r="AE31" i="2"/>
  <c r="AE32" i="2" s="1"/>
  <c r="AF31" i="2"/>
  <c r="AF32" i="2" s="1"/>
  <c r="AG31" i="2"/>
  <c r="AG32" i="2" s="1"/>
  <c r="D34" i="2"/>
  <c r="D35" i="2" s="1"/>
  <c r="E34" i="2"/>
  <c r="E35" i="2" s="1"/>
  <c r="F34" i="2"/>
  <c r="F35" i="2" s="1"/>
  <c r="G34" i="2"/>
  <c r="G35" i="2" s="1"/>
  <c r="H34" i="2"/>
  <c r="H35" i="2" s="1"/>
  <c r="I34" i="2"/>
  <c r="I35" i="2" s="1"/>
  <c r="J34" i="2"/>
  <c r="J35" i="2" s="1"/>
  <c r="K34" i="2"/>
  <c r="K35" i="2" s="1"/>
  <c r="L34" i="2"/>
  <c r="L35" i="2" s="1"/>
  <c r="M34" i="2"/>
  <c r="M35" i="2" s="1"/>
  <c r="N34" i="2"/>
  <c r="N35" i="2" s="1"/>
  <c r="O34" i="2"/>
  <c r="O35" i="2" s="1"/>
  <c r="P34" i="2"/>
  <c r="P35" i="2" s="1"/>
  <c r="Q34" i="2"/>
  <c r="Q35" i="2" s="1"/>
  <c r="R34" i="2"/>
  <c r="R35" i="2" s="1"/>
  <c r="S34" i="2"/>
  <c r="S35" i="2" s="1"/>
  <c r="T34" i="2"/>
  <c r="T35" i="2" s="1"/>
  <c r="U34" i="2"/>
  <c r="U35" i="2" s="1"/>
  <c r="V34" i="2"/>
  <c r="V35" i="2" s="1"/>
  <c r="W34" i="2"/>
  <c r="X34" i="2"/>
  <c r="Y34" i="2"/>
  <c r="Z34" i="2"/>
  <c r="AA34" i="2"/>
  <c r="AB34" i="2"/>
  <c r="AC34" i="2"/>
  <c r="AD34" i="2"/>
  <c r="AD35" i="2" s="1"/>
  <c r="AE34" i="2"/>
  <c r="AE35" i="2" s="1"/>
  <c r="AF34" i="2"/>
  <c r="AF35" i="2" s="1"/>
  <c r="AG35" i="2"/>
  <c r="D37" i="2"/>
  <c r="D38" i="2" s="1"/>
  <c r="E37" i="2"/>
  <c r="E38" i="2" s="1"/>
  <c r="F37" i="2"/>
  <c r="F38" i="2" s="1"/>
  <c r="G37" i="2"/>
  <c r="G38" i="2" s="1"/>
  <c r="H37" i="2"/>
  <c r="H38" i="2" s="1"/>
  <c r="I37" i="2"/>
  <c r="I38" i="2" s="1"/>
  <c r="J37" i="2"/>
  <c r="J38" i="2" s="1"/>
  <c r="K37" i="2"/>
  <c r="K38" i="2" s="1"/>
  <c r="L37" i="2"/>
  <c r="L38" i="2" s="1"/>
  <c r="M37" i="2"/>
  <c r="M38" i="2" s="1"/>
  <c r="N37" i="2"/>
  <c r="N38" i="2" s="1"/>
  <c r="O37" i="2"/>
  <c r="O38" i="2" s="1"/>
  <c r="P37" i="2"/>
  <c r="P38" i="2" s="1"/>
  <c r="Q37" i="2"/>
  <c r="Q38" i="2" s="1"/>
  <c r="R37" i="2"/>
  <c r="R38" i="2" s="1"/>
  <c r="S37" i="2"/>
  <c r="S38" i="2" s="1"/>
  <c r="T37" i="2"/>
  <c r="T38" i="2" s="1"/>
  <c r="U37" i="2"/>
  <c r="U38" i="2" s="1"/>
  <c r="V37" i="2"/>
  <c r="V38" i="2" s="1"/>
  <c r="W37" i="2"/>
  <c r="W38" i="2" s="1"/>
  <c r="X37" i="2"/>
  <c r="X38" i="2" s="1"/>
  <c r="Y37" i="2"/>
  <c r="Y38" i="2" s="1"/>
  <c r="Z37" i="2"/>
  <c r="Z38" i="2" s="1"/>
  <c r="AA37" i="2"/>
  <c r="AA38" i="2" s="1"/>
  <c r="AB37" i="2"/>
  <c r="AB38" i="2" s="1"/>
  <c r="AC37" i="2"/>
  <c r="AC38" i="2" s="1"/>
  <c r="AD37" i="2"/>
  <c r="AD38" i="2" s="1"/>
  <c r="AE37" i="2"/>
  <c r="AE38" i="2" s="1"/>
  <c r="AF37" i="2"/>
  <c r="AF38" i="2" s="1"/>
  <c r="AG37" i="2"/>
  <c r="AG38" i="2" s="1"/>
  <c r="C37" i="2"/>
  <c r="C34" i="2"/>
  <c r="C31" i="2"/>
  <c r="C28" i="2"/>
  <c r="C25" i="2"/>
  <c r="AG20" i="2"/>
  <c r="AG14" i="2"/>
  <c r="AE8" i="2"/>
  <c r="AF8" i="2"/>
  <c r="AG8" i="2"/>
  <c r="D22" i="2"/>
  <c r="D23" i="2" s="1"/>
  <c r="E22" i="2"/>
  <c r="E23" i="2" s="1"/>
  <c r="F22" i="2"/>
  <c r="F23" i="2" s="1"/>
  <c r="G22" i="2"/>
  <c r="G23" i="2" s="1"/>
  <c r="H22" i="2"/>
  <c r="H23" i="2" s="1"/>
  <c r="I22" i="2"/>
  <c r="I23" i="2" s="1"/>
  <c r="J22" i="2"/>
  <c r="J23" i="2" s="1"/>
  <c r="K22" i="2"/>
  <c r="K23" i="2" s="1"/>
  <c r="L22" i="2"/>
  <c r="L23" i="2" s="1"/>
  <c r="M22" i="2"/>
  <c r="M23" i="2" s="1"/>
  <c r="N22" i="2"/>
  <c r="N23" i="2" s="1"/>
  <c r="O22" i="2"/>
  <c r="O23" i="2" s="1"/>
  <c r="P22" i="2"/>
  <c r="P23" i="2" s="1"/>
  <c r="Q22" i="2"/>
  <c r="Q23" i="2" s="1"/>
  <c r="R22" i="2"/>
  <c r="R23" i="2" s="1"/>
  <c r="S22" i="2"/>
  <c r="S23" i="2" s="1"/>
  <c r="T22" i="2"/>
  <c r="T23" i="2" s="1"/>
  <c r="U22" i="2"/>
  <c r="U23" i="2" s="1"/>
  <c r="V22" i="2"/>
  <c r="V23" i="2" s="1"/>
  <c r="W22" i="2"/>
  <c r="W23" i="2" s="1"/>
  <c r="X22" i="2"/>
  <c r="X23" i="2" s="1"/>
  <c r="Y22" i="2"/>
  <c r="Y23" i="2" s="1"/>
  <c r="Z22" i="2"/>
  <c r="Z23" i="2" s="1"/>
  <c r="AA22" i="2"/>
  <c r="AA23" i="2" s="1"/>
  <c r="AB22" i="2"/>
  <c r="AB23" i="2" s="1"/>
  <c r="AC22" i="2"/>
  <c r="AC23" i="2" s="1"/>
  <c r="AD22" i="2"/>
  <c r="AD23" i="2" s="1"/>
  <c r="AE22" i="2"/>
  <c r="AE23" i="2" s="1"/>
  <c r="AF22" i="2"/>
  <c r="AF23" i="2" s="1"/>
  <c r="AG22" i="2"/>
  <c r="AG23" i="2" s="1"/>
  <c r="D19" i="2"/>
  <c r="D20" i="2" s="1"/>
  <c r="E19" i="2"/>
  <c r="E20" i="2" s="1"/>
  <c r="F19" i="2"/>
  <c r="F20" i="2" s="1"/>
  <c r="G19" i="2"/>
  <c r="G20" i="2" s="1"/>
  <c r="H19" i="2"/>
  <c r="H20" i="2" s="1"/>
  <c r="I19" i="2"/>
  <c r="I20" i="2" s="1"/>
  <c r="J19" i="2"/>
  <c r="J20" i="2" s="1"/>
  <c r="K19" i="2"/>
  <c r="K20" i="2" s="1"/>
  <c r="L19" i="2"/>
  <c r="L20" i="2" s="1"/>
  <c r="M19" i="2"/>
  <c r="M20" i="2" s="1"/>
  <c r="N19" i="2"/>
  <c r="N20" i="2" s="1"/>
  <c r="O19" i="2"/>
  <c r="O20" i="2" s="1"/>
  <c r="P19" i="2"/>
  <c r="P20" i="2" s="1"/>
  <c r="Q19" i="2"/>
  <c r="Q20" i="2" s="1"/>
  <c r="R19" i="2"/>
  <c r="R20" i="2" s="1"/>
  <c r="S19" i="2"/>
  <c r="S20" i="2" s="1"/>
  <c r="T19" i="2"/>
  <c r="T20" i="2" s="1"/>
  <c r="U19" i="2"/>
  <c r="U20" i="2" s="1"/>
  <c r="V19" i="2"/>
  <c r="V20" i="2" s="1"/>
  <c r="W19" i="2"/>
  <c r="W20" i="2" s="1"/>
  <c r="X19" i="2"/>
  <c r="X20" i="2" s="1"/>
  <c r="Y19" i="2"/>
  <c r="Y20" i="2" s="1"/>
  <c r="Z19" i="2"/>
  <c r="Z20" i="2" s="1"/>
  <c r="AA19" i="2"/>
  <c r="AA20" i="2" s="1"/>
  <c r="AB19" i="2"/>
  <c r="AB20" i="2" s="1"/>
  <c r="AC19" i="2"/>
  <c r="AC20" i="2" s="1"/>
  <c r="AD19" i="2"/>
  <c r="AD20" i="2" s="1"/>
  <c r="AE19" i="2"/>
  <c r="AE20" i="2" s="1"/>
  <c r="AF19" i="2"/>
  <c r="AF20" i="2" s="1"/>
  <c r="D16" i="2"/>
  <c r="D17" i="2" s="1"/>
  <c r="E16" i="2"/>
  <c r="E17" i="2" s="1"/>
  <c r="F16" i="2"/>
  <c r="F17" i="2" s="1"/>
  <c r="G16" i="2"/>
  <c r="G17" i="2" s="1"/>
  <c r="H16" i="2"/>
  <c r="H17" i="2" s="1"/>
  <c r="I16" i="2"/>
  <c r="I17" i="2" s="1"/>
  <c r="J16" i="2"/>
  <c r="J17" i="2" s="1"/>
  <c r="K16" i="2"/>
  <c r="K17" i="2" s="1"/>
  <c r="L16" i="2"/>
  <c r="L17" i="2" s="1"/>
  <c r="M16" i="2"/>
  <c r="M17" i="2" s="1"/>
  <c r="N16" i="2"/>
  <c r="N17" i="2" s="1"/>
  <c r="O16" i="2"/>
  <c r="O17" i="2" s="1"/>
  <c r="P16" i="2"/>
  <c r="P17" i="2" s="1"/>
  <c r="Q16" i="2"/>
  <c r="Q17" i="2" s="1"/>
  <c r="R16" i="2"/>
  <c r="R17" i="2" s="1"/>
  <c r="S16" i="2"/>
  <c r="S17" i="2" s="1"/>
  <c r="T16" i="2"/>
  <c r="T17" i="2" s="1"/>
  <c r="U16" i="2"/>
  <c r="U17" i="2" s="1"/>
  <c r="V16" i="2"/>
  <c r="V17" i="2" s="1"/>
  <c r="W16" i="2"/>
  <c r="W17" i="2" s="1"/>
  <c r="X16" i="2"/>
  <c r="X17" i="2" s="1"/>
  <c r="Y16" i="2"/>
  <c r="Y17" i="2" s="1"/>
  <c r="Z16" i="2"/>
  <c r="Z17" i="2" s="1"/>
  <c r="AA16" i="2"/>
  <c r="AA17" i="2" s="1"/>
  <c r="AB16" i="2"/>
  <c r="AB17" i="2" s="1"/>
  <c r="AC16" i="2"/>
  <c r="AC17" i="2" s="1"/>
  <c r="AD16" i="2"/>
  <c r="AD17" i="2" s="1"/>
  <c r="AE16" i="2"/>
  <c r="AE17" i="2" s="1"/>
  <c r="AF16" i="2"/>
  <c r="AF17" i="2" s="1"/>
  <c r="AG16" i="2"/>
  <c r="AG17" i="2" s="1"/>
  <c r="D13" i="2"/>
  <c r="D14" i="2" s="1"/>
  <c r="E13" i="2"/>
  <c r="E14" i="2" s="1"/>
  <c r="F13" i="2"/>
  <c r="F14" i="2" s="1"/>
  <c r="G13" i="2"/>
  <c r="G14" i="2" s="1"/>
  <c r="H13" i="2"/>
  <c r="H14" i="2" s="1"/>
  <c r="I13" i="2"/>
  <c r="I14" i="2" s="1"/>
  <c r="J13" i="2"/>
  <c r="J14" i="2" s="1"/>
  <c r="K13" i="2"/>
  <c r="K14" i="2" s="1"/>
  <c r="L13" i="2"/>
  <c r="L14" i="2" s="1"/>
  <c r="M13" i="2"/>
  <c r="M14" i="2" s="1"/>
  <c r="N13" i="2"/>
  <c r="N14" i="2" s="1"/>
  <c r="O13" i="2"/>
  <c r="O14" i="2" s="1"/>
  <c r="P13" i="2"/>
  <c r="P14" i="2" s="1"/>
  <c r="Q13" i="2"/>
  <c r="Q14" i="2" s="1"/>
  <c r="R13" i="2"/>
  <c r="R14" i="2" s="1"/>
  <c r="S13" i="2"/>
  <c r="S14" i="2" s="1"/>
  <c r="T13" i="2"/>
  <c r="T14" i="2" s="1"/>
  <c r="U13" i="2"/>
  <c r="U14" i="2" s="1"/>
  <c r="V13" i="2"/>
  <c r="V14" i="2" s="1"/>
  <c r="W13" i="2"/>
  <c r="W14" i="2" s="1"/>
  <c r="X13" i="2"/>
  <c r="X14" i="2" s="1"/>
  <c r="Y13" i="2"/>
  <c r="Y14" i="2" s="1"/>
  <c r="Z13" i="2"/>
  <c r="Z14" i="2" s="1"/>
  <c r="AA13" i="2"/>
  <c r="AA14" i="2" s="1"/>
  <c r="AB13" i="2"/>
  <c r="AB14" i="2" s="1"/>
  <c r="AC13" i="2"/>
  <c r="AC14" i="2" s="1"/>
  <c r="AD13" i="2"/>
  <c r="AD14" i="2" s="1"/>
  <c r="AE13" i="2"/>
  <c r="AE14" i="2" s="1"/>
  <c r="AF13" i="2"/>
  <c r="AF14" i="2" s="1"/>
  <c r="C22" i="2"/>
  <c r="C19" i="2"/>
  <c r="C13" i="2"/>
  <c r="D10" i="2"/>
  <c r="D11" i="2" s="1"/>
  <c r="E10" i="2"/>
  <c r="E11" i="2" s="1"/>
  <c r="F10" i="2"/>
  <c r="F11" i="2" s="1"/>
  <c r="G10" i="2"/>
  <c r="G11" i="2" s="1"/>
  <c r="H10" i="2"/>
  <c r="H11" i="2" s="1"/>
  <c r="I10" i="2"/>
  <c r="I11" i="2" s="1"/>
  <c r="J10" i="2"/>
  <c r="J11" i="2" s="1"/>
  <c r="K10" i="2"/>
  <c r="K11" i="2" s="1"/>
  <c r="L10" i="2"/>
  <c r="L11" i="2" s="1"/>
  <c r="M10" i="2"/>
  <c r="M11" i="2" s="1"/>
  <c r="N10" i="2"/>
  <c r="N11" i="2" s="1"/>
  <c r="O10" i="2"/>
  <c r="O11" i="2" s="1"/>
  <c r="P10" i="2"/>
  <c r="P11" i="2" s="1"/>
  <c r="Q10" i="2"/>
  <c r="Q11" i="2" s="1"/>
  <c r="R10" i="2"/>
  <c r="R11" i="2" s="1"/>
  <c r="S10" i="2"/>
  <c r="S11" i="2" s="1"/>
  <c r="T10" i="2"/>
  <c r="T11" i="2" s="1"/>
  <c r="U10" i="2"/>
  <c r="U11" i="2" s="1"/>
  <c r="V10" i="2"/>
  <c r="V11" i="2" s="1"/>
  <c r="W10" i="2"/>
  <c r="W11" i="2" s="1"/>
  <c r="X10" i="2"/>
  <c r="X11" i="2" s="1"/>
  <c r="Y10" i="2"/>
  <c r="Y11" i="2" s="1"/>
  <c r="Z10" i="2"/>
  <c r="Z11" i="2" s="1"/>
  <c r="AA10" i="2"/>
  <c r="AA11" i="2" s="1"/>
  <c r="AB10" i="2"/>
  <c r="AB11" i="2" s="1"/>
  <c r="AC10" i="2"/>
  <c r="AC11" i="2" s="1"/>
  <c r="AD10" i="2"/>
  <c r="AD11" i="2" s="1"/>
  <c r="AE10" i="2"/>
  <c r="AE11" i="2" s="1"/>
  <c r="AF10" i="2"/>
  <c r="AF11" i="2" s="1"/>
  <c r="AG10" i="2"/>
  <c r="AG11" i="2" s="1"/>
  <c r="C10" i="2"/>
  <c r="D7" i="2"/>
  <c r="D8" i="2" s="1"/>
  <c r="E7" i="2"/>
  <c r="E8" i="2" s="1"/>
  <c r="F7" i="2"/>
  <c r="F8" i="2" s="1"/>
  <c r="G7" i="2"/>
  <c r="G8" i="2" s="1"/>
  <c r="H7" i="2"/>
  <c r="H8" i="2" s="1"/>
  <c r="I7" i="2"/>
  <c r="I8" i="2" s="1"/>
  <c r="J7" i="2"/>
  <c r="J8" i="2" s="1"/>
  <c r="K7" i="2"/>
  <c r="K8" i="2" s="1"/>
  <c r="L7" i="2"/>
  <c r="L8" i="2" s="1"/>
  <c r="M7" i="2"/>
  <c r="M8" i="2" s="1"/>
  <c r="N7" i="2"/>
  <c r="N8" i="2" s="1"/>
  <c r="O7" i="2"/>
  <c r="O8" i="2" s="1"/>
  <c r="P7" i="2"/>
  <c r="P8" i="2" s="1"/>
  <c r="Q7" i="2"/>
  <c r="Q8" i="2" s="1"/>
  <c r="R7" i="2"/>
  <c r="R8" i="2" s="1"/>
  <c r="S7" i="2"/>
  <c r="S8" i="2" s="1"/>
  <c r="T7" i="2"/>
  <c r="T8" i="2" s="1"/>
  <c r="U7" i="2"/>
  <c r="U8" i="2" s="1"/>
  <c r="V7" i="2"/>
  <c r="V8" i="2" s="1"/>
  <c r="W7" i="2"/>
  <c r="W8" i="2" s="1"/>
  <c r="X7" i="2"/>
  <c r="X8" i="2" s="1"/>
  <c r="Y7" i="2"/>
  <c r="Y8" i="2" s="1"/>
  <c r="Z7" i="2"/>
  <c r="Z8" i="2" s="1"/>
  <c r="AA7" i="2"/>
  <c r="AA8" i="2" s="1"/>
  <c r="AB7" i="2"/>
  <c r="AB8" i="2" s="1"/>
  <c r="AC7" i="2"/>
  <c r="AC8" i="2" s="1"/>
  <c r="AD7" i="2"/>
  <c r="AD8" i="2" s="1"/>
  <c r="C7" i="2"/>
  <c r="C4" i="2"/>
  <c r="D4" i="2"/>
  <c r="D5" i="2" s="1"/>
  <c r="E4" i="2"/>
  <c r="E5" i="2" s="1"/>
  <c r="F4" i="2"/>
  <c r="F5" i="2" s="1"/>
  <c r="G4" i="2"/>
  <c r="G5" i="2" s="1"/>
  <c r="H4" i="2"/>
  <c r="H5" i="2" s="1"/>
  <c r="I4" i="2"/>
  <c r="I5" i="2" s="1"/>
  <c r="J4" i="2"/>
  <c r="J5" i="2" s="1"/>
  <c r="K4" i="2"/>
  <c r="K5" i="2" s="1"/>
  <c r="L4" i="2"/>
  <c r="L5" i="2" s="1"/>
  <c r="M4" i="2"/>
  <c r="M5" i="2" s="1"/>
  <c r="N4" i="2"/>
  <c r="N5" i="2" s="1"/>
  <c r="O4" i="2"/>
  <c r="O5" i="2" s="1"/>
  <c r="P4" i="2"/>
  <c r="P5" i="2" s="1"/>
  <c r="Q4" i="2"/>
  <c r="Q5" i="2" s="1"/>
  <c r="R4" i="2"/>
  <c r="R5" i="2" s="1"/>
  <c r="S4" i="2"/>
  <c r="S5" i="2" s="1"/>
  <c r="T4" i="2"/>
  <c r="T5" i="2" s="1"/>
  <c r="U4" i="2"/>
  <c r="U5" i="2" s="1"/>
  <c r="V4" i="2"/>
  <c r="V5" i="2" s="1"/>
  <c r="W4" i="2"/>
  <c r="W5" i="2" s="1"/>
  <c r="X4" i="2"/>
  <c r="X5" i="2" s="1"/>
  <c r="Y4" i="2"/>
  <c r="Y5" i="2" s="1"/>
  <c r="Z4" i="2"/>
  <c r="Z5" i="2" s="1"/>
  <c r="AA4" i="2"/>
  <c r="AA5" i="2" s="1"/>
  <c r="AB4" i="2"/>
  <c r="AB5" i="2" s="1"/>
  <c r="AC4" i="2"/>
  <c r="AC5" i="2" s="1"/>
  <c r="AD4" i="2"/>
  <c r="AD5" i="2" s="1"/>
  <c r="AE4" i="2"/>
  <c r="AE5" i="2" s="1"/>
  <c r="AF4" i="2"/>
  <c r="AF5" i="2" s="1"/>
  <c r="AG4" i="2"/>
  <c r="AG5" i="2" s="1"/>
  <c r="C14" i="2" l="1"/>
  <c r="AH13" i="2"/>
  <c r="C11" i="2"/>
  <c r="AH10" i="2"/>
  <c r="C20" i="2"/>
  <c r="AH19" i="2"/>
  <c r="C26" i="2"/>
  <c r="AH25" i="2"/>
  <c r="C38" i="2"/>
  <c r="AH37" i="2"/>
  <c r="C17" i="2"/>
  <c r="AH16" i="2"/>
  <c r="C35" i="2"/>
  <c r="AH34" i="2"/>
  <c r="C23" i="2"/>
  <c r="AH22" i="2"/>
  <c r="C5" i="2"/>
  <c r="AH4" i="2"/>
  <c r="C29" i="2"/>
  <c r="AH28" i="2"/>
  <c r="C8" i="2"/>
  <c r="AH7" i="2"/>
  <c r="C32" i="2"/>
  <c r="AH31" i="2"/>
  <c r="AH8" i="2" l="1" a="1"/>
  <c r="AH8" i="2" s="1"/>
  <c r="AH9" i="2" s="1"/>
  <c r="AH32" i="2" a="1"/>
  <c r="AH32" i="2" s="1"/>
  <c r="AH33" i="2" s="1"/>
  <c r="AI33" i="2"/>
  <c r="AI9" i="2"/>
  <c r="AH29" i="2" a="1"/>
  <c r="AH29" i="2" s="1"/>
  <c r="AH30" i="2" s="1"/>
  <c r="AI30" i="2"/>
  <c r="AH5" i="2" a="1"/>
  <c r="AH5" i="2" s="1"/>
  <c r="AH6" i="2" s="1"/>
  <c r="AH23" i="2" a="1"/>
  <c r="AH23" i="2" s="1"/>
  <c r="AH24" i="2" s="1"/>
  <c r="AI24" i="2"/>
  <c r="AH35" i="2" a="1"/>
  <c r="AH35" i="2" s="1"/>
  <c r="AH36" i="2" s="1"/>
  <c r="AI36" i="2"/>
  <c r="AH17" i="2" a="1"/>
  <c r="AH17" i="2" s="1"/>
  <c r="AH18" i="2" s="1"/>
  <c r="AI18" i="2"/>
  <c r="AH38" i="2" a="1"/>
  <c r="AH38" i="2" s="1"/>
  <c r="AH39" i="2" s="1"/>
  <c r="AI39" i="2"/>
  <c r="AH26" i="2" a="1"/>
  <c r="AH26" i="2" s="1"/>
  <c r="AH27" i="2" s="1"/>
  <c r="AI27" i="2"/>
  <c r="AH20" i="2" a="1"/>
  <c r="AH20" i="2" s="1"/>
  <c r="AH21" i="2" s="1"/>
  <c r="AI21" i="2"/>
  <c r="AH11" i="2" a="1"/>
  <c r="AH11" i="2" s="1"/>
  <c r="AH12" i="2" s="1"/>
  <c r="AI12" i="2"/>
  <c r="AH14" i="2" a="1"/>
  <c r="AH14" i="2" s="1"/>
  <c r="AH15" i="2" s="1"/>
  <c r="AI15" i="2"/>
  <c r="AH42" i="2" l="1"/>
  <c r="AI6" i="2" l="1"/>
  <c r="AI42" i="2" s="1"/>
  <c r="AI43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<sst xmlns="http://schemas.openxmlformats.org/spreadsheetml/2006/main" count="39" uniqueCount="39">
  <si>
    <t>Mai</t>
  </si>
  <si>
    <t>Total</t>
  </si>
  <si>
    <t>Jan</t>
  </si>
  <si>
    <t>Feb</t>
  </si>
  <si>
    <t>Mär</t>
  </si>
  <si>
    <t>Apr</t>
  </si>
  <si>
    <t>Jun</t>
  </si>
  <si>
    <t>Jul</t>
  </si>
  <si>
    <t>Aug</t>
  </si>
  <si>
    <t>Sep</t>
  </si>
  <si>
    <t>Okt</t>
  </si>
  <si>
    <t>Nov</t>
  </si>
  <si>
    <t>Dez</t>
  </si>
  <si>
    <t>Fr</t>
  </si>
  <si>
    <t>Feiertage</t>
  </si>
  <si>
    <t>Neujahr</t>
  </si>
  <si>
    <t>Berchtoldstag</t>
  </si>
  <si>
    <t>Karfreitag</t>
  </si>
  <si>
    <t>Ostermontag</t>
  </si>
  <si>
    <t>Auffahrt</t>
  </si>
  <si>
    <t>Pfingstmontag</t>
  </si>
  <si>
    <t>Bundesfeiertag</t>
  </si>
  <si>
    <t>Weihnachten</t>
  </si>
  <si>
    <t>Stephanstag</t>
  </si>
  <si>
    <t>Ostersonntag</t>
  </si>
  <si>
    <t>Brückentage</t>
  </si>
  <si>
    <t>Tag nach Auffahrt</t>
  </si>
  <si>
    <t>Betriebsferien</t>
  </si>
  <si>
    <t>Von</t>
  </si>
  <si>
    <t>Bis</t>
  </si>
  <si>
    <t>Mo-Do</t>
  </si>
  <si>
    <t>bis</t>
  </si>
  <si>
    <t>SOLL</t>
  </si>
  <si>
    <t>IST</t>
  </si>
  <si>
    <t>Vorholzeit</t>
  </si>
  <si>
    <t>und</t>
  </si>
  <si>
    <t>von</t>
  </si>
  <si>
    <t>sonst</t>
  </si>
  <si>
    <t>ARBEITSSTUNDEN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</si>
</sst>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dd/"/>
    <numFmt numFmtId="165" formatCode="[$-807]ddd"/>
    <numFmt numFmtId="166" formatCode="dd/mm"/>
    <numFmt numFmtId="167" formatCode="[h]:mm"/>
    <numFmt numFmtId="168" formatCode="0.00&quot; h&quot;"/>
    <numFmt numFmtId="169" formatCode="[$-807]ddd\,\ d/\ mmmm\ yyyy;@"/>
    <numFmt numFmtId="170" formatCode="dd/mm/yy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sz val="8"/>
      <name val="Calibri"/>
      <family val="2"/>
      <scheme val="minor"/>
    </font>
    <font>
      <b/>
      <sz val="12"/>
      <color theme="1"/>
      <name val="Century Gothic"/>
      <family val="2"/>
    </font>
    <font>
      <sz val="12"/>
      <color theme="0"/>
      <name val="Century Gothic"/>
      <family val="2"/>
    </font>
    <font>
      <sz val="12"/>
      <name val="Century Gothic"/>
      <family val="2"/>
    </font>
    <font>
      <sz val="10"/>
      <color theme="1"/>
      <name val="Century Gothic"/>
      <family val="2"/>
    </font>
    <font>
      <b/>
      <sz val="12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gray0625">
        <fgColor rgb="FF7030A0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thin">
        <color auto="1"/>
      </left>
      <right style="dotted">
        <color auto="1"/>
      </right>
      <top/>
      <bottom/>
      <diagonal/>
    </border>
    <border>
      <left style="dotted">
        <color auto="1"/>
      </left>
      <right style="dotted">
        <color auto="1"/>
      </right>
      <top/>
      <bottom/>
      <diagonal/>
    </border>
    <border>
      <left/>
      <right style="dotted">
        <color auto="1"/>
      </right>
      <top style="thin">
        <color auto="1"/>
      </top>
      <bottom/>
      <diagonal/>
    </border>
    <border>
      <left/>
      <right style="dotted">
        <color auto="1"/>
      </right>
      <top/>
      <bottom/>
      <diagonal/>
    </border>
    <border>
      <left/>
      <right style="dotted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auto="1"/>
      </left>
      <right/>
      <top style="thin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4" fillId="0" borderId="0" xfId="0" applyFont="1"/>
    <xf numFmtId="165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/>
    <xf numFmtId="168" fontId="1" fillId="0" borderId="0" xfId="0" applyNumberFormat="1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165" fontId="1" fillId="0" borderId="5" xfId="0" applyNumberFormat="1" applyFont="1" applyBorder="1" applyAlignment="1">
      <alignment horizontal="center"/>
    </xf>
    <xf numFmtId="164" fontId="3" fillId="0" borderId="6" xfId="0" applyNumberFormat="1" applyFont="1" applyBorder="1" applyAlignment="1">
      <alignment horizontal="center"/>
    </xf>
    <xf numFmtId="165" fontId="1" fillId="0" borderId="7" xfId="0" applyNumberFormat="1" applyFont="1" applyBorder="1" applyAlignment="1">
      <alignment horizontal="center"/>
    </xf>
    <xf numFmtId="2" fontId="6" fillId="0" borderId="8" xfId="0" applyNumberFormat="1" applyFont="1" applyBorder="1" applyAlignment="1">
      <alignment horizontal="center"/>
    </xf>
    <xf numFmtId="164" fontId="3" fillId="0" borderId="12" xfId="0" applyNumberFormat="1" applyFont="1" applyBorder="1" applyAlignment="1">
      <alignment horizontal="center"/>
    </xf>
    <xf numFmtId="165" fontId="1" fillId="0" borderId="13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164" fontId="3" fillId="0" borderId="15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6" xfId="0" applyFont="1" applyBorder="1"/>
    <xf numFmtId="165" fontId="1" fillId="0" borderId="17" xfId="0" applyNumberFormat="1" applyFont="1" applyBorder="1" applyAlignment="1">
      <alignment horizontal="center"/>
    </xf>
    <xf numFmtId="0" fontId="1" fillId="0" borderId="18" xfId="0" applyFont="1" applyBorder="1"/>
    <xf numFmtId="2" fontId="6" fillId="0" borderId="19" xfId="0" applyNumberFormat="1" applyFont="1" applyBorder="1" applyAlignment="1">
      <alignment horizontal="center"/>
    </xf>
    <xf numFmtId="2" fontId="6" fillId="0" borderId="20" xfId="0" applyNumberFormat="1" applyFont="1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2" fontId="1" fillId="0" borderId="21" xfId="0" applyNumberFormat="1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2" fontId="1" fillId="0" borderId="19" xfId="0" applyNumberFormat="1" applyFont="1" applyBorder="1" applyAlignment="1">
      <alignment horizontal="center"/>
    </xf>
    <xf numFmtId="0" fontId="1" fillId="3" borderId="0" xfId="0" applyFont="1" applyFill="1" applyAlignment="1">
      <alignment horizontal="center"/>
    </xf>
    <xf numFmtId="2" fontId="3" fillId="0" borderId="0" xfId="0" applyNumberFormat="1" applyFont="1" applyAlignment="1">
      <alignment horizontal="center"/>
    </xf>
    <xf numFmtId="169" fontId="1" fillId="0" borderId="0" xfId="0" applyNumberFormat="1" applyFont="1" applyAlignment="1">
      <alignment horizontal="center"/>
    </xf>
    <xf numFmtId="170" fontId="5" fillId="2" borderId="0" xfId="0" applyNumberFormat="1" applyFont="1" applyFill="1" applyAlignment="1">
      <alignment horizontal="center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" fillId="0" borderId="0" xfId="0" applyFont="1" applyFill="1"/>
    <xf numFmtId="0" fontId="3" fillId="0" borderId="0" xfId="0" applyFont="1" applyFill="1"/>
    <xf numFmtId="20" fontId="1" fillId="0" borderId="0" xfId="0" applyNumberFormat="1" applyFont="1" applyFill="1" applyAlignment="1">
      <alignment horizontal="center"/>
    </xf>
    <xf numFmtId="168" fontId="1" fillId="0" borderId="0" xfId="0" applyNumberFormat="1" applyFont="1" applyFill="1" applyAlignment="1">
      <alignment horizontal="center"/>
    </xf>
    <xf numFmtId="166" fontId="5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168" fontId="4" fillId="0" borderId="0" xfId="0" applyNumberFormat="1" applyFont="1" applyFill="1" applyAlignment="1">
      <alignment horizontal="center"/>
    </xf>
    <xf numFmtId="167" fontId="1" fillId="0" borderId="0" xfId="0" applyNumberFormat="1" applyFont="1" applyFill="1"/>
    <xf numFmtId="166" fontId="7" fillId="4" borderId="22" xfId="0" applyNumberFormat="1" applyFont="1" applyFill="1" applyBorder="1" applyAlignment="1">
      <alignment horizontal="center"/>
    </xf>
    <xf numFmtId="0" fontId="3" fillId="4" borderId="23" xfId="0" applyFont="1" applyFill="1" applyBorder="1"/>
    <xf numFmtId="20" fontId="3" fillId="4" borderId="23" xfId="0" applyNumberFormat="1" applyFont="1" applyFill="1" applyBorder="1" applyAlignment="1">
      <alignment horizontal="center"/>
    </xf>
    <xf numFmtId="20" fontId="3" fillId="4" borderId="24" xfId="0" applyNumberFormat="1" applyFont="1" applyFill="1" applyBorder="1" applyAlignment="1">
      <alignment horizontal="center"/>
    </xf>
    <xf numFmtId="2" fontId="3" fillId="4" borderId="26" xfId="0" applyNumberFormat="1" applyFont="1" applyFill="1" applyBorder="1" applyAlignment="1">
      <alignment horizontal="center"/>
    </xf>
    <xf numFmtId="2" fontId="3" fillId="4" borderId="27" xfId="0" applyNumberFormat="1" applyFont="1" applyFill="1" applyBorder="1" applyAlignment="1">
      <alignment horizontal="center"/>
    </xf>
    <xf numFmtId="14" fontId="3" fillId="4" borderId="22" xfId="0" applyNumberFormat="1" applyFont="1" applyFill="1" applyBorder="1" applyAlignment="1">
      <alignment horizontal="center"/>
    </xf>
    <xf numFmtId="14" fontId="3" fillId="4" borderId="23" xfId="0" applyNumberFormat="1" applyFont="1" applyFill="1" applyBorder="1" applyAlignment="1">
      <alignment horizontal="center"/>
    </xf>
    <xf numFmtId="2" fontId="3" fillId="4" borderId="23" xfId="0" applyNumberFormat="1" applyFont="1" applyFill="1" applyBorder="1" applyAlignment="1">
      <alignment horizontal="center"/>
    </xf>
    <xf numFmtId="2" fontId="3" fillId="4" borderId="24" xfId="0" applyNumberFormat="1" applyFont="1" applyFill="1" applyBorder="1" applyAlignment="1">
      <alignment horizontal="center"/>
    </xf>
    <xf numFmtId="166" fontId="7" fillId="4" borderId="25" xfId="0" applyNumberFormat="1" applyFont="1" applyFill="1" applyBorder="1" applyAlignment="1">
      <alignment horizontal="center"/>
    </xf>
    <xf numFmtId="166" fontId="7" fillId="4" borderId="26" xfId="0" applyNumberFormat="1" applyFont="1" applyFill="1" applyBorder="1" applyAlignment="1">
      <alignment horizontal="center"/>
    </xf>
    <xf numFmtId="0" fontId="3" fillId="4" borderId="28" xfId="0" applyFont="1" applyFill="1" applyBorder="1" applyAlignment="1">
      <alignment horizontal="center"/>
    </xf>
    <xf numFmtId="0" fontId="3" fillId="4" borderId="29" xfId="0" applyFont="1" applyFill="1" applyBorder="1" applyAlignment="1">
      <alignment horizontal="center"/>
    </xf>
    <xf numFmtId="0" fontId="3" fillId="4" borderId="30" xfId="0" applyFont="1" applyFill="1" applyBorder="1" applyAlignment="1">
      <alignment horizontal="center"/>
    </xf>
  </cellXfs>
  <cellStyles count="1">
    <cellStyle name="Standard" xfId="0" builtinId="0"/>
  </cellStyles>
  <dxfs count="6">
    <dxf>
      <fill>
        <patternFill patternType="lightGray">
          <fgColor rgb="FF00B050"/>
        </patternFill>
      </fill>
    </dxf>
    <dxf>
      <fill>
        <patternFill patternType="lightGray">
          <fgColor rgb="FF00B050"/>
        </patternFill>
      </fill>
    </dxf>
    <dxf>
      <fill>
        <patternFill patternType="lightGray">
          <fgColor rgb="FF00B0F0"/>
        </patternFill>
      </fill>
    </dxf>
    <dxf>
      <fill>
        <patternFill patternType="lightGray">
          <fgColor rgb="FFFF0000"/>
        </patternFill>
      </fill>
    </dxf>
    <dxf>
      <fill>
        <patternFill patternType="lightGray">
          <fgColor theme="1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E76CD-F180-4006-8224-4A0FFEA041B3}">
  <sheetPr codeName="Tabelle1"/>
  <dimension ref="B1:AI43"/>
  <sheetViews>
    <sheetView topLeftCell="A4" zoomScaleNormal="100" workbookViewId="0">
      <selection activeCell="AG39" sqref="C39:AG39"/>
    </sheetView>
  </sheetViews>
  <sheetFormatPr baseColWidth="10" defaultColWidth="11.44140625" defaultRowHeight="15" x14ac:dyDescent="0.25"/>
  <cols>
    <col min="1" max="1" width="4" style="1" customWidth="1"/>
    <col min="2" max="2" width="11.44140625" style="1"/>
    <col min="3" max="33" width="4.88671875" style="1" customWidth="1"/>
    <col min="34" max="34" width="12.6640625" style="2" bestFit="1" customWidth="1"/>
    <col min="35" max="16384" width="11.44140625" style="1"/>
  </cols>
  <sheetData>
    <row r="1" spans="2:35" ht="15.6" thickBot="1" x14ac:dyDescent="0.3"/>
    <row r="2" spans="2:35" ht="15.6" thickBot="1" x14ac:dyDescent="0.3">
      <c r="B2" s="10">
        <v>2025</v>
      </c>
      <c r="AH2" s="7"/>
    </row>
    <row r="3" spans="2:35" x14ac:dyDescent="0.25">
      <c r="C3" s="5">
        <v>1</v>
      </c>
      <c r="D3" s="5">
        <v>2</v>
      </c>
      <c r="E3" s="5">
        <v>3</v>
      </c>
      <c r="F3" s="5">
        <v>4</v>
      </c>
      <c r="G3" s="5">
        <v>5</v>
      </c>
      <c r="H3" s="5">
        <v>6</v>
      </c>
      <c r="I3" s="5">
        <v>7</v>
      </c>
      <c r="J3" s="5">
        <v>8</v>
      </c>
      <c r="K3" s="5">
        <v>9</v>
      </c>
      <c r="L3" s="5">
        <v>10</v>
      </c>
      <c r="M3" s="5">
        <v>11</v>
      </c>
      <c r="N3" s="5">
        <v>12</v>
      </c>
      <c r="O3" s="5">
        <v>13</v>
      </c>
      <c r="P3" s="5">
        <v>14</v>
      </c>
      <c r="Q3" s="5">
        <v>15</v>
      </c>
      <c r="R3" s="5">
        <v>16</v>
      </c>
      <c r="S3" s="5">
        <v>17</v>
      </c>
      <c r="T3" s="5">
        <v>18</v>
      </c>
      <c r="U3" s="5">
        <v>19</v>
      </c>
      <c r="V3" s="5">
        <v>20</v>
      </c>
      <c r="W3" s="5">
        <v>21</v>
      </c>
      <c r="X3" s="5">
        <v>22</v>
      </c>
      <c r="Y3" s="5">
        <v>23</v>
      </c>
      <c r="Z3" s="5">
        <v>24</v>
      </c>
      <c r="AA3" s="5">
        <v>25</v>
      </c>
      <c r="AB3" s="5">
        <v>26</v>
      </c>
      <c r="AC3" s="5">
        <v>27</v>
      </c>
      <c r="AD3" s="5">
        <v>28</v>
      </c>
      <c r="AE3" s="5">
        <v>29</v>
      </c>
      <c r="AF3" s="5">
        <v>30</v>
      </c>
      <c r="AG3" s="5">
        <v>31</v>
      </c>
      <c r="AH3" s="40" t="s">
        <v>1</v>
      </c>
      <c r="AI3" s="40"/>
    </row>
    <row r="4" spans="2:35" x14ac:dyDescent="0.25">
      <c r="B4" s="37" t="s">
        <v>2</v>
      </c>
      <c r="C4" s="13">
        <f>DATE($B$2,1,C$3)</f>
        <v>45658</v>
      </c>
      <c r="D4" s="11">
        <f t="shared" ref="D4:AG4" si="0">DATE($B$2,1,D3)</f>
        <v>45659</v>
      </c>
      <c r="E4" s="11">
        <f t="shared" si="0"/>
        <v>45660</v>
      </c>
      <c r="F4" s="11">
        <f t="shared" si="0"/>
        <v>45661</v>
      </c>
      <c r="G4" s="11">
        <f t="shared" si="0"/>
        <v>45662</v>
      </c>
      <c r="H4" s="11">
        <f t="shared" si="0"/>
        <v>45663</v>
      </c>
      <c r="I4" s="11">
        <f t="shared" si="0"/>
        <v>45664</v>
      </c>
      <c r="J4" s="11">
        <f t="shared" si="0"/>
        <v>45665</v>
      </c>
      <c r="K4" s="11">
        <f t="shared" si="0"/>
        <v>45666</v>
      </c>
      <c r="L4" s="11">
        <f t="shared" si="0"/>
        <v>45667</v>
      </c>
      <c r="M4" s="11">
        <f t="shared" si="0"/>
        <v>45668</v>
      </c>
      <c r="N4" s="11">
        <f t="shared" si="0"/>
        <v>45669</v>
      </c>
      <c r="O4" s="11">
        <f t="shared" si="0"/>
        <v>45670</v>
      </c>
      <c r="P4" s="11">
        <f t="shared" si="0"/>
        <v>45671</v>
      </c>
      <c r="Q4" s="11">
        <f t="shared" si="0"/>
        <v>45672</v>
      </c>
      <c r="R4" s="11">
        <f t="shared" si="0"/>
        <v>45673</v>
      </c>
      <c r="S4" s="11">
        <f t="shared" si="0"/>
        <v>45674</v>
      </c>
      <c r="T4" s="11">
        <f t="shared" si="0"/>
        <v>45675</v>
      </c>
      <c r="U4" s="11">
        <f t="shared" si="0"/>
        <v>45676</v>
      </c>
      <c r="V4" s="11">
        <f t="shared" si="0"/>
        <v>45677</v>
      </c>
      <c r="W4" s="11">
        <f t="shared" si="0"/>
        <v>45678</v>
      </c>
      <c r="X4" s="11">
        <f t="shared" si="0"/>
        <v>45679</v>
      </c>
      <c r="Y4" s="11">
        <f t="shared" si="0"/>
        <v>45680</v>
      </c>
      <c r="Z4" s="11">
        <f t="shared" si="0"/>
        <v>45681</v>
      </c>
      <c r="AA4" s="11">
        <f t="shared" si="0"/>
        <v>45682</v>
      </c>
      <c r="AB4" s="11">
        <f t="shared" si="0"/>
        <v>45683</v>
      </c>
      <c r="AC4" s="11">
        <f t="shared" si="0"/>
        <v>45684</v>
      </c>
      <c r="AD4" s="11">
        <f t="shared" si="0"/>
        <v>45685</v>
      </c>
      <c r="AE4" s="11">
        <f t="shared" si="0"/>
        <v>45686</v>
      </c>
      <c r="AF4" s="11">
        <f t="shared" si="0"/>
        <v>45687</v>
      </c>
      <c r="AG4" s="16">
        <f t="shared" si="0"/>
        <v>45688</v>
      </c>
      <c r="AH4" s="30">
        <f>COUNT(C4:AG4)</f>
        <v>31</v>
      </c>
      <c r="AI4" s="23"/>
    </row>
    <row r="5" spans="2:35" x14ac:dyDescent="0.25">
      <c r="B5" s="38"/>
      <c r="C5" s="14">
        <f>IF(C4="","",C4)</f>
        <v>45658</v>
      </c>
      <c r="D5" s="12">
        <f t="shared" ref="D5" si="1">IF(D4="","",D4)</f>
        <v>45659</v>
      </c>
      <c r="E5" s="12">
        <f t="shared" ref="E5" si="2">IF(E4="","",E4)</f>
        <v>45660</v>
      </c>
      <c r="F5" s="12">
        <f t="shared" ref="F5" si="3">IF(F4="","",F4)</f>
        <v>45661</v>
      </c>
      <c r="G5" s="12">
        <f t="shared" ref="G5" si="4">IF(G4="","",G4)</f>
        <v>45662</v>
      </c>
      <c r="H5" s="12">
        <f t="shared" ref="H5" si="5">IF(H4="","",H4)</f>
        <v>45663</v>
      </c>
      <c r="I5" s="12">
        <f t="shared" ref="I5" si="6">IF(I4="","",I4)</f>
        <v>45664</v>
      </c>
      <c r="J5" s="12">
        <f t="shared" ref="J5" si="7">IF(J4="","",J4)</f>
        <v>45665</v>
      </c>
      <c r="K5" s="12">
        <f t="shared" ref="K5" si="8">IF(K4="","",K4)</f>
        <v>45666</v>
      </c>
      <c r="L5" s="12">
        <f t="shared" ref="L5" si="9">IF(L4="","",L4)</f>
        <v>45667</v>
      </c>
      <c r="M5" s="12">
        <f t="shared" ref="M5" si="10">IF(M4="","",M4)</f>
        <v>45668</v>
      </c>
      <c r="N5" s="12">
        <f t="shared" ref="N5" si="11">IF(N4="","",N4)</f>
        <v>45669</v>
      </c>
      <c r="O5" s="12">
        <f t="shared" ref="O5" si="12">IF(O4="","",O4)</f>
        <v>45670</v>
      </c>
      <c r="P5" s="12">
        <f t="shared" ref="P5" si="13">IF(P4="","",P4)</f>
        <v>45671</v>
      </c>
      <c r="Q5" s="12">
        <f t="shared" ref="Q5" si="14">IF(Q4="","",Q4)</f>
        <v>45672</v>
      </c>
      <c r="R5" s="12">
        <f t="shared" ref="R5" si="15">IF(R4="","",R4)</f>
        <v>45673</v>
      </c>
      <c r="S5" s="12">
        <f t="shared" ref="S5" si="16">IF(S4="","",S4)</f>
        <v>45674</v>
      </c>
      <c r="T5" s="12">
        <f t="shared" ref="T5" si="17">IF(T4="","",T4)</f>
        <v>45675</v>
      </c>
      <c r="U5" s="12">
        <f t="shared" ref="U5" si="18">IF(U4="","",U4)</f>
        <v>45676</v>
      </c>
      <c r="V5" s="12">
        <f t="shared" ref="V5" si="19">IF(V4="","",V4)</f>
        <v>45677</v>
      </c>
      <c r="W5" s="12">
        <f t="shared" ref="W5" si="20">IF(W4="","",W4)</f>
        <v>45678</v>
      </c>
      <c r="X5" s="12">
        <f t="shared" ref="X5" si="21">IF(X4="","",X4)</f>
        <v>45679</v>
      </c>
      <c r="Y5" s="12">
        <f t="shared" ref="Y5" si="22">IF(Y4="","",Y4)</f>
        <v>45680</v>
      </c>
      <c r="Z5" s="12">
        <f t="shared" ref="Z5" si="23">IF(Z4="","",Z4)</f>
        <v>45681</v>
      </c>
      <c r="AA5" s="12">
        <f t="shared" ref="AA5" si="24">IF(AA4="","",AA4)</f>
        <v>45682</v>
      </c>
      <c r="AB5" s="12">
        <f t="shared" ref="AB5" si="25">IF(AB4="","",AB4)</f>
        <v>45683</v>
      </c>
      <c r="AC5" s="12">
        <f t="shared" ref="AC5" si="26">IF(AC4="","",AC4)</f>
        <v>45684</v>
      </c>
      <c r="AD5" s="12">
        <f t="shared" ref="AD5" si="27">IF(AD4="","",AD4)</f>
        <v>45685</v>
      </c>
      <c r="AE5" s="12">
        <f t="shared" ref="AE5" si="28">IF(AE4="","",AE4)</f>
        <v>45686</v>
      </c>
      <c r="AF5" s="12">
        <f t="shared" ref="AF5" si="29">IF(AF4="","",AF4)</f>
        <v>45687</v>
      </c>
      <c r="AG5" s="17">
        <f t="shared" ref="AG5" si="30">IF(AG4="","",AG4)</f>
        <v>45688</v>
      </c>
      <c r="AH5" s="31">
        <f t="array" ref="AH5">SUM(IF(WEEKDAY(C5:AG5,2)&lt;=5,1,0))</f>
        <v>23</v>
      </c>
      <c r="AI5" s="25"/>
    </row>
    <row r="6" spans="2:35" x14ac:dyDescent="0.25">
      <c r="B6" s="39"/>
      <c r="C6" s="15" cm="1">
        <f t="array" ref="C6">_xlfn.LET(_xlpm.tg,C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D6" s="15" cm="1">
        <f t="array" ref="D6">_xlfn.LET(_xlpm.tg,D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E6" s="15" cm="1">
        <f t="array" ref="E6">_xlfn.LET(_xlpm.tg,E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F6" s="15" cm="1">
        <f t="array" ref="F6">_xlfn.LET(_xlpm.tg,F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G6" s="15" cm="1">
        <f t="array" ref="G6">_xlfn.LET(_xlpm.tg,G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H6" s="15" cm="1">
        <f t="array" ref="H6">_xlfn.LET(_xlpm.tg,H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I6" s="15" cm="1">
        <f t="array" ref="I6">_xlfn.LET(_xlpm.tg,I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J6" s="15" cm="1">
        <f t="array" ref="J6">_xlfn.LET(_xlpm.tg,J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K6" s="15" cm="1">
        <f t="array" ref="K6">_xlfn.LET(_xlpm.tg,K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L6" s="15" cm="1">
        <f t="array" ref="L6">_xlfn.LET(_xlpm.tg,L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M6" s="15" cm="1">
        <f t="array" ref="M6">_xlfn.LET(_xlpm.tg,M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N6" s="15" cm="1">
        <f t="array" ref="N6">_xlfn.LET(_xlpm.tg,N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O6" s="15" cm="1">
        <f t="array" ref="O6">_xlfn.LET(_xlpm.tg,O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P6" s="15" cm="1">
        <f t="array" ref="P6">_xlfn.LET(_xlpm.tg,P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Q6" s="15" cm="1">
        <f t="array" ref="Q6">_xlfn.LET(_xlpm.tg,Q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R6" s="15" cm="1">
        <f t="array" ref="R6">_xlfn.LET(_xlpm.tg,R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S6" s="15" cm="1">
        <f t="array" ref="S6">_xlfn.LET(_xlpm.tg,S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T6" s="15" cm="1">
        <f t="array" ref="T6">_xlfn.LET(_xlpm.tg,T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U6" s="15" cm="1">
        <f t="array" ref="U6">_xlfn.LET(_xlpm.tg,U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V6" s="15" cm="1">
        <f t="array" ref="V6">_xlfn.LET(_xlpm.tg,V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W6" s="15" cm="1">
        <f t="array" ref="W6">_xlfn.LET(_xlpm.tg,W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X6" s="15" cm="1">
        <f t="array" ref="X6">_xlfn.LET(_xlpm.tg,X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Y6" s="15" cm="1">
        <f t="array" ref="Y6">_xlfn.LET(_xlpm.tg,Y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Z6" s="15" cm="1">
        <f t="array" ref="Z6">_xlfn.LET(_xlpm.tg,Z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AA6" s="15" cm="1">
        <f t="array" ref="AA6">_xlfn.LET(_xlpm.tg,AA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B6" s="15" cm="1">
        <f t="array" ref="AB6">_xlfn.LET(_xlpm.tg,AB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C6" s="15" cm="1">
        <f t="array" ref="AC6">_xlfn.LET(_xlpm.tg,AC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D6" s="15" cm="1">
        <f t="array" ref="AD6">_xlfn.LET(_xlpm.tg,AD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E6" s="15" cm="1">
        <f t="array" ref="AE6">_xlfn.LET(_xlpm.tg,AE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F6" s="15" cm="1">
        <f t="array" ref="AF6">_xlfn.LET(_xlpm.tg,AF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G6" s="15" cm="1">
        <f t="array" ref="AG6">_xlfn.LET(_xlpm.tg,AG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AH6" s="32">
        <f>AH5*8</f>
        <v>184</v>
      </c>
      <c r="AI6" s="29">
        <f>SUM(C6:AG6)</f>
        <v>158</v>
      </c>
    </row>
    <row r="7" spans="2:35" x14ac:dyDescent="0.25">
      <c r="B7" s="37" t="s">
        <v>3</v>
      </c>
      <c r="C7" s="18">
        <f t="shared" ref="C7:AD7" si="31">DATE($B$2,2,C$3)</f>
        <v>45689</v>
      </c>
      <c r="D7" s="11">
        <f t="shared" si="31"/>
        <v>45690</v>
      </c>
      <c r="E7" s="11">
        <f t="shared" si="31"/>
        <v>45691</v>
      </c>
      <c r="F7" s="11">
        <f t="shared" si="31"/>
        <v>45692</v>
      </c>
      <c r="G7" s="11">
        <f t="shared" si="31"/>
        <v>45693</v>
      </c>
      <c r="H7" s="11">
        <f t="shared" si="31"/>
        <v>45694</v>
      </c>
      <c r="I7" s="11">
        <f t="shared" si="31"/>
        <v>45695</v>
      </c>
      <c r="J7" s="11">
        <f t="shared" si="31"/>
        <v>45696</v>
      </c>
      <c r="K7" s="11">
        <f t="shared" si="31"/>
        <v>45697</v>
      </c>
      <c r="L7" s="11">
        <f t="shared" si="31"/>
        <v>45698</v>
      </c>
      <c r="M7" s="11">
        <f t="shared" si="31"/>
        <v>45699</v>
      </c>
      <c r="N7" s="11">
        <f t="shared" si="31"/>
        <v>45700</v>
      </c>
      <c r="O7" s="11">
        <f t="shared" si="31"/>
        <v>45701</v>
      </c>
      <c r="P7" s="11">
        <f t="shared" si="31"/>
        <v>45702</v>
      </c>
      <c r="Q7" s="11">
        <f t="shared" si="31"/>
        <v>45703</v>
      </c>
      <c r="R7" s="11">
        <f t="shared" si="31"/>
        <v>45704</v>
      </c>
      <c r="S7" s="11">
        <f t="shared" si="31"/>
        <v>45705</v>
      </c>
      <c r="T7" s="11">
        <f t="shared" si="31"/>
        <v>45706</v>
      </c>
      <c r="U7" s="11">
        <f t="shared" si="31"/>
        <v>45707</v>
      </c>
      <c r="V7" s="11">
        <f t="shared" si="31"/>
        <v>45708</v>
      </c>
      <c r="W7" s="11">
        <f t="shared" si="31"/>
        <v>45709</v>
      </c>
      <c r="X7" s="11">
        <f t="shared" si="31"/>
        <v>45710</v>
      </c>
      <c r="Y7" s="11">
        <f t="shared" si="31"/>
        <v>45711</v>
      </c>
      <c r="Z7" s="11">
        <f t="shared" si="31"/>
        <v>45712</v>
      </c>
      <c r="AA7" s="11">
        <f t="shared" si="31"/>
        <v>45713</v>
      </c>
      <c r="AB7" s="11">
        <f t="shared" si="31"/>
        <v>45714</v>
      </c>
      <c r="AC7" s="11">
        <f t="shared" si="31"/>
        <v>45715</v>
      </c>
      <c r="AD7" s="11">
        <f t="shared" si="31"/>
        <v>45716</v>
      </c>
      <c r="AE7" s="16" t="str">
        <f>IF(ISERROR(("29.02."&amp;$B$2)*1),"",DATE($B$2,2,AE$3))</f>
        <v/>
      </c>
      <c r="AF7" s="20"/>
      <c r="AG7" s="21"/>
      <c r="AH7" s="22">
        <f>COUNT(C7:AG7)</f>
        <v>28</v>
      </c>
      <c r="AI7" s="23"/>
    </row>
    <row r="8" spans="2:35" x14ac:dyDescent="0.25">
      <c r="B8" s="38"/>
      <c r="C8" s="19">
        <f>IF(C7="","",C7)</f>
        <v>45689</v>
      </c>
      <c r="D8" s="12">
        <f t="shared" ref="D8:AG8" si="32">IF(D7="","",D7)</f>
        <v>45690</v>
      </c>
      <c r="E8" s="12">
        <f t="shared" si="32"/>
        <v>45691</v>
      </c>
      <c r="F8" s="12">
        <f t="shared" si="32"/>
        <v>45692</v>
      </c>
      <c r="G8" s="12">
        <f t="shared" si="32"/>
        <v>45693</v>
      </c>
      <c r="H8" s="12">
        <f t="shared" si="32"/>
        <v>45694</v>
      </c>
      <c r="I8" s="12">
        <f t="shared" si="32"/>
        <v>45695</v>
      </c>
      <c r="J8" s="12">
        <f t="shared" si="32"/>
        <v>45696</v>
      </c>
      <c r="K8" s="12">
        <f t="shared" si="32"/>
        <v>45697</v>
      </c>
      <c r="L8" s="12">
        <f t="shared" si="32"/>
        <v>45698</v>
      </c>
      <c r="M8" s="12">
        <f t="shared" si="32"/>
        <v>45699</v>
      </c>
      <c r="N8" s="12">
        <f t="shared" si="32"/>
        <v>45700</v>
      </c>
      <c r="O8" s="12">
        <f t="shared" si="32"/>
        <v>45701</v>
      </c>
      <c r="P8" s="12">
        <f t="shared" si="32"/>
        <v>45702</v>
      </c>
      <c r="Q8" s="12">
        <f t="shared" si="32"/>
        <v>45703</v>
      </c>
      <c r="R8" s="12">
        <f t="shared" si="32"/>
        <v>45704</v>
      </c>
      <c r="S8" s="12">
        <f t="shared" si="32"/>
        <v>45705</v>
      </c>
      <c r="T8" s="12">
        <f t="shared" si="32"/>
        <v>45706</v>
      </c>
      <c r="U8" s="12">
        <f t="shared" si="32"/>
        <v>45707</v>
      </c>
      <c r="V8" s="12">
        <f t="shared" si="32"/>
        <v>45708</v>
      </c>
      <c r="W8" s="12">
        <f t="shared" si="32"/>
        <v>45709</v>
      </c>
      <c r="X8" s="12">
        <f t="shared" si="32"/>
        <v>45710</v>
      </c>
      <c r="Y8" s="12">
        <f t="shared" si="32"/>
        <v>45711</v>
      </c>
      <c r="Z8" s="12">
        <f t="shared" si="32"/>
        <v>45712</v>
      </c>
      <c r="AA8" s="12">
        <f t="shared" si="32"/>
        <v>45713</v>
      </c>
      <c r="AB8" s="12">
        <f t="shared" si="32"/>
        <v>45714</v>
      </c>
      <c r="AC8" s="12">
        <f t="shared" si="32"/>
        <v>45715</v>
      </c>
      <c r="AD8" s="12">
        <f t="shared" si="32"/>
        <v>45716</v>
      </c>
      <c r="AE8" s="17" t="str">
        <f t="shared" si="32"/>
        <v/>
      </c>
      <c r="AF8" s="24" t="str">
        <f t="shared" si="32"/>
        <v/>
      </c>
      <c r="AG8" s="6" t="str">
        <f t="shared" si="32"/>
        <v/>
      </c>
      <c r="AH8" s="33" cm="1">
        <f t="array" ref="AH8">SUM(IF(WEEKDAY(C8:AD8,2)&lt;=5,1,0))</f>
        <v>20</v>
      </c>
      <c r="AI8" s="25"/>
    </row>
    <row r="9" spans="2:35" x14ac:dyDescent="0.25">
      <c r="B9" s="39"/>
      <c r="C9" s="15" cm="1">
        <f t="array" ref="C9">_xlfn.LET(_xlpm.tg,C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D9" s="15" cm="1">
        <f t="array" ref="D9">_xlfn.LET(_xlpm.tg,D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E9" s="15" cm="1">
        <f t="array" ref="E9">_xlfn.LET(_xlpm.tg,E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F9" s="15" cm="1">
        <f t="array" ref="F9">_xlfn.LET(_xlpm.tg,F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G9" s="15" cm="1">
        <f t="array" ref="G9">_xlfn.LET(_xlpm.tg,G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H9" s="15" cm="1">
        <f t="array" ref="H9">_xlfn.LET(_xlpm.tg,H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I9" s="15" cm="1">
        <f t="array" ref="I9">_xlfn.LET(_xlpm.tg,I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J9" s="15" cm="1">
        <f t="array" ref="J9">_xlfn.LET(_xlpm.tg,J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K9" s="15" cm="1">
        <f t="array" ref="K9">_xlfn.LET(_xlpm.tg,K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L9" s="15" cm="1">
        <f t="array" ref="L9">_xlfn.LET(_xlpm.tg,L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M9" s="15" cm="1">
        <f t="array" ref="M9">_xlfn.LET(_xlpm.tg,M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N9" s="15" cm="1">
        <f t="array" ref="N9">_xlfn.LET(_xlpm.tg,N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O9" s="15" cm="1">
        <f t="array" ref="O9">_xlfn.LET(_xlpm.tg,O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P9" s="15" cm="1">
        <f t="array" ref="P9">_xlfn.LET(_xlpm.tg,P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Q9" s="15" cm="1">
        <f t="array" ref="Q9">_xlfn.LET(_xlpm.tg,Q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R9" s="15" cm="1">
        <f t="array" ref="R9">_xlfn.LET(_xlpm.tg,R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S9" s="15" cm="1">
        <f t="array" ref="S9">_xlfn.LET(_xlpm.tg,S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T9" s="15" cm="1">
        <f t="array" ref="T9">_xlfn.LET(_xlpm.tg,T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U9" s="15" cm="1">
        <f t="array" ref="U9">_xlfn.LET(_xlpm.tg,U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V9" s="15" cm="1">
        <f t="array" ref="V9">_xlfn.LET(_xlpm.tg,V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W9" s="15" cm="1">
        <f t="array" ref="W9">_xlfn.LET(_xlpm.tg,W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X9" s="15" cm="1">
        <f t="array" ref="X9">_xlfn.LET(_xlpm.tg,X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Y9" s="15" cm="1">
        <f t="array" ref="Y9">_xlfn.LET(_xlpm.tg,Y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Z9" s="15" cm="1">
        <f t="array" ref="Z9">_xlfn.LET(_xlpm.tg,Z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A9" s="15" cm="1">
        <f t="array" ref="AA9">_xlfn.LET(_xlpm.tg,AA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B9" s="15" cm="1">
        <f t="array" ref="AB9">_xlfn.LET(_xlpm.tg,AB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C9" s="15" cm="1">
        <f t="array" ref="AC9">_xlfn.LET(_xlpm.tg,AC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D9" s="15" cm="1">
        <f t="array" ref="AD9">_xlfn.LET(_xlpm.tg,AD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AE9" s="15" t="str" cm="1">
        <f t="array" ref="AE9">_xlfn.LET(_xlpm.tg,AE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/>
      </c>
      <c r="AF9" s="26" t="str" cm="1">
        <f t="array" ref="AF9">_xlfn.LET(_xlpm.tg,AF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/>
      </c>
      <c r="AG9" s="27" t="str" cm="1">
        <f t="array" ref="AG9">_xlfn.LET(_xlpm.tg,AG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/>
      </c>
      <c r="AH9" s="28">
        <f>AH8*8</f>
        <v>160</v>
      </c>
      <c r="AI9" s="29">
        <f>SUM(C9:AG9)</f>
        <v>158</v>
      </c>
    </row>
    <row r="10" spans="2:35" x14ac:dyDescent="0.25">
      <c r="B10" s="37" t="s">
        <v>4</v>
      </c>
      <c r="C10" s="18">
        <f t="shared" ref="C10:AG10" si="33">DATE($B$2,3,C$3)</f>
        <v>45717</v>
      </c>
      <c r="D10" s="11">
        <f t="shared" si="33"/>
        <v>45718</v>
      </c>
      <c r="E10" s="11">
        <f t="shared" si="33"/>
        <v>45719</v>
      </c>
      <c r="F10" s="11">
        <f t="shared" si="33"/>
        <v>45720</v>
      </c>
      <c r="G10" s="11">
        <f t="shared" si="33"/>
        <v>45721</v>
      </c>
      <c r="H10" s="11">
        <f t="shared" si="33"/>
        <v>45722</v>
      </c>
      <c r="I10" s="11">
        <f t="shared" si="33"/>
        <v>45723</v>
      </c>
      <c r="J10" s="11">
        <f t="shared" si="33"/>
        <v>45724</v>
      </c>
      <c r="K10" s="11">
        <f t="shared" si="33"/>
        <v>45725</v>
      </c>
      <c r="L10" s="11">
        <f t="shared" si="33"/>
        <v>45726</v>
      </c>
      <c r="M10" s="11">
        <f t="shared" si="33"/>
        <v>45727</v>
      </c>
      <c r="N10" s="11">
        <f t="shared" si="33"/>
        <v>45728</v>
      </c>
      <c r="O10" s="11">
        <f t="shared" si="33"/>
        <v>45729</v>
      </c>
      <c r="P10" s="11">
        <f t="shared" si="33"/>
        <v>45730</v>
      </c>
      <c r="Q10" s="11">
        <f t="shared" si="33"/>
        <v>45731</v>
      </c>
      <c r="R10" s="11">
        <f t="shared" si="33"/>
        <v>45732</v>
      </c>
      <c r="S10" s="11">
        <f t="shared" si="33"/>
        <v>45733</v>
      </c>
      <c r="T10" s="11">
        <f t="shared" si="33"/>
        <v>45734</v>
      </c>
      <c r="U10" s="11">
        <f t="shared" si="33"/>
        <v>45735</v>
      </c>
      <c r="V10" s="11">
        <f t="shared" si="33"/>
        <v>45736</v>
      </c>
      <c r="W10" s="11">
        <f t="shared" si="33"/>
        <v>45737</v>
      </c>
      <c r="X10" s="11">
        <f t="shared" si="33"/>
        <v>45738</v>
      </c>
      <c r="Y10" s="11">
        <f t="shared" si="33"/>
        <v>45739</v>
      </c>
      <c r="Z10" s="11">
        <f t="shared" si="33"/>
        <v>45740</v>
      </c>
      <c r="AA10" s="11">
        <f t="shared" si="33"/>
        <v>45741</v>
      </c>
      <c r="AB10" s="11">
        <f t="shared" si="33"/>
        <v>45742</v>
      </c>
      <c r="AC10" s="11">
        <f t="shared" si="33"/>
        <v>45743</v>
      </c>
      <c r="AD10" s="11">
        <f t="shared" si="33"/>
        <v>45744</v>
      </c>
      <c r="AE10" s="11">
        <f t="shared" si="33"/>
        <v>45745</v>
      </c>
      <c r="AF10" s="11">
        <f t="shared" si="33"/>
        <v>45746</v>
      </c>
      <c r="AG10" s="16">
        <f t="shared" si="33"/>
        <v>45747</v>
      </c>
      <c r="AH10" s="30">
        <f>COUNT(C10:AG10)</f>
        <v>31</v>
      </c>
      <c r="AI10" s="23"/>
    </row>
    <row r="11" spans="2:35" x14ac:dyDescent="0.25">
      <c r="B11" s="38"/>
      <c r="C11" s="19">
        <f>IF(C10="","",C10)</f>
        <v>45717</v>
      </c>
      <c r="D11" s="12">
        <f t="shared" ref="D11" si="34">IF(D10="","",D10)</f>
        <v>45718</v>
      </c>
      <c r="E11" s="12">
        <f t="shared" ref="E11" si="35">IF(E10="","",E10)</f>
        <v>45719</v>
      </c>
      <c r="F11" s="12">
        <f t="shared" ref="F11" si="36">IF(F10="","",F10)</f>
        <v>45720</v>
      </c>
      <c r="G11" s="12">
        <f t="shared" ref="G11" si="37">IF(G10="","",G10)</f>
        <v>45721</v>
      </c>
      <c r="H11" s="12">
        <f t="shared" ref="H11" si="38">IF(H10="","",H10)</f>
        <v>45722</v>
      </c>
      <c r="I11" s="12">
        <f t="shared" ref="I11" si="39">IF(I10="","",I10)</f>
        <v>45723</v>
      </c>
      <c r="J11" s="12">
        <f t="shared" ref="J11" si="40">IF(J10="","",J10)</f>
        <v>45724</v>
      </c>
      <c r="K11" s="12">
        <f t="shared" ref="K11" si="41">IF(K10="","",K10)</f>
        <v>45725</v>
      </c>
      <c r="L11" s="12">
        <f t="shared" ref="L11" si="42">IF(L10="","",L10)</f>
        <v>45726</v>
      </c>
      <c r="M11" s="12">
        <f t="shared" ref="M11" si="43">IF(M10="","",M10)</f>
        <v>45727</v>
      </c>
      <c r="N11" s="12">
        <f t="shared" ref="N11" si="44">IF(N10="","",N10)</f>
        <v>45728</v>
      </c>
      <c r="O11" s="12">
        <f t="shared" ref="O11" si="45">IF(O10="","",O10)</f>
        <v>45729</v>
      </c>
      <c r="P11" s="12">
        <f t="shared" ref="P11" si="46">IF(P10="","",P10)</f>
        <v>45730</v>
      </c>
      <c r="Q11" s="12">
        <f t="shared" ref="Q11" si="47">IF(Q10="","",Q10)</f>
        <v>45731</v>
      </c>
      <c r="R11" s="12">
        <f t="shared" ref="R11" si="48">IF(R10="","",R10)</f>
        <v>45732</v>
      </c>
      <c r="S11" s="12">
        <f t="shared" ref="S11" si="49">IF(S10="","",S10)</f>
        <v>45733</v>
      </c>
      <c r="T11" s="12">
        <f t="shared" ref="T11" si="50">IF(T10="","",T10)</f>
        <v>45734</v>
      </c>
      <c r="U11" s="12">
        <f t="shared" ref="U11" si="51">IF(U10="","",U10)</f>
        <v>45735</v>
      </c>
      <c r="V11" s="12">
        <f t="shared" ref="V11" si="52">IF(V10="","",V10)</f>
        <v>45736</v>
      </c>
      <c r="W11" s="12">
        <f t="shared" ref="W11" si="53">IF(W10="","",W10)</f>
        <v>45737</v>
      </c>
      <c r="X11" s="12">
        <f t="shared" ref="X11" si="54">IF(X10="","",X10)</f>
        <v>45738</v>
      </c>
      <c r="Y11" s="12">
        <f t="shared" ref="Y11" si="55">IF(Y10="","",Y10)</f>
        <v>45739</v>
      </c>
      <c r="Z11" s="12">
        <f t="shared" ref="Z11" si="56">IF(Z10="","",Z10)</f>
        <v>45740</v>
      </c>
      <c r="AA11" s="12">
        <f t="shared" ref="AA11" si="57">IF(AA10="","",AA10)</f>
        <v>45741</v>
      </c>
      <c r="AB11" s="12">
        <f t="shared" ref="AB11" si="58">IF(AB10="","",AB10)</f>
        <v>45742</v>
      </c>
      <c r="AC11" s="12">
        <f t="shared" ref="AC11" si="59">IF(AC10="","",AC10)</f>
        <v>45743</v>
      </c>
      <c r="AD11" s="12">
        <f t="shared" ref="AD11" si="60">IF(AD10="","",AD10)</f>
        <v>45744</v>
      </c>
      <c r="AE11" s="12">
        <f t="shared" ref="AE11" si="61">IF(AE10="","",AE10)</f>
        <v>45745</v>
      </c>
      <c r="AF11" s="12">
        <f t="shared" ref="AF11" si="62">IF(AF10="","",AF10)</f>
        <v>45746</v>
      </c>
      <c r="AG11" s="17">
        <f t="shared" ref="AG11" si="63">IF(AG10="","",AG10)</f>
        <v>45747</v>
      </c>
      <c r="AH11" s="31">
        <f t="array" ref="AH11">SUM(IF(WEEKDAY(C11:AG11,2)&lt;=5,1,0))</f>
        <v>21</v>
      </c>
      <c r="AI11" s="25"/>
    </row>
    <row r="12" spans="2:35" x14ac:dyDescent="0.25">
      <c r="B12" s="39"/>
      <c r="C12" s="15" cm="1">
        <f t="array" ref="C12">_xlfn.LET(_xlpm.tg,C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D12" s="15" cm="1">
        <f t="array" ref="D12">_xlfn.LET(_xlpm.tg,D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E12" s="15" cm="1">
        <f t="array" ref="E12">_xlfn.LET(_xlpm.tg,E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F12" s="15" cm="1">
        <f t="array" ref="F12">_xlfn.LET(_xlpm.tg,F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G12" s="15" cm="1">
        <f t="array" ref="G12">_xlfn.LET(_xlpm.tg,G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H12" s="15" cm="1">
        <f t="array" ref="H12">_xlfn.LET(_xlpm.tg,H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I12" s="15" cm="1">
        <f t="array" ref="I12">_xlfn.LET(_xlpm.tg,I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J12" s="15" cm="1">
        <f t="array" ref="J12">_xlfn.LET(_xlpm.tg,J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K12" s="15" cm="1">
        <f t="array" ref="K12">_xlfn.LET(_xlpm.tg,K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L12" s="15" cm="1">
        <f t="array" ref="L12">_xlfn.LET(_xlpm.tg,L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M12" s="15" cm="1">
        <f t="array" ref="M12">_xlfn.LET(_xlpm.tg,M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N12" s="15" cm="1">
        <f t="array" ref="N12">_xlfn.LET(_xlpm.tg,N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O12" s="15" cm="1">
        <f t="array" ref="O12">_xlfn.LET(_xlpm.tg,O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P12" s="15" cm="1">
        <f t="array" ref="P12">_xlfn.LET(_xlpm.tg,P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Q12" s="15" cm="1">
        <f t="array" ref="Q12">_xlfn.LET(_xlpm.tg,Q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R12" s="15" cm="1">
        <f t="array" ref="R12">_xlfn.LET(_xlpm.tg,R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S12" s="15" cm="1">
        <f t="array" ref="S12">_xlfn.LET(_xlpm.tg,S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T12" s="15" cm="1">
        <f t="array" ref="T12">_xlfn.LET(_xlpm.tg,T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U12" s="15" cm="1">
        <f t="array" ref="U12">_xlfn.LET(_xlpm.tg,U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V12" s="15" cm="1">
        <f t="array" ref="V12">_xlfn.LET(_xlpm.tg,V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W12" s="15" cm="1">
        <f t="array" ref="W12">_xlfn.LET(_xlpm.tg,W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X12" s="15" cm="1">
        <f t="array" ref="X12">_xlfn.LET(_xlpm.tg,X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Y12" s="15" cm="1">
        <f t="array" ref="Y12">_xlfn.LET(_xlpm.tg,Y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Z12" s="15" cm="1">
        <f t="array" ref="Z12">_xlfn.LET(_xlpm.tg,Z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A12" s="15" cm="1">
        <f t="array" ref="AA12">_xlfn.LET(_xlpm.tg,AA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B12" s="15" cm="1">
        <f t="array" ref="AB12">_xlfn.LET(_xlpm.tg,AB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C12" s="15" cm="1">
        <f t="array" ref="AC12">_xlfn.LET(_xlpm.tg,AC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D12" s="15" cm="1">
        <f t="array" ref="AD12">_xlfn.LET(_xlpm.tg,AD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AE12" s="15" cm="1">
        <f t="array" ref="AE12">_xlfn.LET(_xlpm.tg,AE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F12" s="15" cm="1">
        <f t="array" ref="AF12">_xlfn.LET(_xlpm.tg,AF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G12" s="15" cm="1">
        <f t="array" ref="AG12">_xlfn.LET(_xlpm.tg,AG11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H12" s="32">
        <f>AH11*8</f>
        <v>168</v>
      </c>
      <c r="AI12" s="29">
        <f>SUM(C12:AG12)</f>
        <v>166</v>
      </c>
    </row>
    <row r="13" spans="2:35" x14ac:dyDescent="0.25">
      <c r="B13" s="37" t="s">
        <v>5</v>
      </c>
      <c r="C13" s="18">
        <f t="shared" ref="C13:AF13" si="64">DATE($B$2,4,C$3)</f>
        <v>45748</v>
      </c>
      <c r="D13" s="11">
        <f t="shared" si="64"/>
        <v>45749</v>
      </c>
      <c r="E13" s="11">
        <f t="shared" si="64"/>
        <v>45750</v>
      </c>
      <c r="F13" s="11">
        <f t="shared" si="64"/>
        <v>45751</v>
      </c>
      <c r="G13" s="11">
        <f t="shared" si="64"/>
        <v>45752</v>
      </c>
      <c r="H13" s="11">
        <f t="shared" si="64"/>
        <v>45753</v>
      </c>
      <c r="I13" s="11">
        <f t="shared" si="64"/>
        <v>45754</v>
      </c>
      <c r="J13" s="11">
        <f t="shared" si="64"/>
        <v>45755</v>
      </c>
      <c r="K13" s="11">
        <f t="shared" si="64"/>
        <v>45756</v>
      </c>
      <c r="L13" s="11">
        <f t="shared" si="64"/>
        <v>45757</v>
      </c>
      <c r="M13" s="11">
        <f t="shared" si="64"/>
        <v>45758</v>
      </c>
      <c r="N13" s="11">
        <f t="shared" si="64"/>
        <v>45759</v>
      </c>
      <c r="O13" s="11">
        <f t="shared" si="64"/>
        <v>45760</v>
      </c>
      <c r="P13" s="11">
        <f t="shared" si="64"/>
        <v>45761</v>
      </c>
      <c r="Q13" s="11">
        <f t="shared" si="64"/>
        <v>45762</v>
      </c>
      <c r="R13" s="11">
        <f t="shared" si="64"/>
        <v>45763</v>
      </c>
      <c r="S13" s="11">
        <f t="shared" si="64"/>
        <v>45764</v>
      </c>
      <c r="T13" s="11">
        <f t="shared" si="64"/>
        <v>45765</v>
      </c>
      <c r="U13" s="11">
        <f t="shared" si="64"/>
        <v>45766</v>
      </c>
      <c r="V13" s="11">
        <f t="shared" si="64"/>
        <v>45767</v>
      </c>
      <c r="W13" s="11">
        <f t="shared" si="64"/>
        <v>45768</v>
      </c>
      <c r="X13" s="11">
        <f t="shared" si="64"/>
        <v>45769</v>
      </c>
      <c r="Y13" s="11">
        <f t="shared" si="64"/>
        <v>45770</v>
      </c>
      <c r="Z13" s="11">
        <f t="shared" si="64"/>
        <v>45771</v>
      </c>
      <c r="AA13" s="11">
        <f t="shared" si="64"/>
        <v>45772</v>
      </c>
      <c r="AB13" s="11">
        <f t="shared" si="64"/>
        <v>45773</v>
      </c>
      <c r="AC13" s="11">
        <f t="shared" si="64"/>
        <v>45774</v>
      </c>
      <c r="AD13" s="11">
        <f t="shared" si="64"/>
        <v>45775</v>
      </c>
      <c r="AE13" s="11">
        <f t="shared" si="64"/>
        <v>45776</v>
      </c>
      <c r="AF13" s="16">
        <f t="shared" si="64"/>
        <v>45777</v>
      </c>
      <c r="AG13" s="20"/>
      <c r="AH13" s="22">
        <f>COUNT(C13:AG13)</f>
        <v>30</v>
      </c>
      <c r="AI13" s="23"/>
    </row>
    <row r="14" spans="2:35" x14ac:dyDescent="0.25">
      <c r="B14" s="38"/>
      <c r="C14" s="19">
        <f>IF(C13="","",C13)</f>
        <v>45748</v>
      </c>
      <c r="D14" s="12">
        <f t="shared" ref="D14" si="65">IF(D13="","",D13)</f>
        <v>45749</v>
      </c>
      <c r="E14" s="12">
        <f t="shared" ref="E14" si="66">IF(E13="","",E13)</f>
        <v>45750</v>
      </c>
      <c r="F14" s="12">
        <f t="shared" ref="F14" si="67">IF(F13="","",F13)</f>
        <v>45751</v>
      </c>
      <c r="G14" s="12">
        <f t="shared" ref="G14" si="68">IF(G13="","",G13)</f>
        <v>45752</v>
      </c>
      <c r="H14" s="12">
        <f t="shared" ref="H14" si="69">IF(H13="","",H13)</f>
        <v>45753</v>
      </c>
      <c r="I14" s="12">
        <f t="shared" ref="I14" si="70">IF(I13="","",I13)</f>
        <v>45754</v>
      </c>
      <c r="J14" s="12">
        <f t="shared" ref="J14" si="71">IF(J13="","",J13)</f>
        <v>45755</v>
      </c>
      <c r="K14" s="12">
        <f t="shared" ref="K14" si="72">IF(K13="","",K13)</f>
        <v>45756</v>
      </c>
      <c r="L14" s="12">
        <f t="shared" ref="L14" si="73">IF(L13="","",L13)</f>
        <v>45757</v>
      </c>
      <c r="M14" s="12">
        <f t="shared" ref="M14" si="74">IF(M13="","",M13)</f>
        <v>45758</v>
      </c>
      <c r="N14" s="12">
        <f t="shared" ref="N14" si="75">IF(N13="","",N13)</f>
        <v>45759</v>
      </c>
      <c r="O14" s="12">
        <f t="shared" ref="O14" si="76">IF(O13="","",O13)</f>
        <v>45760</v>
      </c>
      <c r="P14" s="12">
        <f t="shared" ref="P14" si="77">IF(P13="","",P13)</f>
        <v>45761</v>
      </c>
      <c r="Q14" s="12">
        <f t="shared" ref="Q14" si="78">IF(Q13="","",Q13)</f>
        <v>45762</v>
      </c>
      <c r="R14" s="12">
        <f t="shared" ref="R14" si="79">IF(R13="","",R13)</f>
        <v>45763</v>
      </c>
      <c r="S14" s="12">
        <f t="shared" ref="S14" si="80">IF(S13="","",S13)</f>
        <v>45764</v>
      </c>
      <c r="T14" s="12">
        <f t="shared" ref="T14" si="81">IF(T13="","",T13)</f>
        <v>45765</v>
      </c>
      <c r="U14" s="12">
        <f t="shared" ref="U14" si="82">IF(U13="","",U13)</f>
        <v>45766</v>
      </c>
      <c r="V14" s="12">
        <f t="shared" ref="V14" si="83">IF(V13="","",V13)</f>
        <v>45767</v>
      </c>
      <c r="W14" s="12">
        <f t="shared" ref="W14" si="84">IF(W13="","",W13)</f>
        <v>45768</v>
      </c>
      <c r="X14" s="12">
        <f t="shared" ref="X14" si="85">IF(X13="","",X13)</f>
        <v>45769</v>
      </c>
      <c r="Y14" s="12">
        <f t="shared" ref="Y14" si="86">IF(Y13="","",Y13)</f>
        <v>45770</v>
      </c>
      <c r="Z14" s="12">
        <f t="shared" ref="Z14" si="87">IF(Z13="","",Z13)</f>
        <v>45771</v>
      </c>
      <c r="AA14" s="12">
        <f t="shared" ref="AA14" si="88">IF(AA13="","",AA13)</f>
        <v>45772</v>
      </c>
      <c r="AB14" s="12">
        <f t="shared" ref="AB14" si="89">IF(AB13="","",AB13)</f>
        <v>45773</v>
      </c>
      <c r="AC14" s="12">
        <f t="shared" ref="AC14" si="90">IF(AC13="","",AC13)</f>
        <v>45774</v>
      </c>
      <c r="AD14" s="12">
        <f t="shared" ref="AD14" si="91">IF(AD13="","",AD13)</f>
        <v>45775</v>
      </c>
      <c r="AE14" s="12">
        <f t="shared" ref="AE14" si="92">IF(AE13="","",AE13)</f>
        <v>45776</v>
      </c>
      <c r="AF14" s="17">
        <f t="shared" ref="AF14" si="93">IF(AF13="","",AF13)</f>
        <v>45777</v>
      </c>
      <c r="AG14" s="24" t="str">
        <f t="shared" ref="AG14" si="94">IF(AG13="","",AG13)</f>
        <v/>
      </c>
      <c r="AH14" s="2" cm="1">
        <f t="array" ref="AH14">SUM(IF(WEEKDAY(C14:AF14,2)&lt;=5,1,0))</f>
        <v>22</v>
      </c>
      <c r="AI14" s="25"/>
    </row>
    <row r="15" spans="2:35" x14ac:dyDescent="0.25">
      <c r="B15" s="39"/>
      <c r="C15" s="15" cm="1">
        <f t="array" ref="C15">_xlfn.LET(_xlpm.tg,C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D15" s="15" cm="1">
        <f t="array" ref="D15">_xlfn.LET(_xlpm.tg,D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E15" s="15" cm="1">
        <f t="array" ref="E15">_xlfn.LET(_xlpm.tg,E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F15" s="15" cm="1">
        <f t="array" ref="F15">_xlfn.LET(_xlpm.tg,F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G15" s="15" cm="1">
        <f t="array" ref="G15">_xlfn.LET(_xlpm.tg,G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H15" s="15" cm="1">
        <f t="array" ref="H15">_xlfn.LET(_xlpm.tg,H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I15" s="15" cm="1">
        <f t="array" ref="I15">_xlfn.LET(_xlpm.tg,I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J15" s="15" cm="1">
        <f t="array" ref="J15">_xlfn.LET(_xlpm.tg,J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K15" s="15" cm="1">
        <f t="array" ref="K15">_xlfn.LET(_xlpm.tg,K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L15" s="15" cm="1">
        <f t="array" ref="L15">_xlfn.LET(_xlpm.tg,L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M15" s="15" cm="1">
        <f t="array" ref="M15">_xlfn.LET(_xlpm.tg,M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N15" s="15" cm="1">
        <f t="array" ref="N15">_xlfn.LET(_xlpm.tg,N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O15" s="15" cm="1">
        <f t="array" ref="O15">_xlfn.LET(_xlpm.tg,O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P15" s="15" cm="1">
        <f t="array" ref="P15">_xlfn.LET(_xlpm.tg,P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Q15" s="15" cm="1">
        <f t="array" ref="Q15">_xlfn.LET(_xlpm.tg,Q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R15" s="15" cm="1">
        <f t="array" ref="R15">_xlfn.LET(_xlpm.tg,R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S15" s="15" cm="1">
        <f t="array" ref="S15">_xlfn.LET(_xlpm.tg,S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T15" s="15" cm="1">
        <f t="array" ref="T15">_xlfn.LET(_xlpm.tg,T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U15" s="15" cm="1">
        <f t="array" ref="U15">_xlfn.LET(_xlpm.tg,U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V15" s="15" cm="1">
        <f t="array" ref="V15">_xlfn.LET(_xlpm.tg,V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W15" s="15" cm="1">
        <f t="array" ref="W15">_xlfn.LET(_xlpm.tg,W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X15" s="15" cm="1">
        <f t="array" ref="X15">_xlfn.LET(_xlpm.tg,X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Y15" s="15" cm="1">
        <f t="array" ref="Y15">_xlfn.LET(_xlpm.tg,Y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Z15" s="15" cm="1">
        <f t="array" ref="Z15">_xlfn.LET(_xlpm.tg,Z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A15" s="15" cm="1">
        <f t="array" ref="AA15">_xlfn.LET(_xlpm.tg,AA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AB15" s="15" cm="1">
        <f t="array" ref="AB15">_xlfn.LET(_xlpm.tg,AB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C15" s="15" cm="1">
        <f t="array" ref="AC15">_xlfn.LET(_xlpm.tg,AC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D15" s="15" cm="1">
        <f t="array" ref="AD15">_xlfn.LET(_xlpm.tg,AD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E15" s="15" cm="1">
        <f t="array" ref="AE15">_xlfn.LET(_xlpm.tg,AE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F15" s="15" cm="1">
        <f t="array" ref="AF15">_xlfn.LET(_xlpm.tg,AF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G15" s="26" t="str" cm="1">
        <f t="array" ref="AG15">_xlfn.LET(_xlpm.tg,AG14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/>
      </c>
      <c r="AH15" s="28">
        <f>AH14*8</f>
        <v>176</v>
      </c>
      <c r="AI15" s="29">
        <f>SUM(C15:AG15)</f>
        <v>174</v>
      </c>
    </row>
    <row r="16" spans="2:35" x14ac:dyDescent="0.25">
      <c r="B16" s="37" t="s">
        <v>0</v>
      </c>
      <c r="C16" s="18">
        <f>DATE($B$2,5,C$3)</f>
        <v>45778</v>
      </c>
      <c r="D16" s="11">
        <f t="shared" ref="D16:AG16" si="95">DATE($B$2,5,D$3)</f>
        <v>45779</v>
      </c>
      <c r="E16" s="11">
        <f t="shared" si="95"/>
        <v>45780</v>
      </c>
      <c r="F16" s="11">
        <f t="shared" si="95"/>
        <v>45781</v>
      </c>
      <c r="G16" s="11">
        <f t="shared" si="95"/>
        <v>45782</v>
      </c>
      <c r="H16" s="11">
        <f t="shared" si="95"/>
        <v>45783</v>
      </c>
      <c r="I16" s="11">
        <f t="shared" si="95"/>
        <v>45784</v>
      </c>
      <c r="J16" s="11">
        <f t="shared" si="95"/>
        <v>45785</v>
      </c>
      <c r="K16" s="11">
        <f t="shared" si="95"/>
        <v>45786</v>
      </c>
      <c r="L16" s="11">
        <f t="shared" si="95"/>
        <v>45787</v>
      </c>
      <c r="M16" s="11">
        <f t="shared" si="95"/>
        <v>45788</v>
      </c>
      <c r="N16" s="11">
        <f t="shared" si="95"/>
        <v>45789</v>
      </c>
      <c r="O16" s="11">
        <f t="shared" si="95"/>
        <v>45790</v>
      </c>
      <c r="P16" s="11">
        <f t="shared" si="95"/>
        <v>45791</v>
      </c>
      <c r="Q16" s="11">
        <f t="shared" si="95"/>
        <v>45792</v>
      </c>
      <c r="R16" s="11">
        <f t="shared" si="95"/>
        <v>45793</v>
      </c>
      <c r="S16" s="11">
        <f t="shared" si="95"/>
        <v>45794</v>
      </c>
      <c r="T16" s="11">
        <f t="shared" si="95"/>
        <v>45795</v>
      </c>
      <c r="U16" s="11">
        <f t="shared" si="95"/>
        <v>45796</v>
      </c>
      <c r="V16" s="11">
        <f t="shared" si="95"/>
        <v>45797</v>
      </c>
      <c r="W16" s="11">
        <f t="shared" si="95"/>
        <v>45798</v>
      </c>
      <c r="X16" s="11">
        <f t="shared" si="95"/>
        <v>45799</v>
      </c>
      <c r="Y16" s="11">
        <f t="shared" si="95"/>
        <v>45800</v>
      </c>
      <c r="Z16" s="11">
        <f t="shared" si="95"/>
        <v>45801</v>
      </c>
      <c r="AA16" s="11">
        <f t="shared" si="95"/>
        <v>45802</v>
      </c>
      <c r="AB16" s="11">
        <f t="shared" si="95"/>
        <v>45803</v>
      </c>
      <c r="AC16" s="11">
        <f t="shared" si="95"/>
        <v>45804</v>
      </c>
      <c r="AD16" s="11">
        <f t="shared" si="95"/>
        <v>45805</v>
      </c>
      <c r="AE16" s="11">
        <f t="shared" si="95"/>
        <v>45806</v>
      </c>
      <c r="AF16" s="11">
        <f t="shared" si="95"/>
        <v>45807</v>
      </c>
      <c r="AG16" s="16">
        <f t="shared" si="95"/>
        <v>45808</v>
      </c>
      <c r="AH16" s="30">
        <f>COUNT(C16:AG16)</f>
        <v>31</v>
      </c>
      <c r="AI16" s="23"/>
    </row>
    <row r="17" spans="2:35" x14ac:dyDescent="0.25">
      <c r="B17" s="38"/>
      <c r="C17" s="19">
        <f>IF(C16="","",C16)</f>
        <v>45778</v>
      </c>
      <c r="D17" s="12">
        <f t="shared" ref="D17" si="96">IF(D16="","",D16)</f>
        <v>45779</v>
      </c>
      <c r="E17" s="12">
        <f t="shared" ref="E17" si="97">IF(E16="","",E16)</f>
        <v>45780</v>
      </c>
      <c r="F17" s="12">
        <f t="shared" ref="F17" si="98">IF(F16="","",F16)</f>
        <v>45781</v>
      </c>
      <c r="G17" s="12">
        <f t="shared" ref="G17" si="99">IF(G16="","",G16)</f>
        <v>45782</v>
      </c>
      <c r="H17" s="12">
        <f t="shared" ref="H17" si="100">IF(H16="","",H16)</f>
        <v>45783</v>
      </c>
      <c r="I17" s="12">
        <f t="shared" ref="I17" si="101">IF(I16="","",I16)</f>
        <v>45784</v>
      </c>
      <c r="J17" s="12">
        <f t="shared" ref="J17" si="102">IF(J16="","",J16)</f>
        <v>45785</v>
      </c>
      <c r="K17" s="12">
        <f t="shared" ref="K17" si="103">IF(K16="","",K16)</f>
        <v>45786</v>
      </c>
      <c r="L17" s="12">
        <f t="shared" ref="L17" si="104">IF(L16="","",L16)</f>
        <v>45787</v>
      </c>
      <c r="M17" s="12">
        <f t="shared" ref="M17" si="105">IF(M16="","",M16)</f>
        <v>45788</v>
      </c>
      <c r="N17" s="12">
        <f t="shared" ref="N17" si="106">IF(N16="","",N16)</f>
        <v>45789</v>
      </c>
      <c r="O17" s="12">
        <f t="shared" ref="O17" si="107">IF(O16="","",O16)</f>
        <v>45790</v>
      </c>
      <c r="P17" s="12">
        <f t="shared" ref="P17" si="108">IF(P16="","",P16)</f>
        <v>45791</v>
      </c>
      <c r="Q17" s="12">
        <f t="shared" ref="Q17" si="109">IF(Q16="","",Q16)</f>
        <v>45792</v>
      </c>
      <c r="R17" s="12">
        <f t="shared" ref="R17" si="110">IF(R16="","",R16)</f>
        <v>45793</v>
      </c>
      <c r="S17" s="12">
        <f t="shared" ref="S17" si="111">IF(S16="","",S16)</f>
        <v>45794</v>
      </c>
      <c r="T17" s="12">
        <f t="shared" ref="T17" si="112">IF(T16="","",T16)</f>
        <v>45795</v>
      </c>
      <c r="U17" s="12">
        <f t="shared" ref="U17" si="113">IF(U16="","",U16)</f>
        <v>45796</v>
      </c>
      <c r="V17" s="12">
        <f t="shared" ref="V17" si="114">IF(V16="","",V16)</f>
        <v>45797</v>
      </c>
      <c r="W17" s="12">
        <f t="shared" ref="W17" si="115">IF(W16="","",W16)</f>
        <v>45798</v>
      </c>
      <c r="X17" s="12">
        <f t="shared" ref="X17" si="116">IF(X16="","",X16)</f>
        <v>45799</v>
      </c>
      <c r="Y17" s="12">
        <f t="shared" ref="Y17" si="117">IF(Y16="","",Y16)</f>
        <v>45800</v>
      </c>
      <c r="Z17" s="12">
        <f t="shared" ref="Z17" si="118">IF(Z16="","",Z16)</f>
        <v>45801</v>
      </c>
      <c r="AA17" s="12">
        <f t="shared" ref="AA17" si="119">IF(AA16="","",AA16)</f>
        <v>45802</v>
      </c>
      <c r="AB17" s="12">
        <f t="shared" ref="AB17" si="120">IF(AB16="","",AB16)</f>
        <v>45803</v>
      </c>
      <c r="AC17" s="12">
        <f t="shared" ref="AC17" si="121">IF(AC16="","",AC16)</f>
        <v>45804</v>
      </c>
      <c r="AD17" s="12">
        <f t="shared" ref="AD17" si="122">IF(AD16="","",AD16)</f>
        <v>45805</v>
      </c>
      <c r="AE17" s="12">
        <f t="shared" ref="AE17" si="123">IF(AE16="","",AE16)</f>
        <v>45806</v>
      </c>
      <c r="AF17" s="12">
        <f t="shared" ref="AF17" si="124">IF(AF16="","",AF16)</f>
        <v>45807</v>
      </c>
      <c r="AG17" s="17">
        <f t="shared" ref="AG17" si="125">IF(AG16="","",AG16)</f>
        <v>45808</v>
      </c>
      <c r="AH17" s="31">
        <f t="array" ref="AH17">SUM(IF(WEEKDAY(C17:AG17,2)&lt;=5,1,0))</f>
        <v>22</v>
      </c>
      <c r="AI17" s="25"/>
    </row>
    <row r="18" spans="2:35" x14ac:dyDescent="0.25">
      <c r="B18" s="39"/>
      <c r="C18" s="15" cm="1">
        <f t="array" ref="C18">_xlfn.LET(_xlpm.tg,C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D18" s="15" cm="1">
        <f t="array" ref="D18">_xlfn.LET(_xlpm.tg,D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E18" s="15" cm="1">
        <f t="array" ref="E18">_xlfn.LET(_xlpm.tg,E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F18" s="15" cm="1">
        <f t="array" ref="F18">_xlfn.LET(_xlpm.tg,F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G18" s="15" cm="1">
        <f t="array" ref="G18">_xlfn.LET(_xlpm.tg,G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H18" s="15" cm="1">
        <f t="array" ref="H18">_xlfn.LET(_xlpm.tg,H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I18" s="15" cm="1">
        <f t="array" ref="I18">_xlfn.LET(_xlpm.tg,I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J18" s="15" cm="1">
        <f t="array" ref="J18">_xlfn.LET(_xlpm.tg,J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K18" s="15" cm="1">
        <f t="array" ref="K18">_xlfn.LET(_xlpm.tg,K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L18" s="15" cm="1">
        <f t="array" ref="L18">_xlfn.LET(_xlpm.tg,L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M18" s="15" cm="1">
        <f t="array" ref="M18">_xlfn.LET(_xlpm.tg,M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N18" s="15" cm="1">
        <f t="array" ref="N18">_xlfn.LET(_xlpm.tg,N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O18" s="15" cm="1">
        <f t="array" ref="O18">_xlfn.LET(_xlpm.tg,O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P18" s="15" cm="1">
        <f t="array" ref="P18">_xlfn.LET(_xlpm.tg,P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Q18" s="15" cm="1">
        <f t="array" ref="Q18">_xlfn.LET(_xlpm.tg,Q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R18" s="15" cm="1">
        <f t="array" ref="R18">_xlfn.LET(_xlpm.tg,R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S18" s="15" cm="1">
        <f t="array" ref="S18">_xlfn.LET(_xlpm.tg,S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T18" s="15" cm="1">
        <f t="array" ref="T18">_xlfn.LET(_xlpm.tg,T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U18" s="15" cm="1">
        <f t="array" ref="U18">_xlfn.LET(_xlpm.tg,U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V18" s="15" cm="1">
        <f t="array" ref="V18">_xlfn.LET(_xlpm.tg,V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W18" s="15" cm="1">
        <f t="array" ref="W18">_xlfn.LET(_xlpm.tg,W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X18" s="15" cm="1">
        <f t="array" ref="X18">_xlfn.LET(_xlpm.tg,X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Y18" s="15" cm="1">
        <f t="array" ref="Y18">_xlfn.LET(_xlpm.tg,Y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Z18" s="15" cm="1">
        <f t="array" ref="Z18">_xlfn.LET(_xlpm.tg,Z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A18" s="15" cm="1">
        <f t="array" ref="AA18">_xlfn.LET(_xlpm.tg,AA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B18" s="15" cm="1">
        <f t="array" ref="AB18">_xlfn.LET(_xlpm.tg,AB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C18" s="15" cm="1">
        <f t="array" ref="AC18">_xlfn.LET(_xlpm.tg,AC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D18" s="15" cm="1">
        <f t="array" ref="AD18">_xlfn.LET(_xlpm.tg,AD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E18" s="15" cm="1">
        <f t="array" ref="AE18">_xlfn.LET(_xlpm.tg,AE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F18" s="15" cm="1">
        <f t="array" ref="AF18">_xlfn.LET(_xlpm.tg,AF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AG18" s="15" cm="1">
        <f t="array" ref="AG18">_xlfn.LET(_xlpm.tg,AG17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H18" s="32">
        <f>AH17*8</f>
        <v>176</v>
      </c>
      <c r="AI18" s="29">
        <f>SUM(C18:AG18)</f>
        <v>173.5</v>
      </c>
    </row>
    <row r="19" spans="2:35" x14ac:dyDescent="0.25">
      <c r="B19" s="37" t="s">
        <v>6</v>
      </c>
      <c r="C19" s="18">
        <f t="shared" ref="C19:AF19" si="126">DATE($B$2,6,C$3)</f>
        <v>45809</v>
      </c>
      <c r="D19" s="11">
        <f t="shared" si="126"/>
        <v>45810</v>
      </c>
      <c r="E19" s="11">
        <f t="shared" si="126"/>
        <v>45811</v>
      </c>
      <c r="F19" s="11">
        <f t="shared" si="126"/>
        <v>45812</v>
      </c>
      <c r="G19" s="11">
        <f t="shared" si="126"/>
        <v>45813</v>
      </c>
      <c r="H19" s="11">
        <f t="shared" si="126"/>
        <v>45814</v>
      </c>
      <c r="I19" s="11">
        <f t="shared" si="126"/>
        <v>45815</v>
      </c>
      <c r="J19" s="11">
        <f t="shared" si="126"/>
        <v>45816</v>
      </c>
      <c r="K19" s="11">
        <f t="shared" si="126"/>
        <v>45817</v>
      </c>
      <c r="L19" s="11">
        <f t="shared" si="126"/>
        <v>45818</v>
      </c>
      <c r="M19" s="11">
        <f t="shared" si="126"/>
        <v>45819</v>
      </c>
      <c r="N19" s="11">
        <f t="shared" si="126"/>
        <v>45820</v>
      </c>
      <c r="O19" s="11">
        <f t="shared" si="126"/>
        <v>45821</v>
      </c>
      <c r="P19" s="11">
        <f t="shared" si="126"/>
        <v>45822</v>
      </c>
      <c r="Q19" s="11">
        <f t="shared" si="126"/>
        <v>45823</v>
      </c>
      <c r="R19" s="11">
        <f t="shared" si="126"/>
        <v>45824</v>
      </c>
      <c r="S19" s="11">
        <f t="shared" si="126"/>
        <v>45825</v>
      </c>
      <c r="T19" s="11">
        <f t="shared" si="126"/>
        <v>45826</v>
      </c>
      <c r="U19" s="11">
        <f t="shared" si="126"/>
        <v>45827</v>
      </c>
      <c r="V19" s="11">
        <f t="shared" si="126"/>
        <v>45828</v>
      </c>
      <c r="W19" s="11">
        <f t="shared" si="126"/>
        <v>45829</v>
      </c>
      <c r="X19" s="11">
        <f t="shared" si="126"/>
        <v>45830</v>
      </c>
      <c r="Y19" s="11">
        <f t="shared" si="126"/>
        <v>45831</v>
      </c>
      <c r="Z19" s="11">
        <f t="shared" si="126"/>
        <v>45832</v>
      </c>
      <c r="AA19" s="11">
        <f t="shared" si="126"/>
        <v>45833</v>
      </c>
      <c r="AB19" s="11">
        <f t="shared" si="126"/>
        <v>45834</v>
      </c>
      <c r="AC19" s="11">
        <f t="shared" si="126"/>
        <v>45835</v>
      </c>
      <c r="AD19" s="11">
        <f t="shared" si="126"/>
        <v>45836</v>
      </c>
      <c r="AE19" s="11">
        <f t="shared" si="126"/>
        <v>45837</v>
      </c>
      <c r="AF19" s="16">
        <f t="shared" si="126"/>
        <v>45838</v>
      </c>
      <c r="AG19" s="20"/>
      <c r="AH19" s="22">
        <f>COUNT(C19:AG19)</f>
        <v>30</v>
      </c>
      <c r="AI19" s="23"/>
    </row>
    <row r="20" spans="2:35" x14ac:dyDescent="0.25">
      <c r="B20" s="38"/>
      <c r="C20" s="19">
        <f>IF(C19="","",C19)</f>
        <v>45809</v>
      </c>
      <c r="D20" s="12">
        <f t="shared" ref="D20" si="127">IF(D19="","",D19)</f>
        <v>45810</v>
      </c>
      <c r="E20" s="12">
        <f t="shared" ref="E20" si="128">IF(E19="","",E19)</f>
        <v>45811</v>
      </c>
      <c r="F20" s="12">
        <f t="shared" ref="F20" si="129">IF(F19="","",F19)</f>
        <v>45812</v>
      </c>
      <c r="G20" s="12">
        <f t="shared" ref="G20" si="130">IF(G19="","",G19)</f>
        <v>45813</v>
      </c>
      <c r="H20" s="12">
        <f t="shared" ref="H20" si="131">IF(H19="","",H19)</f>
        <v>45814</v>
      </c>
      <c r="I20" s="12">
        <f t="shared" ref="I20" si="132">IF(I19="","",I19)</f>
        <v>45815</v>
      </c>
      <c r="J20" s="12">
        <f t="shared" ref="J20" si="133">IF(J19="","",J19)</f>
        <v>45816</v>
      </c>
      <c r="K20" s="12">
        <f t="shared" ref="K20" si="134">IF(K19="","",K19)</f>
        <v>45817</v>
      </c>
      <c r="L20" s="12">
        <f t="shared" ref="L20" si="135">IF(L19="","",L19)</f>
        <v>45818</v>
      </c>
      <c r="M20" s="12">
        <f t="shared" ref="M20" si="136">IF(M19="","",M19)</f>
        <v>45819</v>
      </c>
      <c r="N20" s="12">
        <f t="shared" ref="N20" si="137">IF(N19="","",N19)</f>
        <v>45820</v>
      </c>
      <c r="O20" s="12">
        <f t="shared" ref="O20" si="138">IF(O19="","",O19)</f>
        <v>45821</v>
      </c>
      <c r="P20" s="12">
        <f t="shared" ref="P20" si="139">IF(P19="","",P19)</f>
        <v>45822</v>
      </c>
      <c r="Q20" s="12">
        <f t="shared" ref="Q20" si="140">IF(Q19="","",Q19)</f>
        <v>45823</v>
      </c>
      <c r="R20" s="12">
        <f t="shared" ref="R20" si="141">IF(R19="","",R19)</f>
        <v>45824</v>
      </c>
      <c r="S20" s="12">
        <f t="shared" ref="S20" si="142">IF(S19="","",S19)</f>
        <v>45825</v>
      </c>
      <c r="T20" s="12">
        <f t="shared" ref="T20" si="143">IF(T19="","",T19)</f>
        <v>45826</v>
      </c>
      <c r="U20" s="12">
        <f t="shared" ref="U20" si="144">IF(U19="","",U19)</f>
        <v>45827</v>
      </c>
      <c r="V20" s="12">
        <f t="shared" ref="V20" si="145">IF(V19="","",V19)</f>
        <v>45828</v>
      </c>
      <c r="W20" s="12">
        <f t="shared" ref="W20" si="146">IF(W19="","",W19)</f>
        <v>45829</v>
      </c>
      <c r="X20" s="12">
        <f t="shared" ref="X20" si="147">IF(X19="","",X19)</f>
        <v>45830</v>
      </c>
      <c r="Y20" s="12">
        <f t="shared" ref="Y20" si="148">IF(Y19="","",Y19)</f>
        <v>45831</v>
      </c>
      <c r="Z20" s="12">
        <f t="shared" ref="Z20" si="149">IF(Z19="","",Z19)</f>
        <v>45832</v>
      </c>
      <c r="AA20" s="12">
        <f t="shared" ref="AA20" si="150">IF(AA19="","",AA19)</f>
        <v>45833</v>
      </c>
      <c r="AB20" s="12">
        <f t="shared" ref="AB20" si="151">IF(AB19="","",AB19)</f>
        <v>45834</v>
      </c>
      <c r="AC20" s="12">
        <f t="shared" ref="AC20" si="152">IF(AC19="","",AC19)</f>
        <v>45835</v>
      </c>
      <c r="AD20" s="12">
        <f t="shared" ref="AD20" si="153">IF(AD19="","",AD19)</f>
        <v>45836</v>
      </c>
      <c r="AE20" s="12">
        <f t="shared" ref="AE20" si="154">IF(AE19="","",AE19)</f>
        <v>45837</v>
      </c>
      <c r="AF20" s="17">
        <f t="shared" ref="AF20" si="155">IF(AF19="","",AF19)</f>
        <v>45838</v>
      </c>
      <c r="AG20" s="24" t="str">
        <f t="shared" ref="AG20" si="156">IF(AG19="","",AG19)</f>
        <v/>
      </c>
      <c r="AH20" s="2" cm="1">
        <f t="array" ref="AH20">SUM(IF(WEEKDAY(C20:AF20,2)&lt;=5,1,0))</f>
        <v>21</v>
      </c>
      <c r="AI20" s="25"/>
    </row>
    <row r="21" spans="2:35" x14ac:dyDescent="0.25">
      <c r="B21" s="39"/>
      <c r="C21" s="15" cm="1">
        <f t="array" ref="C21">_xlfn.LET(_xlpm.tg,C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D21" s="15" cm="1">
        <f t="array" ref="D21">_xlfn.LET(_xlpm.tg,D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E21" s="15" cm="1">
        <f t="array" ref="E21">_xlfn.LET(_xlpm.tg,E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F21" s="15" cm="1">
        <f t="array" ref="F21">_xlfn.LET(_xlpm.tg,F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G21" s="15" cm="1">
        <f t="array" ref="G21">_xlfn.LET(_xlpm.tg,G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H21" s="15" cm="1">
        <f t="array" ref="H21">_xlfn.LET(_xlpm.tg,H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I21" s="15" cm="1">
        <f t="array" ref="I21">_xlfn.LET(_xlpm.tg,I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J21" s="15" cm="1">
        <f t="array" ref="J21">_xlfn.LET(_xlpm.tg,J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K21" s="15" cm="1">
        <f t="array" ref="K21">_xlfn.LET(_xlpm.tg,K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L21" s="15" cm="1">
        <f t="array" ref="L21">_xlfn.LET(_xlpm.tg,L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M21" s="15" cm="1">
        <f t="array" ref="M21">_xlfn.LET(_xlpm.tg,M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N21" s="15" cm="1">
        <f t="array" ref="N21">_xlfn.LET(_xlpm.tg,N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O21" s="15" cm="1">
        <f t="array" ref="O21">_xlfn.LET(_xlpm.tg,O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P21" s="15" cm="1">
        <f t="array" ref="P21">_xlfn.LET(_xlpm.tg,P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Q21" s="15" cm="1">
        <f t="array" ref="Q21">_xlfn.LET(_xlpm.tg,Q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R21" s="15" cm="1">
        <f t="array" ref="R21">_xlfn.LET(_xlpm.tg,R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S21" s="15" cm="1">
        <f t="array" ref="S21">_xlfn.LET(_xlpm.tg,S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T21" s="15" cm="1">
        <f t="array" ref="T21">_xlfn.LET(_xlpm.tg,T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U21" s="15" cm="1">
        <f t="array" ref="U21">_xlfn.LET(_xlpm.tg,U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V21" s="15" cm="1">
        <f t="array" ref="V21">_xlfn.LET(_xlpm.tg,V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W21" s="15" cm="1">
        <f t="array" ref="W21">_xlfn.LET(_xlpm.tg,W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X21" s="15" cm="1">
        <f t="array" ref="X21">_xlfn.LET(_xlpm.tg,X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Y21" s="15" cm="1">
        <f t="array" ref="Y21">_xlfn.LET(_xlpm.tg,Y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Z21" s="15" cm="1">
        <f t="array" ref="Z21">_xlfn.LET(_xlpm.tg,Z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A21" s="15" cm="1">
        <f t="array" ref="AA21">_xlfn.LET(_xlpm.tg,AA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B21" s="15" cm="1">
        <f t="array" ref="AB21">_xlfn.LET(_xlpm.tg,AB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C21" s="15" cm="1">
        <f t="array" ref="AC21">_xlfn.LET(_xlpm.tg,AC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AD21" s="15" cm="1">
        <f t="array" ref="AD21">_xlfn.LET(_xlpm.tg,AD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E21" s="15" cm="1">
        <f t="array" ref="AE21">_xlfn.LET(_xlpm.tg,AE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F21" s="15" cm="1">
        <f t="array" ref="AF21">_xlfn.LET(_xlpm.tg,AF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G21" s="26" t="str" cm="1">
        <f t="array" ref="AG21">_xlfn.LET(_xlpm.tg,AG20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/>
      </c>
      <c r="AH21" s="28">
        <f>AH20*8</f>
        <v>168</v>
      </c>
      <c r="AI21" s="29">
        <f>SUM(C21:AG21)</f>
        <v>166</v>
      </c>
    </row>
    <row r="22" spans="2:35" x14ac:dyDescent="0.25">
      <c r="B22" s="37" t="s">
        <v>7</v>
      </c>
      <c r="C22" s="18">
        <f t="shared" ref="C22:AG22" si="157">DATE($B$2,7,C$3)</f>
        <v>45839</v>
      </c>
      <c r="D22" s="11">
        <f t="shared" si="157"/>
        <v>45840</v>
      </c>
      <c r="E22" s="11">
        <f t="shared" si="157"/>
        <v>45841</v>
      </c>
      <c r="F22" s="11">
        <f t="shared" si="157"/>
        <v>45842</v>
      </c>
      <c r="G22" s="11">
        <f t="shared" si="157"/>
        <v>45843</v>
      </c>
      <c r="H22" s="11">
        <f t="shared" si="157"/>
        <v>45844</v>
      </c>
      <c r="I22" s="11">
        <f t="shared" si="157"/>
        <v>45845</v>
      </c>
      <c r="J22" s="11">
        <f t="shared" si="157"/>
        <v>45846</v>
      </c>
      <c r="K22" s="11">
        <f t="shared" si="157"/>
        <v>45847</v>
      </c>
      <c r="L22" s="11">
        <f t="shared" si="157"/>
        <v>45848</v>
      </c>
      <c r="M22" s="11">
        <f t="shared" si="157"/>
        <v>45849</v>
      </c>
      <c r="N22" s="11">
        <f t="shared" si="157"/>
        <v>45850</v>
      </c>
      <c r="O22" s="11">
        <f t="shared" si="157"/>
        <v>45851</v>
      </c>
      <c r="P22" s="11">
        <f t="shared" si="157"/>
        <v>45852</v>
      </c>
      <c r="Q22" s="11">
        <f t="shared" si="157"/>
        <v>45853</v>
      </c>
      <c r="R22" s="11">
        <f t="shared" si="157"/>
        <v>45854</v>
      </c>
      <c r="S22" s="11">
        <f t="shared" si="157"/>
        <v>45855</v>
      </c>
      <c r="T22" s="11">
        <f t="shared" si="157"/>
        <v>45856</v>
      </c>
      <c r="U22" s="11">
        <f t="shared" si="157"/>
        <v>45857</v>
      </c>
      <c r="V22" s="11">
        <f t="shared" si="157"/>
        <v>45858</v>
      </c>
      <c r="W22" s="11">
        <f t="shared" si="157"/>
        <v>45859</v>
      </c>
      <c r="X22" s="11">
        <f t="shared" si="157"/>
        <v>45860</v>
      </c>
      <c r="Y22" s="11">
        <f t="shared" si="157"/>
        <v>45861</v>
      </c>
      <c r="Z22" s="11">
        <f t="shared" si="157"/>
        <v>45862</v>
      </c>
      <c r="AA22" s="11">
        <f t="shared" si="157"/>
        <v>45863</v>
      </c>
      <c r="AB22" s="11">
        <f t="shared" si="157"/>
        <v>45864</v>
      </c>
      <c r="AC22" s="11">
        <f t="shared" si="157"/>
        <v>45865</v>
      </c>
      <c r="AD22" s="11">
        <f t="shared" si="157"/>
        <v>45866</v>
      </c>
      <c r="AE22" s="11">
        <f t="shared" si="157"/>
        <v>45867</v>
      </c>
      <c r="AF22" s="11">
        <f t="shared" si="157"/>
        <v>45868</v>
      </c>
      <c r="AG22" s="16">
        <f t="shared" si="157"/>
        <v>45869</v>
      </c>
      <c r="AH22" s="30">
        <f>COUNT(C22:AG22)</f>
        <v>31</v>
      </c>
      <c r="AI22" s="23"/>
    </row>
    <row r="23" spans="2:35" x14ac:dyDescent="0.25">
      <c r="B23" s="38"/>
      <c r="C23" s="19">
        <f>IF(C22="","",C22)</f>
        <v>45839</v>
      </c>
      <c r="D23" s="12">
        <f t="shared" ref="D23" si="158">IF(D22="","",D22)</f>
        <v>45840</v>
      </c>
      <c r="E23" s="12">
        <f t="shared" ref="E23" si="159">IF(E22="","",E22)</f>
        <v>45841</v>
      </c>
      <c r="F23" s="12">
        <f t="shared" ref="F23" si="160">IF(F22="","",F22)</f>
        <v>45842</v>
      </c>
      <c r="G23" s="12">
        <f t="shared" ref="G23" si="161">IF(G22="","",G22)</f>
        <v>45843</v>
      </c>
      <c r="H23" s="12">
        <f t="shared" ref="H23" si="162">IF(H22="","",H22)</f>
        <v>45844</v>
      </c>
      <c r="I23" s="12">
        <f t="shared" ref="I23" si="163">IF(I22="","",I22)</f>
        <v>45845</v>
      </c>
      <c r="J23" s="12">
        <f t="shared" ref="J23" si="164">IF(J22="","",J22)</f>
        <v>45846</v>
      </c>
      <c r="K23" s="12">
        <f t="shared" ref="K23" si="165">IF(K22="","",K22)</f>
        <v>45847</v>
      </c>
      <c r="L23" s="12">
        <f t="shared" ref="L23" si="166">IF(L22="","",L22)</f>
        <v>45848</v>
      </c>
      <c r="M23" s="12">
        <f t="shared" ref="M23" si="167">IF(M22="","",M22)</f>
        <v>45849</v>
      </c>
      <c r="N23" s="12">
        <f t="shared" ref="N23" si="168">IF(N22="","",N22)</f>
        <v>45850</v>
      </c>
      <c r="O23" s="12">
        <f t="shared" ref="O23" si="169">IF(O22="","",O22)</f>
        <v>45851</v>
      </c>
      <c r="P23" s="12">
        <f t="shared" ref="P23" si="170">IF(P22="","",P22)</f>
        <v>45852</v>
      </c>
      <c r="Q23" s="12">
        <f t="shared" ref="Q23" si="171">IF(Q22="","",Q22)</f>
        <v>45853</v>
      </c>
      <c r="R23" s="12">
        <f t="shared" ref="R23" si="172">IF(R22="","",R22)</f>
        <v>45854</v>
      </c>
      <c r="S23" s="12">
        <f t="shared" ref="S23" si="173">IF(S22="","",S22)</f>
        <v>45855</v>
      </c>
      <c r="T23" s="12">
        <f t="shared" ref="T23" si="174">IF(T22="","",T22)</f>
        <v>45856</v>
      </c>
      <c r="U23" s="12">
        <f t="shared" ref="U23" si="175">IF(U22="","",U22)</f>
        <v>45857</v>
      </c>
      <c r="V23" s="12">
        <f t="shared" ref="V23" si="176">IF(V22="","",V22)</f>
        <v>45858</v>
      </c>
      <c r="W23" s="12">
        <f t="shared" ref="W23" si="177">IF(W22="","",W22)</f>
        <v>45859</v>
      </c>
      <c r="X23" s="12">
        <f t="shared" ref="X23" si="178">IF(X22="","",X22)</f>
        <v>45860</v>
      </c>
      <c r="Y23" s="12">
        <f t="shared" ref="Y23" si="179">IF(Y22="","",Y22)</f>
        <v>45861</v>
      </c>
      <c r="Z23" s="12">
        <f t="shared" ref="Z23" si="180">IF(Z22="","",Z22)</f>
        <v>45862</v>
      </c>
      <c r="AA23" s="12">
        <f t="shared" ref="AA23" si="181">IF(AA22="","",AA22)</f>
        <v>45863</v>
      </c>
      <c r="AB23" s="12">
        <f t="shared" ref="AB23" si="182">IF(AB22="","",AB22)</f>
        <v>45864</v>
      </c>
      <c r="AC23" s="12">
        <f t="shared" ref="AC23" si="183">IF(AC22="","",AC22)</f>
        <v>45865</v>
      </c>
      <c r="AD23" s="12">
        <f t="shared" ref="AD23" si="184">IF(AD22="","",AD22)</f>
        <v>45866</v>
      </c>
      <c r="AE23" s="12">
        <f t="shared" ref="AE23" si="185">IF(AE22="","",AE22)</f>
        <v>45867</v>
      </c>
      <c r="AF23" s="12">
        <f t="shared" ref="AF23" si="186">IF(AF22="","",AF22)</f>
        <v>45868</v>
      </c>
      <c r="AG23" s="17">
        <f t="shared" ref="AG23" si="187">IF(AG22="","",AG22)</f>
        <v>45869</v>
      </c>
      <c r="AH23" s="31">
        <f t="array" ref="AH23">SUM(IF(WEEKDAY(C23:AG23,2)&lt;=5,1,0))</f>
        <v>23</v>
      </c>
      <c r="AI23" s="25"/>
    </row>
    <row r="24" spans="2:35" x14ac:dyDescent="0.25">
      <c r="B24" s="39"/>
      <c r="C24" s="15" cm="1">
        <f t="array" ref="C24">_xlfn.LET(_xlpm.tg,C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D24" s="15" cm="1">
        <f t="array" ref="D24">_xlfn.LET(_xlpm.tg,D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E24" s="15" cm="1">
        <f t="array" ref="E24">_xlfn.LET(_xlpm.tg,E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F24" s="15" cm="1">
        <f t="array" ref="F24">_xlfn.LET(_xlpm.tg,F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G24" s="15" cm="1">
        <f t="array" ref="G24">_xlfn.LET(_xlpm.tg,G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H24" s="15" cm="1">
        <f t="array" ref="H24">_xlfn.LET(_xlpm.tg,H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I24" s="15" cm="1">
        <f t="array" ref="I24">_xlfn.LET(_xlpm.tg,I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J24" s="15" cm="1">
        <f t="array" ref="J24">_xlfn.LET(_xlpm.tg,J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K24" s="15" cm="1">
        <f t="array" ref="K24">_xlfn.LET(_xlpm.tg,K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L24" s="15" cm="1">
        <f t="array" ref="L24">_xlfn.LET(_xlpm.tg,L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M24" s="15" cm="1">
        <f t="array" ref="M24">_xlfn.LET(_xlpm.tg,M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N24" s="15" cm="1">
        <f t="array" ref="N24">_xlfn.LET(_xlpm.tg,N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O24" s="15" cm="1">
        <f t="array" ref="O24">_xlfn.LET(_xlpm.tg,O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P24" s="15" cm="1">
        <f t="array" ref="P24">_xlfn.LET(_xlpm.tg,P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Q24" s="15" cm="1">
        <f t="array" ref="Q24">_xlfn.LET(_xlpm.tg,Q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R24" s="15" cm="1">
        <f t="array" ref="R24">_xlfn.LET(_xlpm.tg,R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S24" s="15" cm="1">
        <f t="array" ref="S24">_xlfn.LET(_xlpm.tg,S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T24" s="15" cm="1">
        <f t="array" ref="T24">_xlfn.LET(_xlpm.tg,T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U24" s="15" cm="1">
        <f t="array" ref="U24">_xlfn.LET(_xlpm.tg,U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V24" s="15" cm="1">
        <f t="array" ref="V24">_xlfn.LET(_xlpm.tg,V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W24" s="15" cm="1">
        <f t="array" ref="W24">_xlfn.LET(_xlpm.tg,W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X24" s="15" cm="1">
        <f t="array" ref="X24">_xlfn.LET(_xlpm.tg,X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Y24" s="15" cm="1">
        <f t="array" ref="Y24">_xlfn.LET(_xlpm.tg,Y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Z24" s="15" cm="1">
        <f t="array" ref="Z24">_xlfn.LET(_xlpm.tg,Z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A24" s="15" cm="1">
        <f t="array" ref="AA24">_xlfn.LET(_xlpm.tg,AA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AB24" s="15" cm="1">
        <f t="array" ref="AB24">_xlfn.LET(_xlpm.tg,AB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C24" s="15" cm="1">
        <f t="array" ref="AC24">_xlfn.LET(_xlpm.tg,AC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D24" s="15" cm="1">
        <f t="array" ref="AD24">_xlfn.LET(_xlpm.tg,AD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E24" s="15" cm="1">
        <f t="array" ref="AE24">_xlfn.LET(_xlpm.tg,AE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F24" s="15" cm="1">
        <f t="array" ref="AF24">_xlfn.LET(_xlpm.tg,AF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G24" s="15" cm="1">
        <f t="array" ref="AG24">_xlfn.LET(_xlpm.tg,AG23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H24" s="32">
        <f>AH23*8</f>
        <v>184</v>
      </c>
      <c r="AI24" s="29">
        <f>SUM(C24:AG24)</f>
        <v>182</v>
      </c>
    </row>
    <row r="25" spans="2:35" x14ac:dyDescent="0.25">
      <c r="B25" s="37" t="s">
        <v>8</v>
      </c>
      <c r="C25" s="18">
        <f t="shared" ref="C25:AG25" si="188">DATE($B$2,8,C$3)</f>
        <v>45870</v>
      </c>
      <c r="D25" s="11">
        <f t="shared" si="188"/>
        <v>45871</v>
      </c>
      <c r="E25" s="11">
        <f t="shared" si="188"/>
        <v>45872</v>
      </c>
      <c r="F25" s="11">
        <f t="shared" si="188"/>
        <v>45873</v>
      </c>
      <c r="G25" s="11">
        <f t="shared" si="188"/>
        <v>45874</v>
      </c>
      <c r="H25" s="11">
        <f t="shared" si="188"/>
        <v>45875</v>
      </c>
      <c r="I25" s="11">
        <f t="shared" si="188"/>
        <v>45876</v>
      </c>
      <c r="J25" s="11">
        <f t="shared" si="188"/>
        <v>45877</v>
      </c>
      <c r="K25" s="11">
        <f t="shared" si="188"/>
        <v>45878</v>
      </c>
      <c r="L25" s="11">
        <f t="shared" si="188"/>
        <v>45879</v>
      </c>
      <c r="M25" s="11">
        <f t="shared" si="188"/>
        <v>45880</v>
      </c>
      <c r="N25" s="11">
        <f t="shared" si="188"/>
        <v>45881</v>
      </c>
      <c r="O25" s="11">
        <f t="shared" si="188"/>
        <v>45882</v>
      </c>
      <c r="P25" s="11">
        <f t="shared" si="188"/>
        <v>45883</v>
      </c>
      <c r="Q25" s="11">
        <f t="shared" si="188"/>
        <v>45884</v>
      </c>
      <c r="R25" s="11">
        <f t="shared" si="188"/>
        <v>45885</v>
      </c>
      <c r="S25" s="11">
        <f t="shared" si="188"/>
        <v>45886</v>
      </c>
      <c r="T25" s="11">
        <f t="shared" si="188"/>
        <v>45887</v>
      </c>
      <c r="U25" s="11">
        <f t="shared" si="188"/>
        <v>45888</v>
      </c>
      <c r="V25" s="11">
        <f t="shared" si="188"/>
        <v>45889</v>
      </c>
      <c r="W25" s="11">
        <f t="shared" si="188"/>
        <v>45890</v>
      </c>
      <c r="X25" s="11">
        <f t="shared" si="188"/>
        <v>45891</v>
      </c>
      <c r="Y25" s="11">
        <f t="shared" si="188"/>
        <v>45892</v>
      </c>
      <c r="Z25" s="11">
        <f t="shared" si="188"/>
        <v>45893</v>
      </c>
      <c r="AA25" s="11">
        <f t="shared" si="188"/>
        <v>45894</v>
      </c>
      <c r="AB25" s="11">
        <f t="shared" si="188"/>
        <v>45895</v>
      </c>
      <c r="AC25" s="11">
        <f t="shared" si="188"/>
        <v>45896</v>
      </c>
      <c r="AD25" s="11">
        <f t="shared" si="188"/>
        <v>45897</v>
      </c>
      <c r="AE25" s="11">
        <f t="shared" si="188"/>
        <v>45898</v>
      </c>
      <c r="AF25" s="11">
        <f t="shared" si="188"/>
        <v>45899</v>
      </c>
      <c r="AG25" s="16">
        <f t="shared" si="188"/>
        <v>45900</v>
      </c>
      <c r="AH25" s="30">
        <f>COUNT(C25:AG25)</f>
        <v>31</v>
      </c>
      <c r="AI25" s="23"/>
    </row>
    <row r="26" spans="2:35" x14ac:dyDescent="0.25">
      <c r="B26" s="38"/>
      <c r="C26" s="19">
        <f>IF(C25="","",C25)</f>
        <v>45870</v>
      </c>
      <c r="D26" s="12">
        <f t="shared" ref="D26" si="189">IF(D25="","",D25)</f>
        <v>45871</v>
      </c>
      <c r="E26" s="12">
        <f t="shared" ref="E26" si="190">IF(E25="","",E25)</f>
        <v>45872</v>
      </c>
      <c r="F26" s="12">
        <f t="shared" ref="F26" si="191">IF(F25="","",F25)</f>
        <v>45873</v>
      </c>
      <c r="G26" s="12">
        <f t="shared" ref="G26" si="192">IF(G25="","",G25)</f>
        <v>45874</v>
      </c>
      <c r="H26" s="12">
        <f t="shared" ref="H26" si="193">IF(H25="","",H25)</f>
        <v>45875</v>
      </c>
      <c r="I26" s="12">
        <f t="shared" ref="I26" si="194">IF(I25="","",I25)</f>
        <v>45876</v>
      </c>
      <c r="J26" s="12">
        <f t="shared" ref="J26" si="195">IF(J25="","",J25)</f>
        <v>45877</v>
      </c>
      <c r="K26" s="12">
        <f t="shared" ref="K26" si="196">IF(K25="","",K25)</f>
        <v>45878</v>
      </c>
      <c r="L26" s="12">
        <f t="shared" ref="L26" si="197">IF(L25="","",L25)</f>
        <v>45879</v>
      </c>
      <c r="M26" s="12">
        <f t="shared" ref="M26" si="198">IF(M25="","",M25)</f>
        <v>45880</v>
      </c>
      <c r="N26" s="12">
        <f t="shared" ref="N26" si="199">IF(N25="","",N25)</f>
        <v>45881</v>
      </c>
      <c r="O26" s="12">
        <f t="shared" ref="O26" si="200">IF(O25="","",O25)</f>
        <v>45882</v>
      </c>
      <c r="P26" s="12">
        <f t="shared" ref="P26" si="201">IF(P25="","",P25)</f>
        <v>45883</v>
      </c>
      <c r="Q26" s="12">
        <f t="shared" ref="Q26" si="202">IF(Q25="","",Q25)</f>
        <v>45884</v>
      </c>
      <c r="R26" s="12">
        <f t="shared" ref="R26" si="203">IF(R25="","",R25)</f>
        <v>45885</v>
      </c>
      <c r="S26" s="12">
        <f t="shared" ref="S26" si="204">IF(S25="","",S25)</f>
        <v>45886</v>
      </c>
      <c r="T26" s="12">
        <f t="shared" ref="T26" si="205">IF(T25="","",T25)</f>
        <v>45887</v>
      </c>
      <c r="U26" s="12">
        <f t="shared" ref="U26" si="206">IF(U25="","",U25)</f>
        <v>45888</v>
      </c>
      <c r="V26" s="12">
        <f t="shared" ref="V26" si="207">IF(V25="","",V25)</f>
        <v>45889</v>
      </c>
      <c r="W26" s="12">
        <f t="shared" ref="W26" si="208">IF(W25="","",W25)</f>
        <v>45890</v>
      </c>
      <c r="X26" s="12">
        <f t="shared" ref="X26" si="209">IF(X25="","",X25)</f>
        <v>45891</v>
      </c>
      <c r="Y26" s="12">
        <f t="shared" ref="Y26" si="210">IF(Y25="","",Y25)</f>
        <v>45892</v>
      </c>
      <c r="Z26" s="12">
        <f t="shared" ref="Z26" si="211">IF(Z25="","",Z25)</f>
        <v>45893</v>
      </c>
      <c r="AA26" s="12">
        <f t="shared" ref="AA26" si="212">IF(AA25="","",AA25)</f>
        <v>45894</v>
      </c>
      <c r="AB26" s="12">
        <f t="shared" ref="AB26" si="213">IF(AB25="","",AB25)</f>
        <v>45895</v>
      </c>
      <c r="AC26" s="12">
        <f t="shared" ref="AC26" si="214">IF(AC25="","",AC25)</f>
        <v>45896</v>
      </c>
      <c r="AD26" s="12">
        <f t="shared" ref="AD26" si="215">IF(AD25="","",AD25)</f>
        <v>45897</v>
      </c>
      <c r="AE26" s="12">
        <f t="shared" ref="AE26" si="216">IF(AE25="","",AE25)</f>
        <v>45898</v>
      </c>
      <c r="AF26" s="12">
        <f t="shared" ref="AF26" si="217">IF(AF25="","",AF25)</f>
        <v>45899</v>
      </c>
      <c r="AG26" s="17">
        <f t="shared" ref="AG26" si="218">IF(AG25="","",AG25)</f>
        <v>45900</v>
      </c>
      <c r="AH26" s="31">
        <f t="array" ref="AH26">SUM(IF(WEEKDAY(C26:AG26,2)&lt;=5,1,0))</f>
        <v>21</v>
      </c>
      <c r="AI26" s="25"/>
    </row>
    <row r="27" spans="2:35" x14ac:dyDescent="0.25">
      <c r="B27" s="39"/>
      <c r="C27" s="15" cm="1">
        <f t="array" ref="C27">_xlfn.LET(_xlpm.tg,C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D27" s="15" cm="1">
        <f t="array" ref="D27">_xlfn.LET(_xlpm.tg,D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E27" s="15" cm="1">
        <f t="array" ref="E27">_xlfn.LET(_xlpm.tg,E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F27" s="15" cm="1">
        <f t="array" ref="F27">_xlfn.LET(_xlpm.tg,F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G27" s="15" cm="1">
        <f t="array" ref="G27">_xlfn.LET(_xlpm.tg,G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H27" s="15" cm="1">
        <f t="array" ref="H27">_xlfn.LET(_xlpm.tg,H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I27" s="15" cm="1">
        <f t="array" ref="I27">_xlfn.LET(_xlpm.tg,I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J27" s="15" cm="1">
        <f t="array" ref="J27">_xlfn.LET(_xlpm.tg,J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K27" s="15" cm="1">
        <f t="array" ref="K27">_xlfn.LET(_xlpm.tg,K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L27" s="15" cm="1">
        <f t="array" ref="L27">_xlfn.LET(_xlpm.tg,L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M27" s="15" cm="1">
        <f t="array" ref="M27">_xlfn.LET(_xlpm.tg,M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N27" s="15" cm="1">
        <f t="array" ref="N27">_xlfn.LET(_xlpm.tg,N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O27" s="15" cm="1">
        <f t="array" ref="O27">_xlfn.LET(_xlpm.tg,O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P27" s="15" cm="1">
        <f t="array" ref="P27">_xlfn.LET(_xlpm.tg,P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Q27" s="15" cm="1">
        <f t="array" ref="Q27">_xlfn.LET(_xlpm.tg,Q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R27" s="15" cm="1">
        <f t="array" ref="R27">_xlfn.LET(_xlpm.tg,R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S27" s="15" cm="1">
        <f t="array" ref="S27">_xlfn.LET(_xlpm.tg,S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T27" s="15" cm="1">
        <f t="array" ref="T27">_xlfn.LET(_xlpm.tg,T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U27" s="15" cm="1">
        <f t="array" ref="U27">_xlfn.LET(_xlpm.tg,U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V27" s="15" cm="1">
        <f t="array" ref="V27">_xlfn.LET(_xlpm.tg,V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W27" s="15" cm="1">
        <f t="array" ref="W27">_xlfn.LET(_xlpm.tg,W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X27" s="15" cm="1">
        <f t="array" ref="X27">_xlfn.LET(_xlpm.tg,X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Y27" s="15" cm="1">
        <f t="array" ref="Y27">_xlfn.LET(_xlpm.tg,Y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Z27" s="15" cm="1">
        <f t="array" ref="Z27">_xlfn.LET(_xlpm.tg,Z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A27" s="15" cm="1">
        <f t="array" ref="AA27">_xlfn.LET(_xlpm.tg,AA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B27" s="15" cm="1">
        <f t="array" ref="AB27">_xlfn.LET(_xlpm.tg,AB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C27" s="15" cm="1">
        <f t="array" ref="AC27">_xlfn.LET(_xlpm.tg,AC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D27" s="15" cm="1">
        <f t="array" ref="AD27">_xlfn.LET(_xlpm.tg,AD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E27" s="15" cm="1">
        <f t="array" ref="AE27">_xlfn.LET(_xlpm.tg,AE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AF27" s="15" cm="1">
        <f t="array" ref="AF27">_xlfn.LET(_xlpm.tg,AF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G27" s="15" cm="1">
        <f t="array" ref="AG27">_xlfn.LET(_xlpm.tg,AG26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H27" s="32">
        <f>AH26*8</f>
        <v>168</v>
      </c>
      <c r="AI27" s="29">
        <f>SUM(C27:AG27)</f>
        <v>165.5</v>
      </c>
    </row>
    <row r="28" spans="2:35" x14ac:dyDescent="0.25">
      <c r="B28" s="37" t="s">
        <v>9</v>
      </c>
      <c r="C28" s="18">
        <f t="shared" ref="C28:AF28" si="219">DATE($B$2,9,C$3)</f>
        <v>45901</v>
      </c>
      <c r="D28" s="11">
        <f t="shared" si="219"/>
        <v>45902</v>
      </c>
      <c r="E28" s="11">
        <f t="shared" si="219"/>
        <v>45903</v>
      </c>
      <c r="F28" s="11">
        <f t="shared" si="219"/>
        <v>45904</v>
      </c>
      <c r="G28" s="11">
        <f t="shared" si="219"/>
        <v>45905</v>
      </c>
      <c r="H28" s="11">
        <f t="shared" si="219"/>
        <v>45906</v>
      </c>
      <c r="I28" s="11">
        <f t="shared" si="219"/>
        <v>45907</v>
      </c>
      <c r="J28" s="11">
        <f t="shared" si="219"/>
        <v>45908</v>
      </c>
      <c r="K28" s="11">
        <f t="shared" si="219"/>
        <v>45909</v>
      </c>
      <c r="L28" s="11">
        <f t="shared" si="219"/>
        <v>45910</v>
      </c>
      <c r="M28" s="11">
        <f t="shared" si="219"/>
        <v>45911</v>
      </c>
      <c r="N28" s="11">
        <f t="shared" si="219"/>
        <v>45912</v>
      </c>
      <c r="O28" s="11">
        <f t="shared" si="219"/>
        <v>45913</v>
      </c>
      <c r="P28" s="11">
        <f t="shared" si="219"/>
        <v>45914</v>
      </c>
      <c r="Q28" s="11">
        <f t="shared" si="219"/>
        <v>45915</v>
      </c>
      <c r="R28" s="11">
        <f t="shared" si="219"/>
        <v>45916</v>
      </c>
      <c r="S28" s="11">
        <f t="shared" si="219"/>
        <v>45917</v>
      </c>
      <c r="T28" s="11">
        <f t="shared" si="219"/>
        <v>45918</v>
      </c>
      <c r="U28" s="11">
        <f t="shared" si="219"/>
        <v>45919</v>
      </c>
      <c r="V28" s="11">
        <f t="shared" si="219"/>
        <v>45920</v>
      </c>
      <c r="W28" s="11">
        <f t="shared" si="219"/>
        <v>45921</v>
      </c>
      <c r="X28" s="11">
        <f t="shared" si="219"/>
        <v>45922</v>
      </c>
      <c r="Y28" s="11">
        <f t="shared" si="219"/>
        <v>45923</v>
      </c>
      <c r="Z28" s="11">
        <f t="shared" si="219"/>
        <v>45924</v>
      </c>
      <c r="AA28" s="11">
        <f t="shared" si="219"/>
        <v>45925</v>
      </c>
      <c r="AB28" s="11">
        <f t="shared" si="219"/>
        <v>45926</v>
      </c>
      <c r="AC28" s="11">
        <f t="shared" si="219"/>
        <v>45927</v>
      </c>
      <c r="AD28" s="11">
        <f t="shared" si="219"/>
        <v>45928</v>
      </c>
      <c r="AE28" s="11">
        <f t="shared" si="219"/>
        <v>45929</v>
      </c>
      <c r="AF28" s="16">
        <f t="shared" si="219"/>
        <v>45930</v>
      </c>
      <c r="AG28" s="20"/>
      <c r="AH28" s="22">
        <f>COUNT(C28:AG28)</f>
        <v>30</v>
      </c>
      <c r="AI28" s="23"/>
    </row>
    <row r="29" spans="2:35" x14ac:dyDescent="0.25">
      <c r="B29" s="38"/>
      <c r="C29" s="19">
        <f>IF(C28="","",C28)</f>
        <v>45901</v>
      </c>
      <c r="D29" s="12">
        <f t="shared" ref="D29" si="220">IF(D28="","",D28)</f>
        <v>45902</v>
      </c>
      <c r="E29" s="12">
        <f t="shared" ref="E29" si="221">IF(E28="","",E28)</f>
        <v>45903</v>
      </c>
      <c r="F29" s="12">
        <f t="shared" ref="F29" si="222">IF(F28="","",F28)</f>
        <v>45904</v>
      </c>
      <c r="G29" s="12">
        <f t="shared" ref="G29" si="223">IF(G28="","",G28)</f>
        <v>45905</v>
      </c>
      <c r="H29" s="12">
        <f t="shared" ref="H29" si="224">IF(H28="","",H28)</f>
        <v>45906</v>
      </c>
      <c r="I29" s="12">
        <f t="shared" ref="I29" si="225">IF(I28="","",I28)</f>
        <v>45907</v>
      </c>
      <c r="J29" s="12">
        <f t="shared" ref="J29" si="226">IF(J28="","",J28)</f>
        <v>45908</v>
      </c>
      <c r="K29" s="12">
        <f t="shared" ref="K29" si="227">IF(K28="","",K28)</f>
        <v>45909</v>
      </c>
      <c r="L29" s="12">
        <f t="shared" ref="L29" si="228">IF(L28="","",L28)</f>
        <v>45910</v>
      </c>
      <c r="M29" s="12">
        <f t="shared" ref="M29" si="229">IF(M28="","",M28)</f>
        <v>45911</v>
      </c>
      <c r="N29" s="12">
        <f t="shared" ref="N29" si="230">IF(N28="","",N28)</f>
        <v>45912</v>
      </c>
      <c r="O29" s="12">
        <f t="shared" ref="O29" si="231">IF(O28="","",O28)</f>
        <v>45913</v>
      </c>
      <c r="P29" s="12">
        <f t="shared" ref="P29" si="232">IF(P28="","",P28)</f>
        <v>45914</v>
      </c>
      <c r="Q29" s="12">
        <f t="shared" ref="Q29" si="233">IF(Q28="","",Q28)</f>
        <v>45915</v>
      </c>
      <c r="R29" s="12">
        <f t="shared" ref="R29" si="234">IF(R28="","",R28)</f>
        <v>45916</v>
      </c>
      <c r="S29" s="12">
        <f t="shared" ref="S29" si="235">IF(S28="","",S28)</f>
        <v>45917</v>
      </c>
      <c r="T29" s="12">
        <f t="shared" ref="T29" si="236">IF(T28="","",T28)</f>
        <v>45918</v>
      </c>
      <c r="U29" s="12">
        <f t="shared" ref="U29" si="237">IF(U28="","",U28)</f>
        <v>45919</v>
      </c>
      <c r="V29" s="12">
        <f t="shared" ref="V29" si="238">IF(V28="","",V28)</f>
        <v>45920</v>
      </c>
      <c r="W29" s="12">
        <f t="shared" ref="W29" si="239">IF(W28="","",W28)</f>
        <v>45921</v>
      </c>
      <c r="X29" s="12">
        <f t="shared" ref="X29" si="240">IF(X28="","",X28)</f>
        <v>45922</v>
      </c>
      <c r="Y29" s="12">
        <f t="shared" ref="Y29" si="241">IF(Y28="","",Y28)</f>
        <v>45923</v>
      </c>
      <c r="Z29" s="12">
        <f t="shared" ref="Z29" si="242">IF(Z28="","",Z28)</f>
        <v>45924</v>
      </c>
      <c r="AA29" s="12">
        <f t="shared" ref="AA29" si="243">IF(AA28="","",AA28)</f>
        <v>45925</v>
      </c>
      <c r="AB29" s="12">
        <f t="shared" ref="AB29" si="244">IF(AB28="","",AB28)</f>
        <v>45926</v>
      </c>
      <c r="AC29" s="12">
        <f t="shared" ref="AC29" si="245">IF(AC28="","",AC28)</f>
        <v>45927</v>
      </c>
      <c r="AD29" s="12">
        <f t="shared" ref="AD29" si="246">IF(AD28="","",AD28)</f>
        <v>45928</v>
      </c>
      <c r="AE29" s="12">
        <f t="shared" ref="AE29" si="247">IF(AE28="","",AE28)</f>
        <v>45929</v>
      </c>
      <c r="AF29" s="17">
        <f t="shared" ref="AF29" si="248">IF(AF28="","",AF28)</f>
        <v>45930</v>
      </c>
      <c r="AG29" s="24" t="str">
        <f t="shared" ref="AG29" si="249">IF(AG28="","",AG28)</f>
        <v/>
      </c>
      <c r="AH29" s="2" cm="1">
        <f t="array" ref="AH29">SUM(IF(WEEKDAY(C29:AF29,2)&lt;=5,1,0))</f>
        <v>22</v>
      </c>
      <c r="AI29" s="25"/>
    </row>
    <row r="30" spans="2:35" x14ac:dyDescent="0.25">
      <c r="B30" s="39"/>
      <c r="C30" s="15" cm="1">
        <f t="array" ref="C30">_xlfn.LET(_xlpm.tg,C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D30" s="15" cm="1">
        <f t="array" ref="D30">_xlfn.LET(_xlpm.tg,D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E30" s="15" cm="1">
        <f t="array" ref="E30">_xlfn.LET(_xlpm.tg,E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F30" s="15" cm="1">
        <f t="array" ref="F30">_xlfn.LET(_xlpm.tg,F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G30" s="15" cm="1">
        <f t="array" ref="G30">_xlfn.LET(_xlpm.tg,G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7.5</v>
      </c>
      <c r="H30" s="15" cm="1">
        <f t="array" ref="H30">_xlfn.LET(_xlpm.tg,H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I30" s="15" cm="1">
        <f t="array" ref="I30">_xlfn.LET(_xlpm.tg,I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J30" s="15" cm="1">
        <f t="array" ref="J30">_xlfn.LET(_xlpm.tg,J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K30" s="15" cm="1">
        <f t="array" ref="K30">_xlfn.LET(_xlpm.tg,K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L30" s="15" cm="1">
        <f t="array" ref="L30">_xlfn.LET(_xlpm.tg,L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M30" s="15" cm="1">
        <f t="array" ref="M30">_xlfn.LET(_xlpm.tg,M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N30" s="15" cm="1">
        <f t="array" ref="N30">_xlfn.LET(_xlpm.tg,N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7.5</v>
      </c>
      <c r="O30" s="15" cm="1">
        <f t="array" ref="O30">_xlfn.LET(_xlpm.tg,O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P30" s="15" cm="1">
        <f t="array" ref="P30">_xlfn.LET(_xlpm.tg,P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Q30" s="15" cm="1">
        <f t="array" ref="Q30">_xlfn.LET(_xlpm.tg,Q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R30" s="15" cm="1">
        <f t="array" ref="R30">_xlfn.LET(_xlpm.tg,R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S30" s="15" cm="1">
        <f t="array" ref="S30">_xlfn.LET(_xlpm.tg,S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T30" s="15" cm="1">
        <f t="array" ref="T30">_xlfn.LET(_xlpm.tg,T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U30" s="15" cm="1">
        <f t="array" ref="U30">_xlfn.LET(_xlpm.tg,U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7.5</v>
      </c>
      <c r="V30" s="15" cm="1">
        <f t="array" ref="V30">_xlfn.LET(_xlpm.tg,V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W30" s="15" cm="1">
        <f t="array" ref="W30">_xlfn.LET(_xlpm.tg,W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X30" s="15" cm="1">
        <f t="array" ref="X30">_xlfn.LET(_xlpm.tg,X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Y30" s="15" cm="1">
        <f t="array" ref="Y30">_xlfn.LET(_xlpm.tg,Y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Z30" s="15" cm="1">
        <f t="array" ref="Z30">_xlfn.LET(_xlpm.tg,Z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AA30" s="15" cm="1">
        <f t="array" ref="AA30">_xlfn.LET(_xlpm.tg,AA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AB30" s="15" cm="1">
        <f t="array" ref="AB30">_xlfn.LET(_xlpm.tg,AB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7.5</v>
      </c>
      <c r="AC30" s="15" cm="1">
        <f t="array" ref="AC30">_xlfn.LET(_xlpm.tg,AC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AD30" s="15" cm="1">
        <f t="array" ref="AD30">_xlfn.LET(_xlpm.tg,AD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AE30" s="15" cm="1">
        <f t="array" ref="AE30">_xlfn.LET(_xlpm.tg,AE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AF30" s="15" cm="1">
        <f t="array" ref="AF30">_xlfn.LET(_xlpm.tg,AF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>8</v>
      </c>
      <c r="AG30" s="26" t="str" cm="1">
        <f t="array" ref="AG30">_xlfn.LET(_xlpm.tg,AG29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))</f>
        <v/>
      </c>
      <c r="AH30" s="28">
        <f>AH29*8</f>
        <v>176</v>
      </c>
      <c r="AI30" s="29">
        <f>SUM(C30:AG30)</f>
        <v>238</v>
      </c>
    </row>
    <row r="31" spans="2:35" x14ac:dyDescent="0.25">
      <c r="B31" s="37" t="s">
        <v>10</v>
      </c>
      <c r="C31" s="18">
        <f t="shared" ref="C31:AG31" si="250">DATE($B$2,10,C$3)</f>
        <v>45931</v>
      </c>
      <c r="D31" s="11">
        <f t="shared" si="250"/>
        <v>45932</v>
      </c>
      <c r="E31" s="11">
        <f t="shared" si="250"/>
        <v>45933</v>
      </c>
      <c r="F31" s="11">
        <f t="shared" si="250"/>
        <v>45934</v>
      </c>
      <c r="G31" s="11">
        <f t="shared" si="250"/>
        <v>45935</v>
      </c>
      <c r="H31" s="11">
        <f t="shared" si="250"/>
        <v>45936</v>
      </c>
      <c r="I31" s="11">
        <f t="shared" si="250"/>
        <v>45937</v>
      </c>
      <c r="J31" s="11">
        <f t="shared" si="250"/>
        <v>45938</v>
      </c>
      <c r="K31" s="11">
        <f t="shared" si="250"/>
        <v>45939</v>
      </c>
      <c r="L31" s="11">
        <f t="shared" si="250"/>
        <v>45940</v>
      </c>
      <c r="M31" s="11">
        <f t="shared" si="250"/>
        <v>45941</v>
      </c>
      <c r="N31" s="11">
        <f t="shared" si="250"/>
        <v>45942</v>
      </c>
      <c r="O31" s="11">
        <f t="shared" si="250"/>
        <v>45943</v>
      </c>
      <c r="P31" s="11">
        <f t="shared" si="250"/>
        <v>45944</v>
      </c>
      <c r="Q31" s="11">
        <f t="shared" si="250"/>
        <v>45945</v>
      </c>
      <c r="R31" s="11">
        <f t="shared" si="250"/>
        <v>45946</v>
      </c>
      <c r="S31" s="11">
        <f t="shared" si="250"/>
        <v>45947</v>
      </c>
      <c r="T31" s="11">
        <f t="shared" si="250"/>
        <v>45948</v>
      </c>
      <c r="U31" s="11">
        <f t="shared" si="250"/>
        <v>45949</v>
      </c>
      <c r="V31" s="11">
        <f t="shared" si="250"/>
        <v>45950</v>
      </c>
      <c r="W31" s="11">
        <f t="shared" si="250"/>
        <v>45951</v>
      </c>
      <c r="X31" s="11">
        <f t="shared" si="250"/>
        <v>45952</v>
      </c>
      <c r="Y31" s="11">
        <f t="shared" si="250"/>
        <v>45953</v>
      </c>
      <c r="Z31" s="11">
        <f t="shared" si="250"/>
        <v>45954</v>
      </c>
      <c r="AA31" s="11">
        <f t="shared" si="250"/>
        <v>45955</v>
      </c>
      <c r="AB31" s="11">
        <f t="shared" si="250"/>
        <v>45956</v>
      </c>
      <c r="AC31" s="11">
        <f t="shared" si="250"/>
        <v>45957</v>
      </c>
      <c r="AD31" s="11">
        <f t="shared" si="250"/>
        <v>45958</v>
      </c>
      <c r="AE31" s="11">
        <f t="shared" si="250"/>
        <v>45959</v>
      </c>
      <c r="AF31" s="11">
        <f t="shared" si="250"/>
        <v>45960</v>
      </c>
      <c r="AG31" s="16">
        <f t="shared" si="250"/>
        <v>45961</v>
      </c>
      <c r="AH31" s="30">
        <f>COUNT(C31:AG31)</f>
        <v>31</v>
      </c>
      <c r="AI31" s="23"/>
    </row>
    <row r="32" spans="2:35" x14ac:dyDescent="0.25">
      <c r="B32" s="38"/>
      <c r="C32" s="19">
        <f>IF(C31="","",C31)</f>
        <v>45931</v>
      </c>
      <c r="D32" s="12">
        <f t="shared" ref="D32" si="251">IF(D31="","",D31)</f>
        <v>45932</v>
      </c>
      <c r="E32" s="12">
        <f t="shared" ref="E32" si="252">IF(E31="","",E31)</f>
        <v>45933</v>
      </c>
      <c r="F32" s="12">
        <f t="shared" ref="F32" si="253">IF(F31="","",F31)</f>
        <v>45934</v>
      </c>
      <c r="G32" s="12">
        <f t="shared" ref="G32" si="254">IF(G31="","",G31)</f>
        <v>45935</v>
      </c>
      <c r="H32" s="12">
        <f t="shared" ref="H32" si="255">IF(H31="","",H31)</f>
        <v>45936</v>
      </c>
      <c r="I32" s="12">
        <f t="shared" ref="I32" si="256">IF(I31="","",I31)</f>
        <v>45937</v>
      </c>
      <c r="J32" s="12">
        <f t="shared" ref="J32" si="257">IF(J31="","",J31)</f>
        <v>45938</v>
      </c>
      <c r="K32" s="12">
        <f t="shared" ref="K32" si="258">IF(K31="","",K31)</f>
        <v>45939</v>
      </c>
      <c r="L32" s="12">
        <f t="shared" ref="L32" si="259">IF(L31="","",L31)</f>
        <v>45940</v>
      </c>
      <c r="M32" s="12">
        <f t="shared" ref="M32" si="260">IF(M31="","",M31)</f>
        <v>45941</v>
      </c>
      <c r="N32" s="12">
        <f t="shared" ref="N32" si="261">IF(N31="","",N31)</f>
        <v>45942</v>
      </c>
      <c r="O32" s="12">
        <f t="shared" ref="O32" si="262">IF(O31="","",O31)</f>
        <v>45943</v>
      </c>
      <c r="P32" s="12">
        <f t="shared" ref="P32" si="263">IF(P31="","",P31)</f>
        <v>45944</v>
      </c>
      <c r="Q32" s="12">
        <f t="shared" ref="Q32" si="264">IF(Q31="","",Q31)</f>
        <v>45945</v>
      </c>
      <c r="R32" s="12">
        <f t="shared" ref="R32" si="265">IF(R31="","",R31)</f>
        <v>45946</v>
      </c>
      <c r="S32" s="12">
        <f t="shared" ref="S32" si="266">IF(S31="","",S31)</f>
        <v>45947</v>
      </c>
      <c r="T32" s="12">
        <f t="shared" ref="T32" si="267">IF(T31="","",T31)</f>
        <v>45948</v>
      </c>
      <c r="U32" s="12">
        <f t="shared" ref="U32" si="268">IF(U31="","",U31)</f>
        <v>45949</v>
      </c>
      <c r="V32" s="12">
        <f t="shared" ref="V32" si="269">IF(V31="","",V31)</f>
        <v>45950</v>
      </c>
      <c r="W32" s="12">
        <f t="shared" ref="W32" si="270">IF(W31="","",W31)</f>
        <v>45951</v>
      </c>
      <c r="X32" s="12">
        <f t="shared" ref="X32" si="271">IF(X31="","",X31)</f>
        <v>45952</v>
      </c>
      <c r="Y32" s="12">
        <f t="shared" ref="Y32" si="272">IF(Y31="","",Y31)</f>
        <v>45953</v>
      </c>
      <c r="Z32" s="12">
        <f t="shared" ref="Z32" si="273">IF(Z31="","",Z31)</f>
        <v>45954</v>
      </c>
      <c r="AA32" s="12">
        <f t="shared" ref="AA32" si="274">IF(AA31="","",AA31)</f>
        <v>45955</v>
      </c>
      <c r="AB32" s="12">
        <f t="shared" ref="AB32" si="275">IF(AB31="","",AB31)</f>
        <v>45956</v>
      </c>
      <c r="AC32" s="12">
        <f t="shared" ref="AC32" si="276">IF(AC31="","",AC31)</f>
        <v>45957</v>
      </c>
      <c r="AD32" s="12">
        <f t="shared" ref="AD32" si="277">IF(AD31="","",AD31)</f>
        <v>45958</v>
      </c>
      <c r="AE32" s="12">
        <f t="shared" ref="AE32" si="278">IF(AE31="","",AE31)</f>
        <v>45959</v>
      </c>
      <c r="AF32" s="12">
        <f t="shared" ref="AF32" si="279">IF(AF31="","",AF31)</f>
        <v>45960</v>
      </c>
      <c r="AG32" s="17">
        <f t="shared" ref="AG32" si="280">IF(AG31="","",AG31)</f>
        <v>45961</v>
      </c>
      <c r="AH32" s="31">
        <f t="array" ref="AH32">SUM(IF(WEEKDAY(C32:AG32,2)&lt;=5,1,0))</f>
        <v>23</v>
      </c>
      <c r="AI32" s="25"/>
    </row>
    <row r="33" spans="2:35" x14ac:dyDescent="0.25">
      <c r="B33" s="39"/>
      <c r="C33" s="15" cm="1">
        <f t="array" ref="C33">_xlfn.LET(_xlpm.tg,C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D33" s="15" cm="1">
        <f t="array" ref="D33">_xlfn.LET(_xlpm.tg,D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E33" s="15" cm="1">
        <f t="array" ref="E33">_xlfn.LET(_xlpm.tg,E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F33" s="15" cm="1">
        <f t="array" ref="F33">_xlfn.LET(_xlpm.tg,F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G33" s="15" cm="1">
        <f t="array" ref="G33">_xlfn.LET(_xlpm.tg,G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H33" s="15" cm="1">
        <f t="array" ref="H33">_xlfn.LET(_xlpm.tg,H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I33" s="15" cm="1">
        <f t="array" ref="I33">_xlfn.LET(_xlpm.tg,I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J33" s="15" cm="1">
        <f t="array" ref="J33">_xlfn.LET(_xlpm.tg,J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K33" s="15" cm="1">
        <f t="array" ref="K33">_xlfn.LET(_xlpm.tg,K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L33" s="15" cm="1">
        <f t="array" ref="L33">_xlfn.LET(_xlpm.tg,L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M33" s="15" cm="1">
        <f t="array" ref="M33">_xlfn.LET(_xlpm.tg,M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N33" s="15" cm="1">
        <f t="array" ref="N33">_xlfn.LET(_xlpm.tg,N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O33" s="15" cm="1">
        <f t="array" ref="O33">_xlfn.LET(_xlpm.tg,O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P33" s="15" cm="1">
        <f t="array" ref="P33">_xlfn.LET(_xlpm.tg,P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Q33" s="15" cm="1">
        <f t="array" ref="Q33">_xlfn.LET(_xlpm.tg,Q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R33" s="15" cm="1">
        <f t="array" ref="R33">_xlfn.LET(_xlpm.tg,R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S33" s="15" cm="1">
        <f t="array" ref="S33">_xlfn.LET(_xlpm.tg,S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T33" s="15" cm="1">
        <f t="array" ref="T33">_xlfn.LET(_xlpm.tg,T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U33" s="15" cm="1">
        <f t="array" ref="U33">_xlfn.LET(_xlpm.tg,U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V33" s="15" cm="1">
        <f t="array" ref="V33">_xlfn.LET(_xlpm.tg,V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W33" s="15" cm="1">
        <f t="array" ref="W33">_xlfn.LET(_xlpm.tg,W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X33" s="15" cm="1">
        <f t="array" ref="X33">_xlfn.LET(_xlpm.tg,X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Y33" s="15" cm="1">
        <f t="array" ref="Y33">_xlfn.LET(_xlpm.tg,Y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Z33" s="15" cm="1">
        <f t="array" ref="Z33">_xlfn.LET(_xlpm.tg,Z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AA33" s="15" cm="1">
        <f t="array" ref="AA33">_xlfn.LET(_xlpm.tg,AA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B33" s="15" cm="1">
        <f t="array" ref="AB33">_xlfn.LET(_xlpm.tg,AB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C33" s="15" cm="1">
        <f t="array" ref="AC33">_xlfn.LET(_xlpm.tg,AC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D33" s="15" cm="1">
        <f t="array" ref="AD33">_xlfn.LET(_xlpm.tg,AD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E33" s="15" cm="1">
        <f t="array" ref="AE33">_xlfn.LET(_xlpm.tg,AE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F33" s="15" cm="1">
        <f t="array" ref="AF33">_xlfn.LET(_xlpm.tg,AF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G33" s="15" cm="1">
        <f t="array" ref="AG33">_xlfn.LET(_xlpm.tg,AG32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AH33" s="32">
        <f>AH32*8</f>
        <v>184</v>
      </c>
      <c r="AI33" s="29">
        <f>SUM(C33:AG33)</f>
        <v>181.5</v>
      </c>
    </row>
    <row r="34" spans="2:35" x14ac:dyDescent="0.25">
      <c r="B34" s="37" t="s">
        <v>11</v>
      </c>
      <c r="C34" s="18">
        <f t="shared" ref="C34:AF34" si="281">DATE($B$2,11,C$3)</f>
        <v>45962</v>
      </c>
      <c r="D34" s="11">
        <f t="shared" si="281"/>
        <v>45963</v>
      </c>
      <c r="E34" s="11">
        <f t="shared" si="281"/>
        <v>45964</v>
      </c>
      <c r="F34" s="11">
        <f t="shared" si="281"/>
        <v>45965</v>
      </c>
      <c r="G34" s="11">
        <f t="shared" si="281"/>
        <v>45966</v>
      </c>
      <c r="H34" s="11">
        <f t="shared" si="281"/>
        <v>45967</v>
      </c>
      <c r="I34" s="11">
        <f t="shared" si="281"/>
        <v>45968</v>
      </c>
      <c r="J34" s="11">
        <f t="shared" si="281"/>
        <v>45969</v>
      </c>
      <c r="K34" s="11">
        <f t="shared" si="281"/>
        <v>45970</v>
      </c>
      <c r="L34" s="11">
        <f t="shared" si="281"/>
        <v>45971</v>
      </c>
      <c r="M34" s="11">
        <f t="shared" si="281"/>
        <v>45972</v>
      </c>
      <c r="N34" s="11">
        <f t="shared" si="281"/>
        <v>45973</v>
      </c>
      <c r="O34" s="11">
        <f t="shared" si="281"/>
        <v>45974</v>
      </c>
      <c r="P34" s="11">
        <f t="shared" si="281"/>
        <v>45975</v>
      </c>
      <c r="Q34" s="11">
        <f t="shared" si="281"/>
        <v>45976</v>
      </c>
      <c r="R34" s="11">
        <f t="shared" si="281"/>
        <v>45977</v>
      </c>
      <c r="S34" s="11">
        <f t="shared" si="281"/>
        <v>45978</v>
      </c>
      <c r="T34" s="11">
        <f t="shared" si="281"/>
        <v>45979</v>
      </c>
      <c r="U34" s="11">
        <f t="shared" si="281"/>
        <v>45980</v>
      </c>
      <c r="V34" s="11">
        <f t="shared" si="281"/>
        <v>45981</v>
      </c>
      <c r="W34" s="11">
        <f t="shared" si="281"/>
        <v>45982</v>
      </c>
      <c r="X34" s="11">
        <f t="shared" si="281"/>
        <v>45983</v>
      </c>
      <c r="Y34" s="11">
        <f t="shared" si="281"/>
        <v>45984</v>
      </c>
      <c r="Z34" s="11">
        <f t="shared" si="281"/>
        <v>45985</v>
      </c>
      <c r="AA34" s="11">
        <f t="shared" si="281"/>
        <v>45986</v>
      </c>
      <c r="AB34" s="11">
        <f t="shared" si="281"/>
        <v>45987</v>
      </c>
      <c r="AC34" s="11">
        <f t="shared" si="281"/>
        <v>45988</v>
      </c>
      <c r="AD34" s="11">
        <f t="shared" si="281"/>
        <v>45989</v>
      </c>
      <c r="AE34" s="11">
        <f t="shared" si="281"/>
        <v>45990</v>
      </c>
      <c r="AF34" s="16">
        <f t="shared" si="281"/>
        <v>45991</v>
      </c>
      <c r="AG34" s="20"/>
      <c r="AH34" s="22">
        <f>COUNT(C34:AG34)</f>
        <v>30</v>
      </c>
      <c r="AI34" s="23"/>
    </row>
    <row r="35" spans="2:35" x14ac:dyDescent="0.25">
      <c r="B35" s="38"/>
      <c r="C35" s="19">
        <f>IF(C34="","",C34)</f>
        <v>45962</v>
      </c>
      <c r="D35" s="12">
        <f t="shared" ref="D35" si="282">IF(D34="","",D34)</f>
        <v>45963</v>
      </c>
      <c r="E35" s="12">
        <f t="shared" ref="E35" si="283">IF(E34="","",E34)</f>
        <v>45964</v>
      </c>
      <c r="F35" s="12">
        <f t="shared" ref="F35" si="284">IF(F34="","",F34)</f>
        <v>45965</v>
      </c>
      <c r="G35" s="12">
        <f t="shared" ref="G35" si="285">IF(G34="","",G34)</f>
        <v>45966</v>
      </c>
      <c r="H35" s="12">
        <f t="shared" ref="H35" si="286">IF(H34="","",H34)</f>
        <v>45967</v>
      </c>
      <c r="I35" s="12">
        <f t="shared" ref="I35" si="287">IF(I34="","",I34)</f>
        <v>45968</v>
      </c>
      <c r="J35" s="12">
        <f t="shared" ref="J35" si="288">IF(J34="","",J34)</f>
        <v>45969</v>
      </c>
      <c r="K35" s="12">
        <f t="shared" ref="K35" si="289">IF(K34="","",K34)</f>
        <v>45970</v>
      </c>
      <c r="L35" s="12">
        <f t="shared" ref="L35" si="290">IF(L34="","",L34)</f>
        <v>45971</v>
      </c>
      <c r="M35" s="12">
        <f t="shared" ref="M35" si="291">IF(M34="","",M34)</f>
        <v>45972</v>
      </c>
      <c r="N35" s="12">
        <f t="shared" ref="N35" si="292">IF(N34="","",N34)</f>
        <v>45973</v>
      </c>
      <c r="O35" s="12">
        <f t="shared" ref="O35" si="293">IF(O34="","",O34)</f>
        <v>45974</v>
      </c>
      <c r="P35" s="12">
        <f t="shared" ref="P35" si="294">IF(P34="","",P34)</f>
        <v>45975</v>
      </c>
      <c r="Q35" s="12">
        <f t="shared" ref="Q35" si="295">IF(Q34="","",Q34)</f>
        <v>45976</v>
      </c>
      <c r="R35" s="12">
        <f t="shared" ref="R35" si="296">IF(R34="","",R34)</f>
        <v>45977</v>
      </c>
      <c r="S35" s="12">
        <f t="shared" ref="S35" si="297">IF(S34="","",S34)</f>
        <v>45978</v>
      </c>
      <c r="T35" s="12">
        <f t="shared" ref="T35" si="298">IF(T34="","",T34)</f>
        <v>45979</v>
      </c>
      <c r="U35" s="12">
        <f t="shared" ref="U35" si="299">IF(U34="","",U34)</f>
        <v>45980</v>
      </c>
      <c r="V35" s="12">
        <f t="shared" ref="V35" si="300">IF(V34="","",V34)</f>
        <v>45981</v>
      </c>
      <c r="W35" s="12">
        <f t="shared" ref="W35" si="301">IF(W34="","",W34)</f>
        <v>45982</v>
      </c>
      <c r="X35" s="12">
        <f t="shared" ref="X35" si="302">IF(X34="","",X34)</f>
        <v>45983</v>
      </c>
      <c r="Y35" s="12">
        <f t="shared" ref="Y35" si="303">IF(Y34="","",Y34)</f>
        <v>45984</v>
      </c>
      <c r="Z35" s="12">
        <f t="shared" ref="Z35" si="304">IF(Z34="","",Z34)</f>
        <v>45985</v>
      </c>
      <c r="AA35" s="12">
        <f t="shared" ref="AA35" si="305">IF(AA34="","",AA34)</f>
        <v>45986</v>
      </c>
      <c r="AB35" s="12">
        <f t="shared" ref="AB35" si="306">IF(AB34="","",AB34)</f>
        <v>45987</v>
      </c>
      <c r="AC35" s="12">
        <f t="shared" ref="AC35" si="307">IF(AC34="","",AC34)</f>
        <v>45988</v>
      </c>
      <c r="AD35" s="12">
        <f t="shared" ref="AD35" si="308">IF(AD34="","",AD34)</f>
        <v>45989</v>
      </c>
      <c r="AE35" s="12">
        <f t="shared" ref="AE35" si="309">IF(AE34="","",AE34)</f>
        <v>45990</v>
      </c>
      <c r="AF35" s="17">
        <f t="shared" ref="AF35" si="310">IF(AF34="","",AF34)</f>
        <v>45991</v>
      </c>
      <c r="AG35" s="24" t="str">
        <f t="shared" ref="AG35" si="311">IF(AG34="","",AG34)</f>
        <v/>
      </c>
      <c r="AH35" s="2" cm="1">
        <f t="array" ref="AH35">SUM(IF(WEEKDAY(C35:AF35,2)&lt;=5,1,0))</f>
        <v>20</v>
      </c>
      <c r="AI35" s="25"/>
    </row>
    <row r="36" spans="2:35" x14ac:dyDescent="0.25">
      <c r="B36" s="39"/>
      <c r="C36" s="15" cm="1">
        <f t="array" ref="C36">_xlfn.LET(_xlpm.tg,C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D36" s="15" cm="1">
        <f t="array" ref="D36">_xlfn.LET(_xlpm.tg,D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E36" s="15" cm="1">
        <f t="array" ref="E36">_xlfn.LET(_xlpm.tg,E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F36" s="15" cm="1">
        <f t="array" ref="F36">_xlfn.LET(_xlpm.tg,F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G36" s="15" cm="1">
        <f t="array" ref="G36">_xlfn.LET(_xlpm.tg,G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H36" s="15" cm="1">
        <f t="array" ref="H36">_xlfn.LET(_xlpm.tg,H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I36" s="15" cm="1">
        <f t="array" ref="I36">_xlfn.LET(_xlpm.tg,I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J36" s="15" cm="1">
        <f t="array" ref="J36">_xlfn.LET(_xlpm.tg,J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K36" s="15" cm="1">
        <f t="array" ref="K36">_xlfn.LET(_xlpm.tg,K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L36" s="15" cm="1">
        <f t="array" ref="L36">_xlfn.LET(_xlpm.tg,L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M36" s="15" cm="1">
        <f t="array" ref="M36">_xlfn.LET(_xlpm.tg,M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N36" s="15" cm="1">
        <f t="array" ref="N36">_xlfn.LET(_xlpm.tg,N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O36" s="15" cm="1">
        <f t="array" ref="O36">_xlfn.LET(_xlpm.tg,O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P36" s="15" cm="1">
        <f t="array" ref="P36">_xlfn.LET(_xlpm.tg,P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Q36" s="15" cm="1">
        <f t="array" ref="Q36">_xlfn.LET(_xlpm.tg,Q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R36" s="15" cm="1">
        <f t="array" ref="R36">_xlfn.LET(_xlpm.tg,R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S36" s="15" cm="1">
        <f t="array" ref="S36">_xlfn.LET(_xlpm.tg,S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T36" s="15" cm="1">
        <f t="array" ref="T36">_xlfn.LET(_xlpm.tg,T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U36" s="15" cm="1">
        <f t="array" ref="U36">_xlfn.LET(_xlpm.tg,U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V36" s="15" cm="1">
        <f t="array" ref="V36">_xlfn.LET(_xlpm.tg,V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W36" s="15" cm="1">
        <f t="array" ref="W36">_xlfn.LET(_xlpm.tg,W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X36" s="15" cm="1">
        <f t="array" ref="X36">_xlfn.LET(_xlpm.tg,X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Y36" s="15" cm="1">
        <f t="array" ref="Y36">_xlfn.LET(_xlpm.tg,Y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Z36" s="15" cm="1">
        <f t="array" ref="Z36">_xlfn.LET(_xlpm.tg,Z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A36" s="15" cm="1">
        <f t="array" ref="AA36">_xlfn.LET(_xlpm.tg,AA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B36" s="15" cm="1">
        <f t="array" ref="AB36">_xlfn.LET(_xlpm.tg,AB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C36" s="15" cm="1">
        <f t="array" ref="AC36">_xlfn.LET(_xlpm.tg,AC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AD36" s="15" cm="1">
        <f t="array" ref="AD36">_xlfn.LET(_xlpm.tg,AD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AE36" s="15" cm="1">
        <f t="array" ref="AE36">_xlfn.LET(_xlpm.tg,AE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F36" s="15" cm="1">
        <f t="array" ref="AF36">_xlfn.LET(_xlpm.tg,AF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G36" s="26" t="str" cm="1">
        <f t="array" ref="AG36">_xlfn.LET(_xlpm.tg,AG35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/>
      </c>
      <c r="AH36" s="28">
        <f>AH35*8</f>
        <v>160</v>
      </c>
      <c r="AI36" s="29">
        <f>SUM(C36:AG36)</f>
        <v>158</v>
      </c>
    </row>
    <row r="37" spans="2:35" x14ac:dyDescent="0.25">
      <c r="B37" s="37" t="s">
        <v>12</v>
      </c>
      <c r="C37" s="18">
        <f t="shared" ref="C37:AG37" si="312">DATE($B$2,12,C$3)</f>
        <v>45992</v>
      </c>
      <c r="D37" s="11">
        <f t="shared" si="312"/>
        <v>45993</v>
      </c>
      <c r="E37" s="11">
        <f t="shared" si="312"/>
        <v>45994</v>
      </c>
      <c r="F37" s="11">
        <f t="shared" si="312"/>
        <v>45995</v>
      </c>
      <c r="G37" s="11">
        <f t="shared" si="312"/>
        <v>45996</v>
      </c>
      <c r="H37" s="11">
        <f t="shared" si="312"/>
        <v>45997</v>
      </c>
      <c r="I37" s="11">
        <f t="shared" si="312"/>
        <v>45998</v>
      </c>
      <c r="J37" s="11">
        <f t="shared" si="312"/>
        <v>45999</v>
      </c>
      <c r="K37" s="11">
        <f t="shared" si="312"/>
        <v>46000</v>
      </c>
      <c r="L37" s="11">
        <f t="shared" si="312"/>
        <v>46001</v>
      </c>
      <c r="M37" s="11">
        <f t="shared" si="312"/>
        <v>46002</v>
      </c>
      <c r="N37" s="11">
        <f t="shared" si="312"/>
        <v>46003</v>
      </c>
      <c r="O37" s="11">
        <f t="shared" si="312"/>
        <v>46004</v>
      </c>
      <c r="P37" s="11">
        <f t="shared" si="312"/>
        <v>46005</v>
      </c>
      <c r="Q37" s="11">
        <f t="shared" si="312"/>
        <v>46006</v>
      </c>
      <c r="R37" s="11">
        <f t="shared" si="312"/>
        <v>46007</v>
      </c>
      <c r="S37" s="11">
        <f t="shared" si="312"/>
        <v>46008</v>
      </c>
      <c r="T37" s="11">
        <f t="shared" si="312"/>
        <v>46009</v>
      </c>
      <c r="U37" s="11">
        <f t="shared" si="312"/>
        <v>46010</v>
      </c>
      <c r="V37" s="11">
        <f t="shared" si="312"/>
        <v>46011</v>
      </c>
      <c r="W37" s="11">
        <f t="shared" si="312"/>
        <v>46012</v>
      </c>
      <c r="X37" s="11">
        <f t="shared" si="312"/>
        <v>46013</v>
      </c>
      <c r="Y37" s="11">
        <f t="shared" si="312"/>
        <v>46014</v>
      </c>
      <c r="Z37" s="11">
        <f t="shared" si="312"/>
        <v>46015</v>
      </c>
      <c r="AA37" s="11">
        <f t="shared" si="312"/>
        <v>46016</v>
      </c>
      <c r="AB37" s="11">
        <f t="shared" si="312"/>
        <v>46017</v>
      </c>
      <c r="AC37" s="11">
        <f t="shared" si="312"/>
        <v>46018</v>
      </c>
      <c r="AD37" s="11">
        <f t="shared" si="312"/>
        <v>46019</v>
      </c>
      <c r="AE37" s="11">
        <f t="shared" si="312"/>
        <v>46020</v>
      </c>
      <c r="AF37" s="11">
        <f t="shared" si="312"/>
        <v>46021</v>
      </c>
      <c r="AG37" s="16">
        <f t="shared" si="312"/>
        <v>46022</v>
      </c>
      <c r="AH37" s="30">
        <f>COUNT(C37:AG37)</f>
        <v>31</v>
      </c>
      <c r="AI37" s="23"/>
    </row>
    <row r="38" spans="2:35" x14ac:dyDescent="0.25">
      <c r="B38" s="38"/>
      <c r="C38" s="19">
        <f>IF(C37="","",C37)</f>
        <v>45992</v>
      </c>
      <c r="D38" s="12">
        <f t="shared" ref="D38" si="313">IF(D37="","",D37)</f>
        <v>45993</v>
      </c>
      <c r="E38" s="12">
        <f t="shared" ref="E38" si="314">IF(E37="","",E37)</f>
        <v>45994</v>
      </c>
      <c r="F38" s="12">
        <f t="shared" ref="F38" si="315">IF(F37="","",F37)</f>
        <v>45995</v>
      </c>
      <c r="G38" s="12">
        <f t="shared" ref="G38" si="316">IF(G37="","",G37)</f>
        <v>45996</v>
      </c>
      <c r="H38" s="12">
        <f t="shared" ref="H38" si="317">IF(H37="","",H37)</f>
        <v>45997</v>
      </c>
      <c r="I38" s="12">
        <f t="shared" ref="I38" si="318">IF(I37="","",I37)</f>
        <v>45998</v>
      </c>
      <c r="J38" s="12">
        <f t="shared" ref="J38" si="319">IF(J37="","",J37)</f>
        <v>45999</v>
      </c>
      <c r="K38" s="12">
        <f t="shared" ref="K38" si="320">IF(K37="","",K37)</f>
        <v>46000</v>
      </c>
      <c r="L38" s="12">
        <f t="shared" ref="L38" si="321">IF(L37="","",L37)</f>
        <v>46001</v>
      </c>
      <c r="M38" s="12">
        <f t="shared" ref="M38" si="322">IF(M37="","",M37)</f>
        <v>46002</v>
      </c>
      <c r="N38" s="12">
        <f t="shared" ref="N38" si="323">IF(N37="","",N37)</f>
        <v>46003</v>
      </c>
      <c r="O38" s="12">
        <f t="shared" ref="O38" si="324">IF(O37="","",O37)</f>
        <v>46004</v>
      </c>
      <c r="P38" s="12">
        <f t="shared" ref="P38" si="325">IF(P37="","",P37)</f>
        <v>46005</v>
      </c>
      <c r="Q38" s="12">
        <f t="shared" ref="Q38" si="326">IF(Q37="","",Q37)</f>
        <v>46006</v>
      </c>
      <c r="R38" s="12">
        <f t="shared" ref="R38" si="327">IF(R37="","",R37)</f>
        <v>46007</v>
      </c>
      <c r="S38" s="12">
        <f t="shared" ref="S38" si="328">IF(S37="","",S37)</f>
        <v>46008</v>
      </c>
      <c r="T38" s="12">
        <f t="shared" ref="T38" si="329">IF(T37="","",T37)</f>
        <v>46009</v>
      </c>
      <c r="U38" s="12">
        <f t="shared" ref="U38" si="330">IF(U37="","",U37)</f>
        <v>46010</v>
      </c>
      <c r="V38" s="12">
        <f t="shared" ref="V38" si="331">IF(V37="","",V37)</f>
        <v>46011</v>
      </c>
      <c r="W38" s="12">
        <f t="shared" ref="W38" si="332">IF(W37="","",W37)</f>
        <v>46012</v>
      </c>
      <c r="X38" s="12">
        <f t="shared" ref="X38" si="333">IF(X37="","",X37)</f>
        <v>46013</v>
      </c>
      <c r="Y38" s="12">
        <f t="shared" ref="Y38" si="334">IF(Y37="","",Y37)</f>
        <v>46014</v>
      </c>
      <c r="Z38" s="12">
        <f t="shared" ref="Z38" si="335">IF(Z37="","",Z37)</f>
        <v>46015</v>
      </c>
      <c r="AA38" s="12">
        <f t="shared" ref="AA38" si="336">IF(AA37="","",AA37)</f>
        <v>46016</v>
      </c>
      <c r="AB38" s="12">
        <f t="shared" ref="AB38" si="337">IF(AB37="","",AB37)</f>
        <v>46017</v>
      </c>
      <c r="AC38" s="12">
        <f t="shared" ref="AC38" si="338">IF(AC37="","",AC37)</f>
        <v>46018</v>
      </c>
      <c r="AD38" s="12">
        <f t="shared" ref="AD38" si="339">IF(AD37="","",AD37)</f>
        <v>46019</v>
      </c>
      <c r="AE38" s="12">
        <f t="shared" ref="AE38" si="340">IF(AE37="","",AE37)</f>
        <v>46020</v>
      </c>
      <c r="AF38" s="12">
        <f t="shared" ref="AF38" si="341">IF(AF37="","",AF37)</f>
        <v>46021</v>
      </c>
      <c r="AG38" s="17">
        <f t="shared" ref="AG38" si="342">IF(AG37="","",AG37)</f>
        <v>46022</v>
      </c>
      <c r="AH38" s="31">
        <f t="array" ref="AH38">SUM(IF(WEEKDAY(C38:AG38,2)&lt;=5,1,0))</f>
        <v>23</v>
      </c>
      <c r="AI38" s="25"/>
    </row>
    <row r="39" spans="2:35" x14ac:dyDescent="0.25">
      <c r="B39" s="39"/>
      <c r="C39" s="15" cm="1">
        <f t="array" ref="C39">_xlfn.LET(_xlpm.tg,C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D39" s="15" cm="1">
        <f t="array" ref="D39">_xlfn.LET(_xlpm.tg,D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E39" s="15" cm="1">
        <f t="array" ref="E39">_xlfn.LET(_xlpm.tg,E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F39" s="15" cm="1">
        <f t="array" ref="F39">_xlfn.LET(_xlpm.tg,F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G39" s="15" cm="1">
        <f t="array" ref="G39">_xlfn.LET(_xlpm.tg,G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H39" s="15" cm="1">
        <f t="array" ref="H39">_xlfn.LET(_xlpm.tg,H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I39" s="15" cm="1">
        <f t="array" ref="I39">_xlfn.LET(_xlpm.tg,I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J39" s="15" cm="1">
        <f t="array" ref="J39">_xlfn.LET(_xlpm.tg,J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K39" s="15" cm="1">
        <f t="array" ref="K39">_xlfn.LET(_xlpm.tg,K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L39" s="15" cm="1">
        <f t="array" ref="L39">_xlfn.LET(_xlpm.tg,L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M39" s="15" cm="1">
        <f t="array" ref="M39">_xlfn.LET(_xlpm.tg,M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N39" s="15" cm="1">
        <f t="array" ref="N39">_xlfn.LET(_xlpm.tg,N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O39" s="15" cm="1">
        <f t="array" ref="O39">_xlfn.LET(_xlpm.tg,O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P39" s="15" cm="1">
        <f t="array" ref="P39">_xlfn.LET(_xlpm.tg,P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Q39" s="15" cm="1">
        <f t="array" ref="Q39">_xlfn.LET(_xlpm.tg,Q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R39" s="15" cm="1">
        <f t="array" ref="R39">_xlfn.LET(_xlpm.tg,R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S39" s="15" cm="1">
        <f t="array" ref="S39">_xlfn.LET(_xlpm.tg,S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T39" s="15" cm="1">
        <f t="array" ref="T39">_xlfn.LET(_xlpm.tg,T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8</v>
      </c>
      <c r="U39" s="15" cm="1">
        <f t="array" ref="U39">_xlfn.LET(_xlpm.tg,U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7.5</v>
      </c>
      <c r="V39" s="15" cm="1">
        <f t="array" ref="V39">_xlfn.LET(_xlpm.tg,V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W39" s="15" cm="1">
        <f t="array" ref="W39">_xlfn.LET(_xlpm.tg,W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X39" s="15" cm="1">
        <f t="array" ref="X39">_xlfn.LET(_xlpm.tg,X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Y39" s="15" cm="1">
        <f t="array" ref="Y39">_xlfn.LET(_xlpm.tg,Y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Z39" s="15" cm="1">
        <f t="array" ref="Z39">_xlfn.LET(_xlpm.tg,Z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A39" s="15" cm="1">
        <f t="array" ref="AA39">_xlfn.LET(_xlpm.tg,AA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B39" s="15" cm="1">
        <f t="array" ref="AB39">_xlfn.LET(_xlpm.tg,AB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C39" s="15" cm="1">
        <f t="array" ref="AC39">_xlfn.LET(_xlpm.tg,AC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D39" s="15" cm="1">
        <f t="array" ref="AD39">_xlfn.LET(_xlpm.tg,AD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E39" s="15" cm="1">
        <f t="array" ref="AE39">_xlfn.LET(_xlpm.tg,AE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F39" s="15" cm="1">
        <f t="array" ref="AF39">_xlfn.LET(_xlpm.tg,AF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G39" s="15" cm="1">
        <f t="array" ref="AG39">_xlfn.LET(_xlpm.tg,AG38,_xlpm.wt,WEEKDAY(_xlpm.tg,2),_xlpm.ft,COUNTIF(Feiertage!$F$2:$F$17,_xlpm.tg),_xlpm.bf,1-COUNTIFS(Feiertage!$D$20:$D$21,"&lt;="&amp;_xlpm.tg,Feiertage!$E$20:$E$21,"&gt;="&amp;_xlpm.tg),_xlpm.sz,1*AND(_xlpm.tg&gt;=Feiertage!$G$27,_xlpm.tg&lt;=Feiertage!$H$27),_xlpm.st,INDEX(Feiertage!$D$27:$E$28,2-_xlpm.sz,1+(_xlpm.wt=5)),IF(_xlpm.tg="","",_xlpm.st*_xlpm.bf*(_xlpm.wt&lt;=5)))</f>
        <v>0</v>
      </c>
      <c r="AH39" s="32">
        <f>AH38*8</f>
        <v>184</v>
      </c>
      <c r="AI39" s="29">
        <f>SUM(C39:AG39)</f>
        <v>118.5</v>
      </c>
    </row>
    <row r="40" spans="2:35" ht="10.5" customHeight="1" x14ac:dyDescent="0.25"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  <row r="41" spans="2:35" x14ac:dyDescent="0.25"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3" t="s">
        <v>32</v>
      </c>
      <c r="AI41" s="3" t="s">
        <v>33</v>
      </c>
    </row>
    <row r="42" spans="2:35" x14ac:dyDescent="0.25"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34">
        <f>SUM(AH6,AH9,AH12,AH15,AH18,AH21,AH24,AH27,AH30,AH33,AH36,AH39)</f>
        <v>2088</v>
      </c>
      <c r="AI42" s="34">
        <f>SUM(AI6,AI9,AI12,AI15,AI18,AI21,AI24,AI27,AI30,AI33,AI36,AI39)</f>
        <v>2039</v>
      </c>
    </row>
    <row r="43" spans="2:35" x14ac:dyDescent="0.25">
      <c r="AE43" s="8" t="s">
        <v>34</v>
      </c>
      <c r="AI43" s="34">
        <f>AH42-AI42</f>
        <v>49</v>
      </c>
    </row>
  </sheetData>
  <mergeCells count="13">
    <mergeCell ref="AH3:AI3"/>
    <mergeCell ref="B4:B6"/>
    <mergeCell ref="B7:B9"/>
    <mergeCell ref="B16:B18"/>
    <mergeCell ref="B13:B15"/>
    <mergeCell ref="B10:B12"/>
    <mergeCell ref="B19:B21"/>
    <mergeCell ref="B37:B39"/>
    <mergeCell ref="B34:B36"/>
    <mergeCell ref="B31:B33"/>
    <mergeCell ref="B28:B30"/>
    <mergeCell ref="B25:B27"/>
    <mergeCell ref="B22:B24"/>
  </mergeCells>
  <phoneticPr fontId="2" type="noConversion"/>
  <conditionalFormatting sqref="C4:AG4 C7:AE7 C10:AG10 C13:AF13 C16:AG16 C19:AF19 C22:AG22 C25:AG25 C28:AF28 C31:AG31 C34:AF34 C37:AG37">
    <cfRule type="expression" dxfId="5" priority="99">
      <formula>C4=TODAY()</formula>
    </cfRule>
  </conditionalFormatting>
  <conditionalFormatting sqref="C9:AE9 C12:AG12 C15:AF15 C18:AG18 C21:AF21 C24:AG24 C27:AG27 C30:AF30 C33:AG33 C36:AF36 C39:AG39 C6:AG6">
    <cfRule type="expression" dxfId="4" priority="149">
      <formula>WEEKDAY(C4,2)&gt;5</formula>
    </cfRule>
  </conditionalFormatting>
  <pageMargins left="0.7" right="0.7" top="0.78740157499999996" bottom="0.78740157499999996" header="0.3" footer="0.3"/>
  <pageSetup paperSize="8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50" id="{1EB3CD90-C07F-4FDE-A762-183689833BC5}">
            <xm:f>C4=_xlfn.XLOOKUP(C4,Feiertage!$F$3:$F$11,Feiertage!$F$3:$F$11)</xm:f>
            <x14:dxf>
              <fill>
                <patternFill patternType="lightGray">
                  <fgColor rgb="FFFF0000"/>
                </patternFill>
              </fill>
            </x14:dxf>
          </x14:cfRule>
          <x14:cfRule type="expression" priority="151" id="{5DEEC325-D38F-4537-8845-8835A7519C8D}">
            <xm:f>C4=_xlfn.XLOOKUP(C4,Feiertage!#REF!,Feiertage!#REF!)</xm:f>
            <x14:dxf>
              <fill>
                <patternFill patternType="lightGray">
                  <fgColor rgb="FF00B0F0"/>
                </patternFill>
              </fill>
            </x14:dxf>
          </x14:cfRule>
          <x14:cfRule type="expression" priority="152" id="{4F4D12AA-491C-434D-91DA-D4179DEFCF0B}">
            <xm:f>AND(C4&gt;=Feiertage!$D$20,C4&lt;=Feiertage!$E$20,ISNUMBER(C4))</xm:f>
            <x14:dxf>
              <fill>
                <patternFill patternType="lightGray">
                  <fgColor rgb="FF00B050"/>
                </patternFill>
              </fill>
            </x14:dxf>
          </x14:cfRule>
          <x14:cfRule type="expression" priority="153" id="{655EA704-A3F4-44DF-8D1F-B8C24421C391}">
            <xm:f>AND(C4&gt;=Feiertage!$D$21,C4&lt;=Feiertage!$E$21,ISNUMBER(C4))</xm:f>
            <x14:dxf>
              <fill>
                <patternFill patternType="lightGray">
                  <fgColor rgb="FF00B050"/>
                </patternFill>
              </fill>
            </x14:dxf>
          </x14:cfRule>
          <xm:sqref>C9:AE9 C12:AG12 C15:AF15 C18:AG18 C21:AF21 C24:AG24 C27:AG27 C30:AF30 C33:AG33 C36:AF36 C39:AG39 C6:AG6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60AA4-18A5-4AB8-87DF-60B6032D09CA}">
  <sheetPr codeName="Tabelle2"/>
  <dimension ref="A2:F46"/>
  <sheetViews>
    <sheetView tabSelected="1" zoomScaleNormal="100" workbookViewId="0">
      <selection activeCell="H23" sqref="H23"/>
    </sheetView>
  </sheetViews>
  <sheetFormatPr baseColWidth="10" defaultColWidth="11.44140625" defaultRowHeight="15" x14ac:dyDescent="0.25"/>
  <cols>
    <col min="1" max="1" width="14.6640625" style="1" customWidth="1"/>
    <col min="2" max="2" width="13" style="1" customWidth="1"/>
    <col min="3" max="3" width="12.6640625" style="1" customWidth="1"/>
    <col min="4" max="5" width="10.109375" style="1" customWidth="1"/>
    <col min="6" max="6" width="26.88671875" style="1" bestFit="1" customWidth="1"/>
    <col min="7" max="16384" width="11.44140625" style="1"/>
  </cols>
  <sheetData>
    <row r="2" spans="1:6" x14ac:dyDescent="0.25">
      <c r="A2" s="8" t="s">
        <v>14</v>
      </c>
      <c r="B2" s="2">
        <f>Sollstunden!B2</f>
        <v>2025</v>
      </c>
      <c r="C2" s="1" t="s">
        <v>24</v>
      </c>
      <c r="F2" s="35">
        <f>DATE(B2,3,1)+MOD((255-11*MOD(B2,19)-21),30)+21+(MOD((255-11*MOD(B2,19)-21),30) + 21&gt;48)+6-MOD(B2+INT(B2/4)+MOD((255- 11*MOD(B2,19)- 21),30)+21+(MOD((255-11*MOD(B2,19)-21),30)+21&gt;48)+1,7)</f>
        <v>45767</v>
      </c>
    </row>
    <row r="3" spans="1:6" ht="15" customHeight="1" x14ac:dyDescent="0.25">
      <c r="A3" s="1" t="s">
        <v>35</v>
      </c>
      <c r="C3" s="1" t="s">
        <v>15</v>
      </c>
      <c r="E3" s="9">
        <v>8</v>
      </c>
      <c r="F3" s="35">
        <f>DATE(B2,1,1)</f>
        <v>45658</v>
      </c>
    </row>
    <row r="4" spans="1:6" x14ac:dyDescent="0.25">
      <c r="A4" s="8" t="s">
        <v>25</v>
      </c>
      <c r="C4" s="1" t="s">
        <v>16</v>
      </c>
      <c r="E4" s="9">
        <v>8</v>
      </c>
      <c r="F4" s="35">
        <f>DATE(B2,1,2)</f>
        <v>45659</v>
      </c>
    </row>
    <row r="5" spans="1:6" x14ac:dyDescent="0.25">
      <c r="C5" s="1" t="s">
        <v>17</v>
      </c>
      <c r="E5" s="9">
        <v>8</v>
      </c>
      <c r="F5" s="35">
        <f>F2-2</f>
        <v>45765</v>
      </c>
    </row>
    <row r="6" spans="1:6" x14ac:dyDescent="0.25">
      <c r="C6" s="1" t="s">
        <v>18</v>
      </c>
      <c r="E6" s="9">
        <v>8</v>
      </c>
      <c r="F6" s="35">
        <f>F2+1</f>
        <v>45768</v>
      </c>
    </row>
    <row r="7" spans="1:6" x14ac:dyDescent="0.25">
      <c r="C7" s="1" t="s">
        <v>19</v>
      </c>
      <c r="E7" s="9">
        <v>8</v>
      </c>
      <c r="F7" s="35">
        <f>F2+39</f>
        <v>45806</v>
      </c>
    </row>
    <row r="8" spans="1:6" x14ac:dyDescent="0.25">
      <c r="C8" s="1" t="s">
        <v>20</v>
      </c>
      <c r="E8" s="9">
        <v>8</v>
      </c>
      <c r="F8" s="35">
        <f>F2+50</f>
        <v>45817</v>
      </c>
    </row>
    <row r="9" spans="1:6" x14ac:dyDescent="0.25">
      <c r="C9" s="1" t="s">
        <v>21</v>
      </c>
      <c r="E9" s="9">
        <v>8</v>
      </c>
      <c r="F9" s="35">
        <f>DATE(B2,8,1)</f>
        <v>45870</v>
      </c>
    </row>
    <row r="10" spans="1:6" x14ac:dyDescent="0.25">
      <c r="C10" s="1" t="s">
        <v>22</v>
      </c>
      <c r="E10" s="9">
        <v>8</v>
      </c>
      <c r="F10" s="35">
        <f>DATE(B2,12,25)</f>
        <v>46016</v>
      </c>
    </row>
    <row r="11" spans="1:6" x14ac:dyDescent="0.25">
      <c r="C11" s="1" t="s">
        <v>23</v>
      </c>
      <c r="E11" s="9">
        <v>8</v>
      </c>
      <c r="F11" s="35">
        <f>DATE(B2,12,26)</f>
        <v>46017</v>
      </c>
    </row>
    <row r="12" spans="1:6" ht="20.399999999999999" customHeight="1" x14ac:dyDescent="0.25">
      <c r="C12" s="1" t="s">
        <v>26</v>
      </c>
      <c r="E12" s="9">
        <v>8</v>
      </c>
      <c r="F12" s="35">
        <v>45807</v>
      </c>
    </row>
    <row r="13" spans="1:6" ht="9.75" customHeight="1" x14ac:dyDescent="0.25"/>
    <row r="14" spans="1:6" ht="9.75" customHeight="1" x14ac:dyDescent="0.25"/>
    <row r="15" spans="1:6" ht="7.5" customHeight="1" x14ac:dyDescent="0.25"/>
    <row r="16" spans="1:6" x14ac:dyDescent="0.25">
      <c r="F16" s="2"/>
    </row>
    <row r="17" spans="1:6" ht="9.75" customHeight="1" x14ac:dyDescent="0.25"/>
    <row r="18" spans="1:6" ht="9.75" customHeight="1" x14ac:dyDescent="0.25"/>
    <row r="19" spans="1:6" x14ac:dyDescent="0.25">
      <c r="A19" s="8" t="s">
        <v>27</v>
      </c>
      <c r="D19" s="1" t="s">
        <v>28</v>
      </c>
      <c r="E19" s="1" t="s">
        <v>29</v>
      </c>
    </row>
    <row r="20" spans="1:6" x14ac:dyDescent="0.25">
      <c r="D20" s="36">
        <v>45649</v>
      </c>
      <c r="E20" s="36">
        <v>45662</v>
      </c>
    </row>
    <row r="21" spans="1:6" x14ac:dyDescent="0.25">
      <c r="D21" s="36">
        <v>46013</v>
      </c>
      <c r="E21" s="36">
        <v>46026</v>
      </c>
    </row>
    <row r="22" spans="1:6" ht="9.75" customHeight="1" x14ac:dyDescent="0.25"/>
    <row r="23" spans="1:6" ht="9.75" customHeight="1" x14ac:dyDescent="0.25">
      <c r="A23" s="41"/>
      <c r="B23" s="41"/>
      <c r="C23" s="41"/>
      <c r="D23" s="41"/>
      <c r="E23" s="41"/>
      <c r="F23" s="41"/>
    </row>
    <row r="24" spans="1:6" ht="15.6" thickBot="1" x14ac:dyDescent="0.3">
      <c r="A24" s="42"/>
      <c r="F24" s="44"/>
    </row>
    <row r="25" spans="1:6" ht="16.8" customHeight="1" thickTop="1" thickBot="1" x14ac:dyDescent="0.3">
      <c r="A25" s="41"/>
      <c r="B25" s="61" t="s">
        <v>38</v>
      </c>
      <c r="C25" s="62"/>
      <c r="D25" s="62"/>
      <c r="E25" s="63"/>
      <c r="F25" s="44"/>
    </row>
    <row r="26" spans="1:6" ht="16.2" thickTop="1" thickBot="1" x14ac:dyDescent="0.3">
      <c r="A26" s="41"/>
      <c r="B26" s="49" t="s">
        <v>36</v>
      </c>
      <c r="C26" s="50" t="s">
        <v>31</v>
      </c>
      <c r="D26" s="51" t="s">
        <v>30</v>
      </c>
      <c r="E26" s="52" t="s">
        <v>13</v>
      </c>
      <c r="F26" s="44"/>
    </row>
    <row r="27" spans="1:6" ht="15.6" thickTop="1" x14ac:dyDescent="0.25">
      <c r="A27" s="41"/>
      <c r="B27" s="55">
        <v>45747</v>
      </c>
      <c r="C27" s="56">
        <v>45956</v>
      </c>
      <c r="D27" s="57">
        <v>8.75</v>
      </c>
      <c r="E27" s="58">
        <v>7.75</v>
      </c>
      <c r="F27" s="44"/>
    </row>
    <row r="28" spans="1:6" ht="18.600000000000001" customHeight="1" thickBot="1" x14ac:dyDescent="0.3">
      <c r="A28" s="41"/>
      <c r="B28" s="59" t="s">
        <v>37</v>
      </c>
      <c r="C28" s="60"/>
      <c r="D28" s="53">
        <v>8</v>
      </c>
      <c r="E28" s="54">
        <v>7.5</v>
      </c>
      <c r="F28" s="48"/>
    </row>
    <row r="29" spans="1:6" ht="15.6" thickTop="1" x14ac:dyDescent="0.25">
      <c r="A29" s="41"/>
      <c r="B29" s="45"/>
      <c r="C29" s="41"/>
      <c r="D29" s="43"/>
      <c r="E29" s="43"/>
      <c r="F29" s="44"/>
    </row>
    <row r="30" spans="1:6" x14ac:dyDescent="0.25">
      <c r="A30" s="41"/>
      <c r="B30" s="46"/>
      <c r="C30" s="47"/>
      <c r="D30" s="43"/>
      <c r="E30" s="43"/>
      <c r="F30" s="44"/>
    </row>
    <row r="31" spans="1:6" x14ac:dyDescent="0.25">
      <c r="A31" s="41"/>
      <c r="B31" s="45"/>
      <c r="C31" s="41"/>
      <c r="D31" s="46"/>
      <c r="E31" s="46"/>
      <c r="F31" s="44"/>
    </row>
    <row r="32" spans="1:6" ht="5.25" customHeight="1" x14ac:dyDescent="0.25">
      <c r="A32" s="41"/>
      <c r="B32" s="41"/>
      <c r="C32" s="41"/>
      <c r="D32" s="46"/>
      <c r="E32" s="46"/>
      <c r="F32" s="48"/>
    </row>
    <row r="33" spans="1:6" x14ac:dyDescent="0.25">
      <c r="A33" s="41"/>
      <c r="B33" s="41"/>
      <c r="C33" s="41"/>
      <c r="D33" s="46"/>
      <c r="E33" s="46"/>
      <c r="F33" s="44"/>
    </row>
    <row r="34" spans="1:6" x14ac:dyDescent="0.25">
      <c r="A34" s="41"/>
      <c r="B34" s="41"/>
      <c r="C34" s="41"/>
      <c r="D34" s="46"/>
      <c r="E34" s="46"/>
      <c r="F34" s="41"/>
    </row>
    <row r="35" spans="1:6" x14ac:dyDescent="0.25">
      <c r="A35" s="41"/>
      <c r="B35" s="41"/>
      <c r="C35" s="41"/>
      <c r="D35" s="43"/>
      <c r="E35" s="43"/>
      <c r="F35" s="44"/>
    </row>
    <row r="36" spans="1:6" x14ac:dyDescent="0.25">
      <c r="A36" s="41"/>
      <c r="B36" s="45"/>
      <c r="C36" s="41"/>
      <c r="D36" s="43"/>
      <c r="E36" s="43"/>
      <c r="F36" s="44"/>
    </row>
    <row r="37" spans="1:6" x14ac:dyDescent="0.25">
      <c r="A37" s="41"/>
      <c r="B37" s="46"/>
      <c r="C37" s="41"/>
      <c r="D37" s="43"/>
      <c r="E37" s="43"/>
      <c r="F37" s="44"/>
    </row>
    <row r="38" spans="1:6" x14ac:dyDescent="0.25">
      <c r="A38" s="41"/>
      <c r="B38" s="45"/>
      <c r="C38" s="41"/>
      <c r="D38" s="46"/>
      <c r="E38" s="46"/>
      <c r="F38" s="44"/>
    </row>
    <row r="39" spans="1:6" ht="7.5" customHeight="1" x14ac:dyDescent="0.25">
      <c r="A39" s="41"/>
      <c r="B39" s="41"/>
      <c r="C39" s="41"/>
      <c r="D39" s="46"/>
      <c r="E39" s="46"/>
      <c r="F39" s="48"/>
    </row>
    <row r="40" spans="1:6" x14ac:dyDescent="0.25">
      <c r="A40" s="41"/>
      <c r="B40" s="41"/>
      <c r="C40" s="41"/>
      <c r="D40" s="43"/>
      <c r="E40" s="43"/>
      <c r="F40" s="44"/>
    </row>
    <row r="41" spans="1:6" x14ac:dyDescent="0.25">
      <c r="A41" s="41"/>
      <c r="B41" s="41"/>
      <c r="C41" s="41"/>
      <c r="D41" s="43"/>
      <c r="E41" s="43"/>
      <c r="F41" s="44"/>
    </row>
    <row r="42" spans="1:6" x14ac:dyDescent="0.25">
      <c r="A42" s="41"/>
      <c r="B42" s="41"/>
      <c r="C42" s="41"/>
      <c r="D42" s="43"/>
      <c r="E42" s="43"/>
      <c r="F42" s="44"/>
    </row>
    <row r="43" spans="1:6" x14ac:dyDescent="0.25">
      <c r="A43" s="41"/>
      <c r="B43" s="41"/>
      <c r="C43" s="41"/>
      <c r="D43" s="41"/>
      <c r="E43" s="41"/>
      <c r="F43" s="44"/>
    </row>
    <row r="44" spans="1:6" ht="7.5" customHeight="1" x14ac:dyDescent="0.25">
      <c r="A44" s="41"/>
      <c r="B44" s="41"/>
      <c r="C44" s="41"/>
      <c r="D44" s="41"/>
      <c r="E44" s="41"/>
      <c r="F44" s="48"/>
    </row>
    <row r="45" spans="1:6" x14ac:dyDescent="0.25">
      <c r="A45" s="41"/>
      <c r="B45" s="41"/>
      <c r="C45" s="41"/>
      <c r="D45" s="41"/>
      <c r="E45" s="41"/>
      <c r="F45" s="44"/>
    </row>
    <row r="46" spans="1:6" x14ac:dyDescent="0.25">
      <c r="A46" s="41"/>
      <c r="B46" s="41"/>
      <c r="C46" s="41"/>
      <c r="D46" s="41"/>
      <c r="E46" s="41"/>
      <c r="F46" s="41"/>
    </row>
  </sheetData>
  <mergeCells count="1">
    <mergeCell ref="B25:E2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Sollstunden</vt:lpstr>
      <vt:lpstr>Feiertage</vt:lpstr>
      <vt:lpstr>Daten</vt:lpstr>
      <vt:lpstr>Stunden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Mösching</dc:creator>
  <cp:lastModifiedBy>oee</cp:lastModifiedBy>
  <dcterms:created xsi:type="dcterms:W3CDTF">2015-06-05T18:19:34Z</dcterms:created>
  <dcterms:modified xsi:type="dcterms:W3CDTF">2025-01-29T08:14:19Z</dcterms:modified>
</cp:coreProperties>
</file>