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19"/>
  <workbookPr/>
  <xr:revisionPtr revIDLastSave="13" documentId="11_7C5055BF84DCCED36523F29B8631F45B3AF06663" xr6:coauthVersionLast="47" xr6:coauthVersionMax="47" xr10:uidLastSave="{3C4DF7A5-8C4C-437B-B5C5-991FB592C09A}"/>
  <bookViews>
    <workbookView xWindow="240" yWindow="105" windowWidth="14805" windowHeight="8010" activeTab="1" xr2:uid="{00000000-000D-0000-FFFF-FFFF00000000}"/>
  </bookViews>
  <sheets>
    <sheet name="Tabelle1" sheetId="1" r:id="rId1"/>
    <sheet name="Zählerstände 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" l="1"/>
  <c r="O15" i="2"/>
  <c r="J15" i="2"/>
  <c r="I15" i="2"/>
  <c r="F15" i="2"/>
  <c r="E15" i="2"/>
  <c r="D15" i="2"/>
  <c r="O14" i="2"/>
  <c r="J14" i="2"/>
  <c r="I14" i="2"/>
  <c r="F14" i="2"/>
  <c r="E14" i="2"/>
  <c r="D14" i="2"/>
  <c r="O13" i="2"/>
  <c r="J13" i="2"/>
  <c r="I13" i="2"/>
  <c r="F13" i="2"/>
  <c r="E13" i="2"/>
  <c r="D13" i="2"/>
  <c r="O12" i="2"/>
  <c r="J12" i="2"/>
  <c r="I12" i="2"/>
  <c r="F12" i="2"/>
  <c r="E12" i="2"/>
  <c r="D12" i="2"/>
  <c r="O11" i="2"/>
  <c r="J11" i="2"/>
  <c r="I11" i="2"/>
  <c r="F11" i="2"/>
  <c r="E11" i="2"/>
  <c r="D11" i="2"/>
  <c r="O10" i="2"/>
  <c r="J10" i="2"/>
  <c r="I10" i="2"/>
  <c r="F10" i="2"/>
  <c r="E10" i="2"/>
  <c r="D10" i="2"/>
  <c r="O9" i="2"/>
  <c r="J9" i="2"/>
  <c r="I9" i="2"/>
  <c r="F9" i="2"/>
  <c r="E9" i="2"/>
  <c r="D9" i="2"/>
  <c r="O8" i="2"/>
  <c r="J8" i="2"/>
  <c r="I8" i="2"/>
  <c r="F8" i="2"/>
  <c r="E8" i="2"/>
  <c r="D8" i="2"/>
  <c r="O7" i="2"/>
  <c r="J7" i="2"/>
  <c r="I7" i="2"/>
  <c r="F7" i="2"/>
  <c r="E7" i="2"/>
  <c r="D7" i="2"/>
  <c r="O6" i="2"/>
  <c r="J6" i="2"/>
  <c r="I6" i="2"/>
  <c r="F6" i="2"/>
  <c r="E6" i="2"/>
  <c r="D6" i="2"/>
  <c r="O5" i="2"/>
  <c r="J5" i="2"/>
  <c r="I5" i="2"/>
  <c r="F5" i="2"/>
  <c r="E5" i="2"/>
  <c r="D5" i="2"/>
  <c r="O4" i="2"/>
  <c r="O16" i="2" s="1"/>
  <c r="J4" i="2"/>
  <c r="D4" i="2"/>
  <c r="D16" i="2" l="1"/>
  <c r="I4" i="2"/>
  <c r="I16" i="2" s="1"/>
  <c r="F4" i="2"/>
  <c r="F16" i="2" s="1"/>
  <c r="J16" i="2"/>
</calcChain>
</file>

<file path=xl/sharedStrings.xml><?xml version="1.0" encoding="utf-8"?>
<sst xmlns="http://schemas.openxmlformats.org/spreadsheetml/2006/main" count="20" uniqueCount="20">
  <si>
    <t>Z2</t>
  </si>
  <si>
    <t>Z1</t>
  </si>
  <si>
    <t>ID4</t>
  </si>
  <si>
    <t>Zappi</t>
  </si>
  <si>
    <t>1.8.0
Haus</t>
  </si>
  <si>
    <t>2.8.0
Haus</t>
  </si>
  <si>
    <t>Verbrauch
Haus</t>
  </si>
  <si>
    <t>???????Verbrauch 
Haus PV</t>
  </si>
  <si>
    <t>Verbrauch
Gesamt</t>
  </si>
  <si>
    <t>1.8.0 
Gesamt
Bezug</t>
  </si>
  <si>
    <t>2.8.0 Heizung</t>
  </si>
  <si>
    <t>Verbrauch
WP</t>
  </si>
  <si>
    <t>Verbrauch
WP PV-Strom</t>
  </si>
  <si>
    <t>Wasseruhr
Südseite</t>
  </si>
  <si>
    <t>Wasseruhr
Pool</t>
  </si>
  <si>
    <t>Haupt
Wasseruhr</t>
  </si>
  <si>
    <t>Verbrauch</t>
  </si>
  <si>
    <t>Geladen</t>
  </si>
  <si>
    <t>Davon
PV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</si>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</sst>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kWh&quot;"/>
    <numFmt numFmtId="165" formatCode="#,##0.00\ &quot;€&quot;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FF0000"/>
      <name val="Calibri"/>
      <scheme val="minor"/>
    </font>
    <font>
      <b/>
      <sz val="12"/>
      <color rgb="FFFF0000"/>
      <name val="Calibri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scheme val="minor"/>
    </font>
    <font>
      <sz val="9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6C7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4" fontId="0" fillId="2" borderId="2" xfId="0" applyNumberFormat="1" applyFill="1" applyBorder="1"/>
    <xf numFmtId="0" fontId="7" fillId="3" borderId="2" xfId="0" applyFont="1" applyFill="1" applyBorder="1"/>
    <xf numFmtId="164" fontId="7" fillId="3" borderId="2" xfId="0" applyNumberFormat="1" applyFont="1" applyFill="1" applyBorder="1"/>
    <xf numFmtId="0" fontId="7" fillId="3" borderId="3" xfId="0" applyFont="1" applyFill="1" applyBorder="1"/>
    <xf numFmtId="164" fontId="8" fillId="3" borderId="6" xfId="0" applyNumberFormat="1" applyFont="1" applyFill="1" applyBorder="1"/>
    <xf numFmtId="0" fontId="7" fillId="3" borderId="4" xfId="0" applyFont="1" applyFill="1" applyBorder="1"/>
    <xf numFmtId="164" fontId="7" fillId="3" borderId="4" xfId="0" applyNumberFormat="1" applyFont="1" applyFill="1" applyBorder="1"/>
    <xf numFmtId="0" fontId="7" fillId="3" borderId="7" xfId="0" applyFont="1" applyFill="1" applyBorder="1"/>
    <xf numFmtId="0" fontId="7" fillId="3" borderId="2" xfId="0" applyFont="1" applyFill="1" applyBorder="1" applyAlignment="1">
      <alignment wrapText="1"/>
    </xf>
    <xf numFmtId="0" fontId="9" fillId="3" borderId="2" xfId="0" applyFont="1" applyFill="1" applyBorder="1"/>
    <xf numFmtId="164" fontId="8" fillId="3" borderId="8" xfId="0" applyNumberFormat="1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164" fontId="7" fillId="2" borderId="6" xfId="0" applyNumberFormat="1" applyFont="1" applyFill="1" applyBorder="1"/>
    <xf numFmtId="0" fontId="7" fillId="2" borderId="4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11" fillId="4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wrapText="1"/>
    </xf>
    <xf numFmtId="165" fontId="7" fillId="4" borderId="0" xfId="0" applyNumberFormat="1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2" fillId="4" borderId="0" xfId="0" applyFont="1" applyFill="1" applyBorder="1"/>
    <xf numFmtId="164" fontId="12" fillId="4" borderId="0" xfId="0" applyNumberFormat="1" applyFont="1" applyFill="1" applyBorder="1"/>
    <xf numFmtId="9" fontId="12" fillId="4" borderId="0" xfId="1" applyFont="1" applyFill="1" applyBorder="1"/>
    <xf numFmtId="165" fontId="12" fillId="4" borderId="0" xfId="0" applyNumberFormat="1" applyFont="1" applyFill="1" applyBorder="1"/>
    <xf numFmtId="165" fontId="7" fillId="4" borderId="0" xfId="0" applyNumberFormat="1" applyFont="1" applyFill="1" applyBorder="1"/>
    <xf numFmtId="165" fontId="2" fillId="4" borderId="0" xfId="0" applyNumberFormat="1" applyFont="1" applyFill="1" applyBorder="1"/>
    <xf numFmtId="0" fontId="0" fillId="4" borderId="0" xfId="0" applyFill="1" applyBorder="1"/>
    <xf numFmtId="164" fontId="5" fillId="4" borderId="0" xfId="0" applyNumberFormat="1" applyFont="1" applyFill="1" applyBorder="1"/>
    <xf numFmtId="10" fontId="5" fillId="4" borderId="0" xfId="0" applyNumberFormat="1" applyFont="1" applyFill="1" applyBorder="1"/>
    <xf numFmtId="165" fontId="5" fillId="4" borderId="0" xfId="0" applyNumberFormat="1" applyFont="1" applyFill="1" applyBorder="1"/>
    <xf numFmtId="0" fontId="14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center"/>
    </xf>
    <xf numFmtId="49" fontId="7" fillId="4" borderId="0" xfId="0" applyNumberFormat="1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A3A3-CB04-4CB3-B023-DAFD72697E16}">
  <sheetPr>
    <tabColor theme="0"/>
  </sheetPr>
  <dimension ref="A1:S34"/>
  <sheetViews>
    <sheetView tabSelected="1" workbookViewId="0">
      <selection activeCell="H20" sqref="H20"/>
    </sheetView>
  </sheetViews>
  <sheetFormatPr defaultRowHeight="15"/>
  <cols>
    <col min="1" max="1" width="11.28515625" bestFit="1" customWidth="1"/>
    <col min="2" max="2" width="11.42578125" bestFit="1" customWidth="1"/>
    <col min="3" max="3" width="15.5703125" bestFit="1" customWidth="1"/>
    <col min="4" max="4" width="12" bestFit="1" customWidth="1"/>
    <col min="5" max="5" width="10.85546875" bestFit="1" customWidth="1"/>
    <col min="6" max="6" width="10.7109375" bestFit="1" customWidth="1"/>
    <col min="7" max="7" width="13" bestFit="1" customWidth="1"/>
    <col min="8" max="8" width="12.85546875" customWidth="1"/>
    <col min="9" max="10" width="13" bestFit="1" customWidth="1"/>
    <col min="11" max="11" width="13.7109375" bestFit="1" customWidth="1"/>
    <col min="12" max="12" width="11.5703125" bestFit="1" customWidth="1"/>
    <col min="13" max="13" width="12.5703125" customWidth="1"/>
    <col min="14" max="14" width="14.140625" customWidth="1"/>
    <col min="15" max="15" width="11.140625" customWidth="1"/>
    <col min="16" max="16" width="10.7109375" bestFit="1" customWidth="1"/>
    <col min="17" max="17" width="7" bestFit="1" customWidth="1"/>
    <col min="18" max="18" width="5.7109375" bestFit="1" customWidth="1"/>
  </cols>
  <sheetData>
    <row r="1" spans="1:19" ht="15.75">
      <c r="A1" s="1">
        <v>2025</v>
      </c>
      <c r="B1" s="2" t="s">
        <v>0</v>
      </c>
      <c r="C1" s="3"/>
      <c r="D1" s="4"/>
      <c r="E1" s="2"/>
      <c r="F1" s="2"/>
      <c r="G1" s="2" t="s">
        <v>1</v>
      </c>
      <c r="H1" s="3"/>
      <c r="I1" s="4"/>
      <c r="J1" s="2"/>
      <c r="K1" s="2"/>
      <c r="L1" s="2"/>
      <c r="M1" s="2"/>
      <c r="N1" s="2"/>
      <c r="O1" s="2"/>
      <c r="P1" s="5" t="s">
        <v>2</v>
      </c>
      <c r="Q1" s="6"/>
      <c r="R1" s="6" t="s">
        <v>3</v>
      </c>
      <c r="S1" s="6"/>
    </row>
    <row r="2" spans="1:19" ht="47.25" customHeight="1">
      <c r="A2" s="7"/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2"/>
      <c r="L2" s="9" t="s">
        <v>13</v>
      </c>
      <c r="M2" s="9" t="s">
        <v>14</v>
      </c>
      <c r="N2" s="8" t="s">
        <v>15</v>
      </c>
      <c r="O2" s="2" t="s">
        <v>16</v>
      </c>
      <c r="P2" s="10" t="s">
        <v>17</v>
      </c>
      <c r="Q2" s="11" t="s">
        <v>18</v>
      </c>
      <c r="R2" s="11"/>
      <c r="S2" s="11"/>
    </row>
    <row r="3" spans="1:19">
      <c r="A3" s="12">
        <v>45658</v>
      </c>
      <c r="B3" s="13">
        <v>5689</v>
      </c>
      <c r="C3" s="13">
        <v>17071</v>
      </c>
      <c r="D3" s="13"/>
      <c r="E3" s="14"/>
      <c r="F3" s="13"/>
      <c r="G3" s="13">
        <v>10412</v>
      </c>
      <c r="H3" s="13">
        <v>15855</v>
      </c>
      <c r="I3" s="13"/>
      <c r="J3" s="13"/>
      <c r="K3" s="13"/>
      <c r="L3" s="13"/>
      <c r="M3" s="13"/>
      <c r="N3" s="13">
        <v>351</v>
      </c>
      <c r="O3" s="15"/>
      <c r="P3" s="16"/>
      <c r="Q3" s="17"/>
      <c r="R3" s="17"/>
      <c r="S3" s="17"/>
    </row>
    <row r="4" spans="1:19">
      <c r="A4" s="12">
        <v>45689</v>
      </c>
      <c r="B4" s="13">
        <v>6216</v>
      </c>
      <c r="C4" s="13">
        <v>17432</v>
      </c>
      <c r="D4" s="13">
        <f>B4-B3</f>
        <v>527</v>
      </c>
      <c r="E4" s="14"/>
      <c r="F4" s="13">
        <f>D4+I4</f>
        <v>1381</v>
      </c>
      <c r="G4" s="13">
        <v>11793</v>
      </c>
      <c r="H4" s="13">
        <v>16091</v>
      </c>
      <c r="I4" s="13">
        <f>(G4-G3)-D4</f>
        <v>854</v>
      </c>
      <c r="J4" s="13">
        <f>C4-H4</f>
        <v>1341</v>
      </c>
      <c r="K4" s="13"/>
      <c r="L4" s="13"/>
      <c r="M4" s="13"/>
      <c r="N4" s="13">
        <v>360</v>
      </c>
      <c r="O4" s="15">
        <f ca="1">IF(TODAY() &gt;= DATE(2025, 2,1), N4-N3, "")</f>
        <v>9</v>
      </c>
      <c r="P4" s="18">
        <v>186</v>
      </c>
      <c r="Q4" s="19"/>
      <c r="R4" s="17"/>
      <c r="S4" s="17"/>
    </row>
    <row r="5" spans="1:19">
      <c r="A5" s="12">
        <v>45717</v>
      </c>
      <c r="B5" s="13"/>
      <c r="C5" s="13"/>
      <c r="D5" s="20" t="str">
        <f ca="1">IF(TODAY() &gt;= DATE(2025, 3,1), B5 - B4, "")</f>
        <v/>
      </c>
      <c r="E5" s="14" t="str">
        <f ca="1">IF(TODAY() &gt;= DATE(2025, 3,1), B20-(C5-C4), "")</f>
        <v/>
      </c>
      <c r="F5" s="13" t="str">
        <f ca="1">IF(TODAY() &gt;= DATE(2025, 3,1), D5+I5, "")</f>
        <v/>
      </c>
      <c r="G5" s="13"/>
      <c r="H5" s="13"/>
      <c r="I5" s="13" t="str">
        <f ca="1">IF(TODAY() &gt;= DATE(2025, 3,1), (G5-G4)-D5, "")</f>
        <v/>
      </c>
      <c r="J5" s="13" t="str">
        <f ca="1">IF(TODAY() &gt;= DATE(2025, 3,1), C5-H5, "")</f>
        <v/>
      </c>
      <c r="K5" s="13"/>
      <c r="L5" s="13"/>
      <c r="M5" s="13"/>
      <c r="N5" s="13"/>
      <c r="O5" s="15" t="str">
        <f ca="1">IF(TODAY() &gt;= DATE(2025, 3,1), N5-N4, "")</f>
        <v/>
      </c>
      <c r="P5" s="18"/>
      <c r="Q5" s="19"/>
      <c r="R5" s="17"/>
      <c r="S5" s="17"/>
    </row>
    <row r="6" spans="1:19">
      <c r="A6" s="12">
        <v>45748</v>
      </c>
      <c r="B6" s="13"/>
      <c r="C6" s="13"/>
      <c r="D6" s="20" t="str">
        <f ca="1">IF(TODAY() &gt;= DATE(2025, 4,1), B6 - B5, "")</f>
        <v/>
      </c>
      <c r="E6" s="14" t="str">
        <f t="shared" ref="E6:E15" ca="1" si="0">IF(TODAY() &gt;= DATE(2025, 3,1), B21-(C6-C5), "")</f>
        <v/>
      </c>
      <c r="F6" s="13" t="str">
        <f t="shared" ref="F6:F15" ca="1" si="1">IF(TODAY() &gt;= DATE(2025, 3,1), D6+I6, "")</f>
        <v/>
      </c>
      <c r="G6" s="13"/>
      <c r="H6" s="13"/>
      <c r="I6" s="13" t="str">
        <f ca="1">IF(TODAY() &gt;= DATE(2025, 3,1), (G6-G5)-D6, "")</f>
        <v/>
      </c>
      <c r="J6" s="13" t="str">
        <f t="shared" ref="J6:J15" ca="1" si="2">IF(TODAY() &gt;= DATE(2025, 3,1), C6-H6, "")</f>
        <v/>
      </c>
      <c r="K6" s="13"/>
      <c r="L6" s="13"/>
      <c r="M6" s="13"/>
      <c r="N6" s="13"/>
      <c r="O6" s="15" t="str">
        <f t="shared" ref="O6:O15" ca="1" si="3">IF(TODAY() &gt;= DATE(2025, 3,1), N6-N5, "")</f>
        <v/>
      </c>
      <c r="P6" s="18"/>
      <c r="Q6" s="19"/>
      <c r="R6" s="17"/>
      <c r="S6" s="17"/>
    </row>
    <row r="7" spans="1:19">
      <c r="A7" s="12">
        <v>45778</v>
      </c>
      <c r="B7" s="13"/>
      <c r="C7" s="13"/>
      <c r="D7" s="20" t="str">
        <f ca="1">IF(TODAY() &gt;= DATE(2025, 5,1), B7 - B6, "")</f>
        <v/>
      </c>
      <c r="E7" s="14" t="str">
        <f t="shared" ca="1" si="0"/>
        <v/>
      </c>
      <c r="F7" s="13" t="str">
        <f t="shared" ca="1" si="1"/>
        <v/>
      </c>
      <c r="G7" s="13"/>
      <c r="H7" s="13"/>
      <c r="I7" s="13" t="str">
        <f ca="1">IF(TODAY() &gt;= DATE(2025, 3,1), (G7-G6)-D7, "")</f>
        <v/>
      </c>
      <c r="J7" s="13" t="str">
        <f t="shared" ca="1" si="2"/>
        <v/>
      </c>
      <c r="K7" s="13"/>
      <c r="L7" s="13"/>
      <c r="M7" s="13"/>
      <c r="N7" s="13"/>
      <c r="O7" s="15" t="str">
        <f t="shared" ca="1" si="3"/>
        <v/>
      </c>
      <c r="P7" s="18"/>
      <c r="Q7" s="19"/>
      <c r="R7" s="17"/>
      <c r="S7" s="17"/>
    </row>
    <row r="8" spans="1:19">
      <c r="A8" s="12">
        <v>45809</v>
      </c>
      <c r="B8" s="13"/>
      <c r="C8" s="13"/>
      <c r="D8" s="20" t="str">
        <f t="shared" ref="D8:D15" ca="1" si="4">IF(TODAY() &gt;= DATE(2025, 3,1), B8 - B7, "")</f>
        <v/>
      </c>
      <c r="E8" s="14" t="str">
        <f t="shared" ca="1" si="0"/>
        <v/>
      </c>
      <c r="F8" s="13" t="str">
        <f t="shared" ca="1" si="1"/>
        <v/>
      </c>
      <c r="G8" s="13"/>
      <c r="H8" s="13"/>
      <c r="I8" s="13" t="str">
        <f t="shared" ref="I8:I17" ca="1" si="5">IF(TODAY() &gt;= DATE(2025, 3,1), (G8-G7)-D8, "")</f>
        <v/>
      </c>
      <c r="J8" s="13" t="str">
        <f t="shared" ca="1" si="2"/>
        <v/>
      </c>
      <c r="K8" s="13"/>
      <c r="L8" s="13"/>
      <c r="M8" s="13"/>
      <c r="N8" s="13"/>
      <c r="O8" s="15" t="str">
        <f t="shared" ca="1" si="3"/>
        <v/>
      </c>
      <c r="P8" s="18"/>
      <c r="Q8" s="19"/>
      <c r="R8" s="17"/>
      <c r="S8" s="17"/>
    </row>
    <row r="9" spans="1:19">
      <c r="A9" s="12">
        <v>45839</v>
      </c>
      <c r="B9" s="13"/>
      <c r="C9" s="13"/>
      <c r="D9" s="20" t="str">
        <f t="shared" ref="D9:D15" ca="1" si="6">IF(TODAY() &gt;= DATE(2025, 4,1), B9 - B8, "")</f>
        <v/>
      </c>
      <c r="E9" s="14" t="str">
        <f t="shared" ca="1" si="0"/>
        <v/>
      </c>
      <c r="F9" s="13" t="str">
        <f t="shared" ca="1" si="1"/>
        <v/>
      </c>
      <c r="G9" s="13"/>
      <c r="H9" s="13"/>
      <c r="I9" s="13" t="str">
        <f t="shared" ca="1" si="5"/>
        <v/>
      </c>
      <c r="J9" s="13" t="str">
        <f t="shared" ca="1" si="2"/>
        <v/>
      </c>
      <c r="K9" s="13"/>
      <c r="L9" s="13"/>
      <c r="M9" s="13"/>
      <c r="N9" s="13"/>
      <c r="O9" s="15" t="str">
        <f t="shared" ca="1" si="3"/>
        <v/>
      </c>
      <c r="P9" s="18"/>
      <c r="Q9" s="19"/>
      <c r="R9" s="17"/>
      <c r="S9" s="17"/>
    </row>
    <row r="10" spans="1:19">
      <c r="A10" s="12">
        <v>45870</v>
      </c>
      <c r="B10" s="13"/>
      <c r="C10" s="13"/>
      <c r="D10" s="20" t="str">
        <f t="shared" ref="D10:D15" ca="1" si="7">IF(TODAY() &gt;= DATE(2025, 5,1), B10 - B9, "")</f>
        <v/>
      </c>
      <c r="E10" s="14" t="str">
        <f t="shared" ca="1" si="0"/>
        <v/>
      </c>
      <c r="F10" s="13" t="str">
        <f t="shared" ca="1" si="1"/>
        <v/>
      </c>
      <c r="G10" s="13"/>
      <c r="H10" s="13"/>
      <c r="I10" s="13" t="str">
        <f t="shared" ca="1" si="5"/>
        <v/>
      </c>
      <c r="J10" s="13" t="str">
        <f t="shared" ca="1" si="2"/>
        <v/>
      </c>
      <c r="K10" s="13"/>
      <c r="L10" s="13"/>
      <c r="M10" s="13"/>
      <c r="N10" s="13"/>
      <c r="O10" s="15" t="str">
        <f t="shared" ca="1" si="3"/>
        <v/>
      </c>
      <c r="P10" s="18"/>
      <c r="Q10" s="19"/>
      <c r="R10" s="17"/>
      <c r="S10" s="17"/>
    </row>
    <row r="11" spans="1:19">
      <c r="A11" s="12">
        <v>45901</v>
      </c>
      <c r="B11" s="13"/>
      <c r="C11" s="13"/>
      <c r="D11" s="20" t="str">
        <f t="shared" ref="D11:D15" ca="1" si="8">IF(TODAY() &gt;= DATE(2025, 3,1), B11 - B10, "")</f>
        <v/>
      </c>
      <c r="E11" s="14" t="str">
        <f t="shared" ca="1" si="0"/>
        <v/>
      </c>
      <c r="F11" s="13" t="str">
        <f t="shared" ca="1" si="1"/>
        <v/>
      </c>
      <c r="G11" s="13"/>
      <c r="H11" s="13"/>
      <c r="I11" s="13" t="str">
        <f t="shared" ca="1" si="5"/>
        <v/>
      </c>
      <c r="J11" s="13" t="str">
        <f t="shared" ca="1" si="2"/>
        <v/>
      </c>
      <c r="K11" s="13"/>
      <c r="L11" s="13"/>
      <c r="M11" s="13"/>
      <c r="N11" s="13"/>
      <c r="O11" s="15" t="str">
        <f t="shared" ca="1" si="3"/>
        <v/>
      </c>
      <c r="P11" s="18"/>
      <c r="Q11" s="19"/>
      <c r="R11" s="17"/>
      <c r="S11" s="17"/>
    </row>
    <row r="12" spans="1:19">
      <c r="A12" s="12">
        <v>45931</v>
      </c>
      <c r="B12" s="13"/>
      <c r="C12" s="13"/>
      <c r="D12" s="20" t="str">
        <f t="shared" ref="D12:D15" ca="1" si="9">IF(TODAY() &gt;= DATE(2025, 4,1), B12 - B11, "")</f>
        <v/>
      </c>
      <c r="E12" s="14" t="str">
        <f t="shared" ca="1" si="0"/>
        <v/>
      </c>
      <c r="F12" s="13" t="str">
        <f t="shared" ca="1" si="1"/>
        <v/>
      </c>
      <c r="G12" s="13"/>
      <c r="H12" s="13"/>
      <c r="I12" s="13" t="str">
        <f t="shared" ca="1" si="5"/>
        <v/>
      </c>
      <c r="J12" s="13" t="str">
        <f t="shared" ca="1" si="2"/>
        <v/>
      </c>
      <c r="K12" s="21"/>
      <c r="L12" s="13"/>
      <c r="M12" s="13"/>
      <c r="N12" s="13"/>
      <c r="O12" s="15" t="str">
        <f t="shared" ca="1" si="3"/>
        <v/>
      </c>
      <c r="P12" s="18"/>
      <c r="Q12" s="19"/>
      <c r="R12" s="17"/>
      <c r="S12" s="17"/>
    </row>
    <row r="13" spans="1:19">
      <c r="A13" s="12">
        <v>45962</v>
      </c>
      <c r="B13" s="13"/>
      <c r="C13" s="13"/>
      <c r="D13" s="20" t="str">
        <f t="shared" ref="D13:D15" ca="1" si="10">IF(TODAY() &gt;= DATE(2025, 5,1), B13 - B12, "")</f>
        <v/>
      </c>
      <c r="E13" s="14" t="str">
        <f t="shared" ca="1" si="0"/>
        <v/>
      </c>
      <c r="F13" s="13" t="str">
        <f t="shared" ca="1" si="1"/>
        <v/>
      </c>
      <c r="G13" s="13"/>
      <c r="H13" s="13"/>
      <c r="I13" s="13" t="str">
        <f t="shared" ca="1" si="5"/>
        <v/>
      </c>
      <c r="J13" s="13" t="str">
        <f t="shared" ca="1" si="2"/>
        <v/>
      </c>
      <c r="K13" s="13"/>
      <c r="L13" s="13"/>
      <c r="M13" s="13"/>
      <c r="N13" s="13"/>
      <c r="O13" s="15" t="str">
        <f t="shared" ca="1" si="3"/>
        <v/>
      </c>
      <c r="P13" s="18"/>
      <c r="Q13" s="19"/>
      <c r="R13" s="17"/>
      <c r="S13" s="17"/>
    </row>
    <row r="14" spans="1:19">
      <c r="A14" s="12">
        <v>45992</v>
      </c>
      <c r="B14" s="13"/>
      <c r="C14" s="13"/>
      <c r="D14" s="20" t="str">
        <f t="shared" ref="D14:D15" ca="1" si="11">IF(TODAY() &gt;= DATE(2025, 3,1), B14 - B13, "")</f>
        <v/>
      </c>
      <c r="E14" s="14" t="str">
        <f t="shared" ca="1" si="0"/>
        <v/>
      </c>
      <c r="F14" s="13" t="str">
        <f t="shared" ca="1" si="1"/>
        <v/>
      </c>
      <c r="G14" s="13"/>
      <c r="H14" s="13"/>
      <c r="I14" s="13" t="str">
        <f t="shared" ca="1" si="5"/>
        <v/>
      </c>
      <c r="J14" s="13" t="str">
        <f t="shared" ca="1" si="2"/>
        <v/>
      </c>
      <c r="K14" s="13"/>
      <c r="L14" s="13"/>
      <c r="M14" s="13"/>
      <c r="N14" s="13"/>
      <c r="O14" s="15" t="str">
        <f t="shared" ca="1" si="3"/>
        <v/>
      </c>
      <c r="P14" s="22"/>
      <c r="Q14" s="17"/>
      <c r="R14" s="17"/>
      <c r="S14" s="17"/>
    </row>
    <row r="15" spans="1:19">
      <c r="A15" s="12">
        <v>46023</v>
      </c>
      <c r="B15" s="13"/>
      <c r="C15" s="13"/>
      <c r="D15" s="20" t="str">
        <f t="shared" ref="D15" ca="1" si="12">IF(TODAY() &gt;= DATE(2025, 4,1), B15 - B14, "")</f>
        <v/>
      </c>
      <c r="E15" s="14" t="str">
        <f t="shared" ca="1" si="0"/>
        <v/>
      </c>
      <c r="F15" s="13" t="str">
        <f t="shared" ca="1" si="1"/>
        <v/>
      </c>
      <c r="G15" s="13"/>
      <c r="H15" s="13"/>
      <c r="I15" s="13" t="str">
        <f t="shared" ca="1" si="5"/>
        <v/>
      </c>
      <c r="J15" s="13" t="str">
        <f t="shared" ca="1" si="2"/>
        <v/>
      </c>
      <c r="K15" s="13"/>
      <c r="L15" s="13"/>
      <c r="M15" s="13"/>
      <c r="N15" s="13"/>
      <c r="O15" s="15" t="str">
        <f t="shared" ca="1" si="3"/>
        <v/>
      </c>
      <c r="P15" s="16"/>
      <c r="Q15" s="17"/>
      <c r="R15" s="17"/>
      <c r="S15" s="17"/>
    </row>
    <row r="16" spans="1:19" ht="18.75">
      <c r="A16" s="23" t="s">
        <v>19</v>
      </c>
      <c r="B16" s="23"/>
      <c r="C16" s="23"/>
      <c r="D16" s="23">
        <f ca="1">SUM(D4:D14)</f>
        <v>527</v>
      </c>
      <c r="E16" s="23"/>
      <c r="F16" s="23">
        <f ca="1">SUM(F4:F14)</f>
        <v>1381</v>
      </c>
      <c r="G16" s="23"/>
      <c r="H16" s="23"/>
      <c r="I16" s="23">
        <f ca="1">SUM(I4:I14)</f>
        <v>854</v>
      </c>
      <c r="J16" s="23">
        <f ca="1">SUM(J4:J14)</f>
        <v>1341</v>
      </c>
      <c r="K16" s="23"/>
      <c r="L16" s="23"/>
      <c r="M16" s="23"/>
      <c r="N16" s="23"/>
      <c r="O16" s="24">
        <f ca="1">SUM(O4:O14)</f>
        <v>9</v>
      </c>
      <c r="P16" s="25">
        <f>SUM(P3:P15)</f>
        <v>186</v>
      </c>
      <c r="Q16" s="26"/>
      <c r="R16" s="26"/>
      <c r="S16" s="26"/>
    </row>
    <row r="18" spans="1:15" s="27" customFormat="1" ht="21">
      <c r="A18" s="29"/>
      <c r="B18" s="30"/>
      <c r="C18" s="30"/>
      <c r="D18" s="30"/>
      <c r="E18" s="31"/>
      <c r="F18" s="30"/>
      <c r="G18" s="31"/>
      <c r="H18" s="31"/>
      <c r="I18" s="31"/>
      <c r="J18" s="32"/>
      <c r="K18" s="32"/>
      <c r="L18" s="32"/>
      <c r="M18" s="33"/>
      <c r="N18" s="34"/>
    </row>
    <row r="19" spans="1:15" ht="15.75">
      <c r="A19" s="35"/>
      <c r="B19" s="36"/>
      <c r="C19" s="36"/>
      <c r="D19" s="36"/>
      <c r="E19" s="36"/>
      <c r="F19" s="37"/>
      <c r="G19" s="38"/>
      <c r="H19" s="38"/>
      <c r="I19" s="38"/>
      <c r="J19" s="39"/>
      <c r="K19" s="39"/>
      <c r="L19" s="39"/>
      <c r="M19" s="40"/>
      <c r="N19" s="41"/>
      <c r="O19" s="28"/>
    </row>
    <row r="20" spans="1:15" ht="15.75">
      <c r="A20" s="35"/>
      <c r="B20" s="36"/>
      <c r="C20" s="36"/>
      <c r="D20" s="36"/>
      <c r="E20" s="36"/>
      <c r="F20" s="37"/>
      <c r="G20" s="38"/>
      <c r="H20" s="38"/>
      <c r="I20" s="38"/>
      <c r="J20" s="39"/>
      <c r="K20" s="39"/>
      <c r="L20" s="39"/>
      <c r="M20" s="40"/>
      <c r="N20" s="41"/>
    </row>
    <row r="21" spans="1:15" ht="15.75">
      <c r="A21" s="35"/>
      <c r="B21" s="36"/>
      <c r="C21" s="36"/>
      <c r="D21" s="36"/>
      <c r="E21" s="36"/>
      <c r="F21" s="37"/>
      <c r="G21" s="38"/>
      <c r="H21" s="38"/>
      <c r="I21" s="38"/>
      <c r="J21" s="39"/>
      <c r="K21" s="39"/>
      <c r="L21" s="39"/>
      <c r="M21" s="40"/>
      <c r="N21" s="41"/>
    </row>
    <row r="22" spans="1:15" ht="15.75">
      <c r="A22" s="35"/>
      <c r="B22" s="36"/>
      <c r="C22" s="36"/>
      <c r="D22" s="36"/>
      <c r="E22" s="36"/>
      <c r="F22" s="37"/>
      <c r="G22" s="38"/>
      <c r="H22" s="38"/>
      <c r="I22" s="38"/>
      <c r="J22" s="39"/>
      <c r="K22" s="39"/>
      <c r="L22" s="39"/>
      <c r="M22" s="40"/>
      <c r="N22" s="41"/>
    </row>
    <row r="23" spans="1:15" ht="15.75">
      <c r="A23" s="35"/>
      <c r="B23" s="36"/>
      <c r="C23" s="36"/>
      <c r="D23" s="36"/>
      <c r="E23" s="36"/>
      <c r="F23" s="37"/>
      <c r="G23" s="38"/>
      <c r="H23" s="38"/>
      <c r="I23" s="38"/>
      <c r="J23" s="39"/>
      <c r="K23" s="39"/>
      <c r="L23" s="39"/>
      <c r="M23" s="40"/>
      <c r="N23" s="41"/>
    </row>
    <row r="24" spans="1:15" ht="15.75">
      <c r="A24" s="35"/>
      <c r="B24" s="36"/>
      <c r="C24" s="36"/>
      <c r="D24" s="36"/>
      <c r="E24" s="36"/>
      <c r="F24" s="37"/>
      <c r="G24" s="38"/>
      <c r="H24" s="38"/>
      <c r="I24" s="38"/>
      <c r="J24" s="39"/>
      <c r="K24" s="39"/>
      <c r="L24" s="39"/>
      <c r="M24" s="40"/>
      <c r="N24" s="41"/>
    </row>
    <row r="25" spans="1:15" ht="15.75">
      <c r="A25" s="35"/>
      <c r="B25" s="36"/>
      <c r="C25" s="36"/>
      <c r="D25" s="36"/>
      <c r="E25" s="36"/>
      <c r="F25" s="37"/>
      <c r="G25" s="38"/>
      <c r="H25" s="38"/>
      <c r="I25" s="38"/>
      <c r="J25" s="39"/>
      <c r="K25" s="39"/>
      <c r="L25" s="39"/>
      <c r="M25" s="40"/>
      <c r="N25" s="41"/>
    </row>
    <row r="26" spans="1:15" ht="15.75">
      <c r="A26" s="35"/>
      <c r="B26" s="36"/>
      <c r="C26" s="36"/>
      <c r="D26" s="36"/>
      <c r="E26" s="36"/>
      <c r="F26" s="37"/>
      <c r="G26" s="38"/>
      <c r="H26" s="38"/>
      <c r="I26" s="38"/>
      <c r="J26" s="39"/>
      <c r="K26" s="39"/>
      <c r="L26" s="39"/>
      <c r="M26" s="40"/>
      <c r="N26" s="41"/>
    </row>
    <row r="27" spans="1:15" ht="15.75">
      <c r="A27" s="35"/>
      <c r="B27" s="36"/>
      <c r="C27" s="36"/>
      <c r="D27" s="36"/>
      <c r="E27" s="36"/>
      <c r="F27" s="37"/>
      <c r="G27" s="38"/>
      <c r="H27" s="38"/>
      <c r="I27" s="38"/>
      <c r="J27" s="39"/>
      <c r="K27" s="39"/>
      <c r="L27" s="39"/>
      <c r="M27" s="40"/>
      <c r="N27" s="41"/>
    </row>
    <row r="28" spans="1:15" ht="15.75">
      <c r="A28" s="35"/>
      <c r="B28" s="36"/>
      <c r="C28" s="36"/>
      <c r="D28" s="36"/>
      <c r="E28" s="36"/>
      <c r="F28" s="37"/>
      <c r="G28" s="38"/>
      <c r="H28" s="38"/>
      <c r="I28" s="38"/>
      <c r="J28" s="39"/>
      <c r="K28" s="39"/>
      <c r="L28" s="39"/>
      <c r="M28" s="40"/>
      <c r="N28" s="41"/>
    </row>
    <row r="29" spans="1:15" ht="15.75">
      <c r="A29" s="35"/>
      <c r="B29" s="36"/>
      <c r="C29" s="36"/>
      <c r="D29" s="36"/>
      <c r="E29" s="36"/>
      <c r="F29" s="37"/>
      <c r="G29" s="38"/>
      <c r="H29" s="38"/>
      <c r="I29" s="38"/>
      <c r="J29" s="39"/>
      <c r="K29" s="39"/>
      <c r="L29" s="39"/>
      <c r="M29" s="40"/>
      <c r="N29" s="41"/>
    </row>
    <row r="30" spans="1:15" ht="15.75">
      <c r="A30" s="35"/>
      <c r="B30" s="36"/>
      <c r="C30" s="36"/>
      <c r="D30" s="36"/>
      <c r="E30" s="36"/>
      <c r="F30" s="37"/>
      <c r="G30" s="38"/>
      <c r="H30" s="38"/>
      <c r="I30" s="38"/>
      <c r="J30" s="39"/>
      <c r="K30" s="39"/>
      <c r="L30" s="39"/>
      <c r="M30" s="40"/>
      <c r="N30" s="41"/>
    </row>
    <row r="31" spans="1:15" ht="15.75">
      <c r="A31" s="41"/>
      <c r="B31" s="42"/>
      <c r="C31" s="42"/>
      <c r="D31" s="42"/>
      <c r="E31" s="42"/>
      <c r="F31" s="43"/>
      <c r="G31" s="44"/>
      <c r="H31" s="38"/>
      <c r="I31" s="38"/>
      <c r="J31" s="40"/>
      <c r="K31" s="44"/>
      <c r="L31" s="44"/>
      <c r="M31" s="40"/>
      <c r="N31" s="41"/>
    </row>
    <row r="32" spans="1:15">
      <c r="A32" s="41"/>
      <c r="B32" s="41"/>
      <c r="C32" s="41"/>
      <c r="D32" s="41"/>
      <c r="E32" s="41"/>
      <c r="F32" s="41"/>
      <c r="G32" s="41"/>
      <c r="H32" s="41"/>
      <c r="I32" s="41"/>
      <c r="J32" s="45"/>
      <c r="K32" s="44"/>
      <c r="L32" s="44"/>
      <c r="M32" s="44"/>
      <c r="N32" s="41"/>
    </row>
    <row r="33" spans="1:14">
      <c r="A33" s="46"/>
      <c r="B33" s="47"/>
      <c r="C33" s="47"/>
      <c r="D33" s="47"/>
      <c r="E33" s="47"/>
      <c r="F33" s="41"/>
      <c r="G33" s="41"/>
      <c r="H33" s="41"/>
      <c r="I33" s="41"/>
      <c r="J33" s="41"/>
      <c r="K33" s="39"/>
      <c r="L33" s="39"/>
      <c r="M33" s="39"/>
      <c r="N33" s="41"/>
    </row>
    <row r="34" spans="1:14">
      <c r="A34" s="46"/>
      <c r="B34" s="48"/>
      <c r="C34" s="48"/>
      <c r="D34" s="48"/>
      <c r="E34" s="48"/>
      <c r="F34" s="47"/>
      <c r="G34" s="47"/>
      <c r="H34" s="41"/>
      <c r="I34" s="41"/>
      <c r="J34" s="41"/>
      <c r="K34" s="41"/>
      <c r="L34" s="41"/>
      <c r="M34" s="41"/>
      <c r="N3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Jochen Schindler</cp:lastModifiedBy>
  <cp:revision/>
  <dcterms:created xsi:type="dcterms:W3CDTF">2025-02-26T14:18:33Z</dcterms:created>
  <dcterms:modified xsi:type="dcterms:W3CDTF">2025-02-26T14:24:59Z</dcterms:modified>
  <cp:category/>
  <cp:contentStatus/>
</cp:coreProperties>
</file>