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NC5MB2\Documents\"/>
    </mc:Choice>
  </mc:AlternateContent>
  <xr:revisionPtr revIDLastSave="0" documentId="13_ncr:1_{5104A158-800D-449D-93CC-B9394E3399B8}" xr6:coauthVersionLast="47" xr6:coauthVersionMax="47" xr10:uidLastSave="{00000000-0000-0000-0000-000000000000}"/>
  <bookViews>
    <workbookView xWindow="-120" yWindow="-120" windowWidth="29040" windowHeight="17520" activeTab="1" xr2:uid="{36C36C40-A7EA-47DA-866E-D93C2D3A3754}"/>
  </bookViews>
  <sheets>
    <sheet name="Mitarbeiter" sheetId="1" r:id="rId1"/>
    <sheet name="11" sheetId="3" r:id="rId2"/>
    <sheet name="12" sheetId="4" r:id="rId3"/>
  </sheets>
  <externalReferences>
    <externalReference r:id="rId4"/>
  </externalReferences>
  <definedNames>
    <definedName name="_xlnm._FilterDatabase" localSheetId="1" hidden="1">'11'!$B$9:$AD$9</definedName>
    <definedName name="_xlnm._FilterDatabase" localSheetId="2" hidden="1">'12'!$B$9:$AD$9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49" i="4" l="1"/>
  <c r="X49" i="4"/>
  <c r="T49" i="4"/>
  <c r="AB48" i="4"/>
  <c r="X48" i="4"/>
  <c r="L48" i="4"/>
  <c r="H48" i="4"/>
  <c r="AB47" i="4"/>
  <c r="X47" i="4"/>
  <c r="T47" i="4"/>
  <c r="AB46" i="4"/>
  <c r="X46" i="4"/>
  <c r="L46" i="4"/>
  <c r="H46" i="4"/>
  <c r="AB45" i="4"/>
  <c r="X45" i="4"/>
  <c r="T45" i="4"/>
  <c r="AB44" i="4"/>
  <c r="X44" i="4"/>
  <c r="L44" i="4"/>
  <c r="H44" i="4"/>
  <c r="AB43" i="4"/>
  <c r="X43" i="4"/>
  <c r="T43" i="4"/>
  <c r="AB42" i="4"/>
  <c r="X42" i="4"/>
  <c r="L42" i="4"/>
  <c r="H42" i="4"/>
  <c r="AB41" i="4"/>
  <c r="X41" i="4"/>
  <c r="T41" i="4"/>
  <c r="AB40" i="4"/>
  <c r="X40" i="4"/>
  <c r="L40" i="4"/>
  <c r="H40" i="4"/>
  <c r="AD39" i="4"/>
  <c r="AA39" i="4"/>
  <c r="AB39" i="4" s="1"/>
  <c r="AA39" i="4" a="1"/>
  <c r="Z39" i="4"/>
  <c r="W39" i="4" a="1"/>
  <c r="W39" i="4" s="1"/>
  <c r="X39" i="4" s="1"/>
  <c r="V39" i="4"/>
  <c r="S39" i="4" a="1"/>
  <c r="T48" i="4" s="1"/>
  <c r="R39" i="4"/>
  <c r="O39" i="4" a="1"/>
  <c r="P49" i="4" s="1"/>
  <c r="N39" i="4"/>
  <c r="K39" i="4" a="1"/>
  <c r="L49" i="4" s="1"/>
  <c r="J39" i="4"/>
  <c r="G39" i="4" a="1"/>
  <c r="H49" i="4" s="1"/>
  <c r="F39" i="4"/>
  <c r="C39" i="4" a="1"/>
  <c r="D49" i="4" s="1"/>
  <c r="B37" i="4"/>
  <c r="B36" i="4"/>
  <c r="B35" i="4"/>
  <c r="B34" i="4"/>
  <c r="B33" i="4"/>
  <c r="B32" i="4"/>
  <c r="B31" i="4"/>
  <c r="B30" i="4"/>
  <c r="B29" i="4"/>
  <c r="C4" i="4" a="1"/>
  <c r="C4" i="4" s="1"/>
  <c r="D8" i="4" s="1"/>
  <c r="AD39" i="3"/>
  <c r="Z39" i="3"/>
  <c r="V39" i="3"/>
  <c r="R39" i="3"/>
  <c r="N39" i="3"/>
  <c r="J39" i="3"/>
  <c r="F39" i="3"/>
  <c r="AA39" i="3" a="1"/>
  <c r="AA39" i="3" s="1"/>
  <c r="AB39" i="3" s="1"/>
  <c r="W39" i="3" a="1"/>
  <c r="W39" i="3" s="1"/>
  <c r="X39" i="3" s="1"/>
  <c r="S39" i="3" a="1"/>
  <c r="S39" i="3" s="1"/>
  <c r="T39" i="3" s="1"/>
  <c r="O39" i="3" a="1"/>
  <c r="O39" i="3" s="1"/>
  <c r="P39" i="3" s="1"/>
  <c r="K39" i="3" a="1"/>
  <c r="K39" i="3" s="1"/>
  <c r="L39" i="3" s="1"/>
  <c r="G39" i="3" a="1"/>
  <c r="G39" i="3" s="1"/>
  <c r="H39" i="3" s="1"/>
  <c r="C39" i="3" a="1"/>
  <c r="C39" i="3" s="1"/>
  <c r="D39" i="3" s="1"/>
  <c r="C4" i="3" a="1"/>
  <c r="C4" i="3" s="1"/>
  <c r="D8" i="3" s="1"/>
  <c r="H8" i="3" s="1"/>
  <c r="B37" i="3"/>
  <c r="B36" i="3"/>
  <c r="B35" i="3"/>
  <c r="B34" i="3"/>
  <c r="B33" i="3"/>
  <c r="B32" i="3"/>
  <c r="B31" i="3"/>
  <c r="B30" i="3"/>
  <c r="B29" i="3"/>
  <c r="AB8" i="4" l="1"/>
  <c r="X8" i="4"/>
  <c r="T8" i="4"/>
  <c r="P8" i="4"/>
  <c r="L8" i="4"/>
  <c r="H8" i="4"/>
  <c r="O39" i="4"/>
  <c r="P39" i="4" s="1"/>
  <c r="D40" i="4"/>
  <c r="D42" i="4"/>
  <c r="D44" i="4"/>
  <c r="D46" i="4"/>
  <c r="D48" i="4"/>
  <c r="C39" i="4"/>
  <c r="S39" i="4"/>
  <c r="T39" i="4" s="1"/>
  <c r="P40" i="4"/>
  <c r="P42" i="4"/>
  <c r="P44" i="4"/>
  <c r="P46" i="4"/>
  <c r="P48" i="4"/>
  <c r="T40" i="4"/>
  <c r="T42" i="4"/>
  <c r="T44" i="4"/>
  <c r="T46" i="4"/>
  <c r="G39" i="4"/>
  <c r="H39" i="4" s="1"/>
  <c r="D41" i="4"/>
  <c r="D43" i="4"/>
  <c r="D45" i="4"/>
  <c r="D47" i="4"/>
  <c r="H41" i="4"/>
  <c r="H43" i="4"/>
  <c r="H45" i="4"/>
  <c r="H47" i="4"/>
  <c r="K39" i="4"/>
  <c r="L39" i="4" s="1"/>
  <c r="L41" i="4"/>
  <c r="L43" i="4"/>
  <c r="L45" i="4"/>
  <c r="L47" i="4"/>
  <c r="P41" i="4"/>
  <c r="P43" i="4"/>
  <c r="P45" i="4"/>
  <c r="P47" i="4"/>
  <c r="D49" i="3"/>
  <c r="AB43" i="3"/>
  <c r="AB44" i="3"/>
  <c r="T42" i="3"/>
  <c r="T43" i="3"/>
  <c r="AB41" i="3"/>
  <c r="AB42" i="3"/>
  <c r="H41" i="3"/>
  <c r="D42" i="3"/>
  <c r="H42" i="3"/>
  <c r="D45" i="3"/>
  <c r="H43" i="3"/>
  <c r="D46" i="3"/>
  <c r="H44" i="3"/>
  <c r="D47" i="3"/>
  <c r="H45" i="3"/>
  <c r="D48" i="3"/>
  <c r="H46" i="3"/>
  <c r="F4" i="3" a="1"/>
  <c r="F4" i="3" s="1"/>
  <c r="F5" i="3" s="1"/>
  <c r="L45" i="3"/>
  <c r="L46" i="3"/>
  <c r="L47" i="3"/>
  <c r="T46" i="3"/>
  <c r="L48" i="3"/>
  <c r="T49" i="3"/>
  <c r="X40" i="3"/>
  <c r="P43" i="3"/>
  <c r="X41" i="3"/>
  <c r="AB47" i="3"/>
  <c r="P46" i="3"/>
  <c r="X42" i="3"/>
  <c r="AB48" i="3"/>
  <c r="P47" i="3"/>
  <c r="X43" i="3"/>
  <c r="AB49" i="3"/>
  <c r="P48" i="3"/>
  <c r="X44" i="3"/>
  <c r="P49" i="3"/>
  <c r="X45" i="3"/>
  <c r="L40" i="3"/>
  <c r="X46" i="3"/>
  <c r="L43" i="3"/>
  <c r="T40" i="3"/>
  <c r="X49" i="3"/>
  <c r="L49" i="3"/>
  <c r="AB45" i="3"/>
  <c r="AB46" i="3"/>
  <c r="L44" i="3"/>
  <c r="T41" i="3"/>
  <c r="AB40" i="3"/>
  <c r="H47" i="3"/>
  <c r="H48" i="3"/>
  <c r="P41" i="3"/>
  <c r="T44" i="3"/>
  <c r="X47" i="3"/>
  <c r="H49" i="3"/>
  <c r="P40" i="3"/>
  <c r="D40" i="3"/>
  <c r="D41" i="3"/>
  <c r="P42" i="3"/>
  <c r="T45" i="3"/>
  <c r="X48" i="3"/>
  <c r="D43" i="3"/>
  <c r="L41" i="3"/>
  <c r="P44" i="3"/>
  <c r="T47" i="3"/>
  <c r="D44" i="3"/>
  <c r="H40" i="3"/>
  <c r="L42" i="3"/>
  <c r="P45" i="3"/>
  <c r="T48" i="3"/>
  <c r="AB8" i="3"/>
  <c r="X8" i="3"/>
  <c r="T8" i="3"/>
  <c r="P8" i="3"/>
  <c r="L8" i="3"/>
  <c r="D39" i="4" l="1"/>
  <c r="F4" i="4" a="1"/>
  <c r="J5" i="3"/>
  <c r="N5" i="3"/>
  <c r="P5" i="3"/>
  <c r="M5" i="3"/>
  <c r="I5" i="3"/>
  <c r="L5" i="3"/>
  <c r="G5" i="3"/>
  <c r="H5" i="3"/>
  <c r="K5" i="3"/>
  <c r="O5" i="3"/>
  <c r="O5" i="4" l="1"/>
  <c r="N5" i="4"/>
  <c r="M5" i="4"/>
  <c r="L5" i="4"/>
  <c r="K5" i="4"/>
  <c r="J5" i="4"/>
  <c r="I5" i="4"/>
  <c r="H5" i="4"/>
  <c r="G5" i="4"/>
  <c r="F4" i="4"/>
  <c r="F5" i="4" s="1"/>
  <c r="P5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<sst xmlns="http://schemas.openxmlformats.org/spreadsheetml/2006/main" count="343" uniqueCount="73">
  <si>
    <t>Name</t>
  </si>
  <si>
    <t>Vorname</t>
  </si>
  <si>
    <t>Rufname</t>
  </si>
  <si>
    <t>-</t>
  </si>
  <si>
    <t>Aufgaben</t>
  </si>
  <si>
    <t>Grunddaten</t>
  </si>
  <si>
    <t>Aufteilung D1</t>
  </si>
  <si>
    <t xml:space="preserve">Kalenderwoche </t>
  </si>
  <si>
    <t>Jahr</t>
  </si>
  <si>
    <t>Mitarbeiter</t>
  </si>
  <si>
    <t>Montag</t>
  </si>
  <si>
    <t>Dienstag</t>
  </si>
  <si>
    <t>Mittwoch</t>
  </si>
  <si>
    <t>Donnerstag</t>
  </si>
  <si>
    <t>Freitag</t>
  </si>
  <si>
    <t>Samstag</t>
  </si>
  <si>
    <t>Sonntag</t>
  </si>
  <si>
    <t>Schicht</t>
  </si>
  <si>
    <t>Aufgabe 1</t>
  </si>
  <si>
    <t>Aufgabe 2</t>
  </si>
  <si>
    <t>Anzahl</t>
  </si>
  <si>
    <t>Hinweise</t>
  </si>
  <si>
    <t>Anzahl MA</t>
  </si>
  <si>
    <t>Eine Präzisierung (bis x Uhr, nur SFFxx, ab Tag/KW x, usw.) findet spätestens am Vortag statt.</t>
  </si>
  <si>
    <t>Aufgabe1</t>
  </si>
  <si>
    <t>Aufgabe2</t>
  </si>
  <si>
    <t>Aufgabe3</t>
  </si>
  <si>
    <t>Aufgabe4</t>
  </si>
  <si>
    <t>Aufgabe5</t>
  </si>
  <si>
    <t>Aufgabe6</t>
  </si>
  <si>
    <t>Aufgabe7</t>
  </si>
  <si>
    <t>Aufgabe8</t>
  </si>
  <si>
    <t>Aufgabe9</t>
  </si>
  <si>
    <t>Aufgabe10</t>
  </si>
  <si>
    <t>Aufgabe11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</si>
  <si>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</si>
  <si>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</si>
  <si>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</si>
  <si>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</si>
  <si>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</si>
  <si>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</si>
  <si>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</si>
  <si>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</si>
  <si>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</si>
  <si>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</si>
  <si>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</si>
  <si>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</si>
  <si>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</si>
  <si>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</si>
  <si>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</si>
  <si>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</si>
  <si>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</si>
  <si>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1A</t>
  </si>
  <si>
    <t>2A</t>
  </si>
  <si>
    <t>3C</t>
  </si>
  <si>
    <t>4D</t>
  </si>
  <si>
    <t>5E</t>
  </si>
  <si>
    <t>6F</t>
  </si>
  <si>
    <t>7G</t>
  </si>
  <si>
    <t>8H</t>
  </si>
  <si>
    <t>9I</t>
  </si>
  <si>
    <t>10J</t>
  </si>
  <si>
    <t>11K</t>
  </si>
  <si>
    <t>12L</t>
  </si>
  <si>
    <t>13M</t>
  </si>
  <si>
    <t>14N</t>
  </si>
  <si>
    <t>15O</t>
  </si>
  <si>
    <t>16P</t>
  </si>
  <si>
    <t>17S</t>
  </si>
  <si>
    <t>Bereich</t>
  </si>
  <si>
    <t>User</t>
  </si>
  <si>
    <t>AB?</t>
  </si>
  <si>
    <t>Einteilung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</si>
</sst>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h:mm;@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>
      <alignment horizontal="center"/>
    </xf>
    <xf numFmtId="14" fontId="1" fillId="2" borderId="11" xfId="0" applyNumberFormat="1" applyFont="1" applyFill="1" applyBorder="1" applyAlignment="1">
      <alignment horizontal="center"/>
    </xf>
    <xf numFmtId="0" fontId="1" fillId="2" borderId="24" xfId="0" applyFont="1" applyFill="1" applyBorder="1" applyAlignment="1">
      <alignment horizontal="center"/>
    </xf>
    <xf numFmtId="0" fontId="1" fillId="2" borderId="26" xfId="0" applyFont="1" applyFill="1" applyBorder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1" fillId="0" borderId="32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1" fillId="2" borderId="35" xfId="0" applyFont="1" applyFill="1" applyBorder="1" applyAlignment="1">
      <alignment horizontal="center"/>
    </xf>
    <xf numFmtId="0" fontId="1" fillId="0" borderId="36" xfId="0" applyFont="1" applyBorder="1" applyAlignment="1">
      <alignment horizontal="center"/>
    </xf>
    <xf numFmtId="14" fontId="1" fillId="0" borderId="37" xfId="0" applyNumberFormat="1" applyFont="1" applyBorder="1" applyAlignment="1">
      <alignment horizontal="center"/>
    </xf>
    <xf numFmtId="0" fontId="1" fillId="2" borderId="36" xfId="0" applyFont="1" applyFill="1" applyBorder="1" applyAlignment="1">
      <alignment horizontal="center"/>
    </xf>
    <xf numFmtId="14" fontId="1" fillId="2" borderId="37" xfId="0" applyNumberFormat="1" applyFont="1" applyFill="1" applyBorder="1" applyAlignment="1">
      <alignment horizontal="center"/>
    </xf>
    <xf numFmtId="14" fontId="1" fillId="0" borderId="12" xfId="0" applyNumberFormat="1" applyFont="1" applyBorder="1" applyAlignment="1">
      <alignment horizontal="center"/>
    </xf>
    <xf numFmtId="0" fontId="1" fillId="2" borderId="38" xfId="0" applyFont="1" applyFill="1" applyBorder="1" applyAlignment="1">
      <alignment horizontal="center"/>
    </xf>
    <xf numFmtId="0" fontId="0" fillId="0" borderId="39" xfId="0" applyBorder="1" applyAlignment="1">
      <alignment horizontal="center"/>
    </xf>
    <xf numFmtId="14" fontId="0" fillId="0" borderId="40" xfId="0" applyNumberFormat="1" applyBorder="1" applyAlignment="1">
      <alignment horizontal="center"/>
    </xf>
    <xf numFmtId="14" fontId="0" fillId="0" borderId="41" xfId="0" applyNumberFormat="1" applyBorder="1" applyAlignment="1">
      <alignment horizontal="center"/>
    </xf>
    <xf numFmtId="0" fontId="0" fillId="2" borderId="39" xfId="0" applyFill="1" applyBorder="1" applyAlignment="1">
      <alignment horizontal="center"/>
    </xf>
    <xf numFmtId="14" fontId="0" fillId="2" borderId="40" xfId="0" applyNumberFormat="1" applyFill="1" applyBorder="1" applyAlignment="1">
      <alignment horizontal="center"/>
    </xf>
    <xf numFmtId="14" fontId="0" fillId="2" borderId="41" xfId="0" applyNumberFormat="1" applyFill="1" applyBorder="1" applyAlignment="1">
      <alignment horizontal="center"/>
    </xf>
    <xf numFmtId="14" fontId="0" fillId="0" borderId="42" xfId="0" applyNumberFormat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0" fillId="0" borderId="44" xfId="0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1" fillId="2" borderId="45" xfId="0" applyFont="1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2" borderId="47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8" xfId="0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2" borderId="48" xfId="0" applyFill="1" applyBorder="1" applyAlignment="1">
      <alignment horizontal="center"/>
    </xf>
    <xf numFmtId="20" fontId="0" fillId="2" borderId="1" xfId="0" applyNumberFormat="1" applyFill="1" applyBorder="1" applyAlignment="1">
      <alignment horizontal="center"/>
    </xf>
    <xf numFmtId="20" fontId="0" fillId="2" borderId="4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168" fontId="0" fillId="2" borderId="25" xfId="0" applyNumberFormat="1" applyFill="1" applyBorder="1" applyAlignment="1">
      <alignment horizontal="center"/>
    </xf>
    <xf numFmtId="168" fontId="0" fillId="2" borderId="27" xfId="0" applyNumberFormat="1" applyFill="1" applyBorder="1" applyAlignment="1">
      <alignment horizontal="center"/>
    </xf>
    <xf numFmtId="168" fontId="0" fillId="2" borderId="46" xfId="0" applyNumberFormat="1" applyFill="1" applyBorder="1" applyAlignment="1">
      <alignment horizontal="center"/>
    </xf>
    <xf numFmtId="168" fontId="0" fillId="0" borderId="25" xfId="0" applyNumberFormat="1" applyBorder="1" applyAlignment="1">
      <alignment horizontal="center"/>
    </xf>
    <xf numFmtId="168" fontId="0" fillId="0" borderId="27" xfId="0" applyNumberFormat="1" applyBorder="1" applyAlignment="1">
      <alignment horizontal="center"/>
    </xf>
    <xf numFmtId="168" fontId="0" fillId="0" borderId="46" xfId="0" applyNumberFormat="1" applyBorder="1" applyAlignment="1">
      <alignment horizontal="center"/>
    </xf>
    <xf numFmtId="0" fontId="0" fillId="0" borderId="49" xfId="0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1" fillId="0" borderId="18" xfId="0" applyFont="1" applyFill="1" applyBorder="1" applyAlignment="1">
      <alignment horizontal="center"/>
    </xf>
    <xf numFmtId="0" fontId="0" fillId="0" borderId="18" xfId="0" applyFill="1" applyBorder="1" applyAlignment="1">
      <alignment horizontal="center" vertical="center"/>
    </xf>
    <xf numFmtId="0" fontId="0" fillId="0" borderId="51" xfId="0" applyBorder="1" applyAlignment="1">
      <alignment vertical="center"/>
    </xf>
    <xf numFmtId="0" fontId="0" fillId="0" borderId="50" xfId="0" applyBorder="1" applyAlignment="1">
      <alignment vertical="center"/>
    </xf>
    <xf numFmtId="0" fontId="0" fillId="0" borderId="52" xfId="0" applyBorder="1" applyAlignment="1">
      <alignment vertical="center"/>
    </xf>
    <xf numFmtId="0" fontId="0" fillId="0" borderId="53" xfId="0" applyBorder="1" applyAlignment="1">
      <alignment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5" xfId="0" applyFont="1" applyFill="1" applyBorder="1" applyAlignment="1">
      <alignment horizontal="center" vertical="center"/>
    </xf>
    <xf numFmtId="0" fontId="1" fillId="4" borderId="54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Standard" xfId="0" builtinId="0"/>
  </cellStyles>
  <dxfs count="20"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ck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ck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>
        <bottom style="thin">
          <color auto="1"/>
        </bottom>
      </border>
    </dxf>
    <dxf>
      <border diagonalUp="0" diagonalDown="0">
        <left style="thick">
          <color auto="1"/>
        </left>
        <right style="thick">
          <color auto="1"/>
        </right>
        <top style="thick">
          <color auto="1"/>
        </top>
        <bottom style="thick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uNC5MB2\Desktop\Steuerung\Aufteilung.xlsx" TargetMode="External"/><Relationship Id="rId1" Type="http://schemas.openxmlformats.org/officeDocument/2006/relationships/externalLinkPath" Target="/Users/uNC5MB2/Desktop/Steuerung/Aufteilu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Übersicht"/>
      <sheetName val="Aufgabenübersicht"/>
      <sheetName val="MAuAUFGABEN"/>
      <sheetName val="Vorlage"/>
      <sheetName val="11"/>
    </sheetNames>
    <sheetDataSet>
      <sheetData sheetId="0"/>
      <sheetData sheetId="1"/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CFEF555-018E-4E54-8558-C877635F0397}" name="Tabelle2" displayName="Tabelle2" ref="B3:Q20" totalsRowShown="0" headerRowDxfId="16" headerRowBorderDxfId="18" tableBorderDxfId="19" totalsRowBorderDxfId="17">
  <autoFilter ref="B3:Q20" xr:uid="{ECFEF555-018E-4E54-8558-C877635F0397}"/>
  <sortState xmlns:xlrd2="http://schemas.microsoft.com/office/spreadsheetml/2017/richdata2" ref="B4:Q20">
    <sortCondition ref="D3:D20"/>
  </sortState>
  <tableColumns count="16">
    <tableColumn id="1" xr3:uid="{899ADE03-C645-41FD-9F5B-60A86D53DCCF}" name="Name" dataDxfId="15"/>
    <tableColumn id="2" xr3:uid="{9415B879-25EB-499C-A9D1-707D966136E9}" name="Vorname" dataDxfId="14"/>
    <tableColumn id="3" xr3:uid="{041F9F15-EEBF-44AF-B3DF-C7D60A2ADA12}" name="Rufname" dataDxfId="13"/>
    <tableColumn id="4" xr3:uid="{DA828FE6-C6F8-4A0D-BAC4-4E5B3223498B}" name="Bereich" dataDxfId="12"/>
    <tableColumn id="5" xr3:uid="{DB1BCFFF-7BEF-4FDB-8C3D-F5F37035E11A}" name="User" dataDxfId="11"/>
    <tableColumn id="7" xr3:uid="{7CE81EEC-E3FE-4274-A3E9-49284B467441}" name="Aufgabe1" dataDxfId="10"/>
    <tableColumn id="8" xr3:uid="{3CFBF296-9330-4F5A-9CA2-5BF2636AB1F1}" name="Aufgabe2" dataDxfId="9"/>
    <tableColumn id="9" xr3:uid="{10963571-C56E-40C0-862C-B13E105C3FDA}" name="Aufgabe3" dataDxfId="8"/>
    <tableColumn id="10" xr3:uid="{A7D55A2C-47FA-4A0F-A7C6-913F6A8A6E71}" name="Aufgabe4" dataDxfId="7"/>
    <tableColumn id="11" xr3:uid="{89580334-3749-412E-8D92-9D6AF7D0AFD3}" name="Aufgabe5" dataDxfId="6"/>
    <tableColumn id="12" xr3:uid="{4F5A7D02-2EF6-49B9-A6F6-AA01868FD475}" name="Aufgabe6" dataDxfId="5"/>
    <tableColumn id="13" xr3:uid="{69A8B63F-49AC-416F-9499-0E8AE79A9869}" name="Aufgabe7" dataDxfId="4"/>
    <tableColumn id="14" xr3:uid="{D8D8238F-79AF-4E99-87EF-502BC380E5CB}" name="Aufgabe8" dataDxfId="3"/>
    <tableColumn id="15" xr3:uid="{DE114878-A9BA-4C5D-9F2A-C344E0888CCA}" name="Aufgabe9" dataDxfId="2"/>
    <tableColumn id="16" xr3:uid="{A3980427-21C9-46A8-BF72-02D7B7E7BA66}" name="Aufgabe10" dataDxfId="1"/>
    <tableColumn id="17" xr3:uid="{849B3A7F-0FAE-4625-B0CB-B3847BA3AD98}" name="Aufgabe1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E134C-4DB7-4127-80B3-6BE35844DDF5}">
  <dimension ref="B1:Q20"/>
  <sheetViews>
    <sheetView showGridLines="0" workbookViewId="0">
      <selection activeCell="J27" sqref="J27"/>
    </sheetView>
  </sheetViews>
  <sheetFormatPr baseColWidth="10" defaultRowHeight="15" x14ac:dyDescent="0.25"/>
  <cols>
    <col min="1" max="1" width="1.42578125" customWidth="1"/>
    <col min="2" max="4" width="12.7109375" customWidth="1"/>
    <col min="5" max="5" width="13.42578125" customWidth="1"/>
    <col min="6" max="6" width="12.7109375" customWidth="1"/>
    <col min="7" max="8" width="13.42578125" customWidth="1"/>
    <col min="9" max="9" width="14.5703125" customWidth="1"/>
    <col min="10" max="10" width="13.42578125" customWidth="1"/>
    <col min="11" max="11" width="14.85546875" customWidth="1"/>
    <col min="12" max="13" width="13.42578125" customWidth="1"/>
    <col min="14" max="14" width="13.5703125" customWidth="1"/>
    <col min="15" max="16" width="13.42578125" customWidth="1"/>
    <col min="17" max="17" width="13.7109375" customWidth="1"/>
  </cols>
  <sheetData>
    <row r="1" spans="2:17" ht="7.5" customHeight="1" x14ac:dyDescent="0.25"/>
    <row r="2" spans="2:17" x14ac:dyDescent="0.25">
      <c r="B2" s="12" t="s">
        <v>5</v>
      </c>
      <c r="G2" s="12" t="s">
        <v>4</v>
      </c>
    </row>
    <row r="3" spans="2:17" x14ac:dyDescent="0.25">
      <c r="B3" s="23" t="s">
        <v>0</v>
      </c>
      <c r="C3" s="24" t="s">
        <v>1</v>
      </c>
      <c r="D3" s="24" t="s">
        <v>2</v>
      </c>
      <c r="E3" s="24" t="s">
        <v>69</v>
      </c>
      <c r="F3" s="25" t="s">
        <v>70</v>
      </c>
      <c r="G3" s="26" t="s">
        <v>24</v>
      </c>
      <c r="H3" s="24" t="s">
        <v>25</v>
      </c>
      <c r="I3" s="24" t="s">
        <v>26</v>
      </c>
      <c r="J3" s="24" t="s">
        <v>27</v>
      </c>
      <c r="K3" s="24" t="s">
        <v>28</v>
      </c>
      <c r="L3" s="24" t="s">
        <v>29</v>
      </c>
      <c r="M3" s="24" t="s">
        <v>30</v>
      </c>
      <c r="N3" s="24" t="s">
        <v>31</v>
      </c>
      <c r="O3" s="24" t="s">
        <v>32</v>
      </c>
      <c r="P3" s="24" t="s">
        <v>33</v>
      </c>
      <c r="Q3" s="27" t="s">
        <v>34</v>
      </c>
    </row>
    <row r="4" spans="2:17" x14ac:dyDescent="0.25">
      <c r="B4" s="13" t="s">
        <v>35</v>
      </c>
      <c r="C4" s="14">
        <v>1</v>
      </c>
      <c r="D4" s="14" t="s">
        <v>52</v>
      </c>
      <c r="E4" s="14"/>
      <c r="F4" s="15"/>
      <c r="G4" s="16"/>
      <c r="H4" s="14"/>
      <c r="I4" s="14"/>
      <c r="J4" s="14"/>
      <c r="K4" s="14"/>
      <c r="L4" s="14"/>
      <c r="M4" s="14"/>
      <c r="N4" s="14"/>
      <c r="O4" s="14"/>
      <c r="P4" s="14"/>
      <c r="Q4" s="17"/>
    </row>
    <row r="5" spans="2:17" x14ac:dyDescent="0.25">
      <c r="B5" s="13" t="s">
        <v>36</v>
      </c>
      <c r="C5" s="14">
        <v>2</v>
      </c>
      <c r="D5" s="14" t="s">
        <v>53</v>
      </c>
      <c r="E5" s="14"/>
      <c r="F5" s="15"/>
      <c r="G5" s="16"/>
      <c r="H5" s="14"/>
      <c r="I5" s="14"/>
      <c r="J5" s="14"/>
      <c r="K5" s="14"/>
      <c r="L5" s="14"/>
      <c r="M5" s="14"/>
      <c r="N5" s="14"/>
      <c r="O5" s="14"/>
      <c r="P5" s="14"/>
      <c r="Q5" s="17"/>
    </row>
    <row r="6" spans="2:17" x14ac:dyDescent="0.25">
      <c r="B6" s="13" t="s">
        <v>37</v>
      </c>
      <c r="C6" s="14">
        <v>3</v>
      </c>
      <c r="D6" s="14" t="s">
        <v>54</v>
      </c>
      <c r="E6" s="14"/>
      <c r="F6" s="15"/>
      <c r="G6" s="16"/>
      <c r="H6" s="14"/>
      <c r="I6" s="14"/>
      <c r="J6" s="14"/>
      <c r="K6" s="14"/>
      <c r="L6" s="14"/>
      <c r="M6" s="14"/>
      <c r="N6" s="14"/>
      <c r="O6" s="14"/>
      <c r="P6" s="14"/>
      <c r="Q6" s="17"/>
    </row>
    <row r="7" spans="2:17" x14ac:dyDescent="0.25">
      <c r="B7" s="13" t="s">
        <v>38</v>
      </c>
      <c r="C7" s="14">
        <v>4</v>
      </c>
      <c r="D7" s="14" t="s">
        <v>55</v>
      </c>
      <c r="E7" s="14"/>
      <c r="F7" s="15"/>
      <c r="G7" s="16"/>
      <c r="H7" s="14"/>
      <c r="I7" s="14"/>
      <c r="J7" s="14"/>
      <c r="K7" s="14"/>
      <c r="L7" s="14"/>
      <c r="M7" s="14"/>
      <c r="N7" s="14"/>
      <c r="O7" s="14"/>
      <c r="P7" s="14"/>
      <c r="Q7" s="17"/>
    </row>
    <row r="8" spans="2:17" x14ac:dyDescent="0.25">
      <c r="B8" s="13" t="s">
        <v>39</v>
      </c>
      <c r="C8" s="14">
        <v>5</v>
      </c>
      <c r="D8" s="14" t="s">
        <v>56</v>
      </c>
      <c r="E8" s="14"/>
      <c r="F8" s="15"/>
      <c r="G8" s="16"/>
      <c r="H8" s="14"/>
      <c r="I8" s="14"/>
      <c r="J8" s="14"/>
      <c r="K8" s="14"/>
      <c r="L8" s="14"/>
      <c r="M8" s="14"/>
      <c r="N8" s="14"/>
      <c r="O8" s="14"/>
      <c r="P8" s="14"/>
      <c r="Q8" s="17"/>
    </row>
    <row r="9" spans="2:17" x14ac:dyDescent="0.25">
      <c r="B9" s="13" t="s">
        <v>40</v>
      </c>
      <c r="C9" s="14">
        <v>6</v>
      </c>
      <c r="D9" s="14" t="s">
        <v>57</v>
      </c>
      <c r="E9" s="14"/>
      <c r="F9" s="15"/>
      <c r="G9" s="16"/>
      <c r="H9" s="14"/>
      <c r="I9" s="14"/>
      <c r="J9" s="14"/>
      <c r="K9" s="14"/>
      <c r="L9" s="14"/>
      <c r="M9" s="14"/>
      <c r="N9" s="14"/>
      <c r="O9" s="14"/>
      <c r="P9" s="14"/>
      <c r="Q9" s="17"/>
    </row>
    <row r="10" spans="2:17" x14ac:dyDescent="0.25">
      <c r="B10" s="13" t="s">
        <v>41</v>
      </c>
      <c r="C10" s="14">
        <v>7</v>
      </c>
      <c r="D10" s="14" t="s">
        <v>58</v>
      </c>
      <c r="E10" s="14"/>
      <c r="F10" s="15"/>
      <c r="G10" s="16"/>
      <c r="H10" s="14"/>
      <c r="I10" s="14"/>
      <c r="J10" s="14"/>
      <c r="K10" s="14"/>
      <c r="L10" s="14"/>
      <c r="M10" s="14"/>
      <c r="N10" s="14"/>
      <c r="O10" s="14"/>
      <c r="P10" s="14"/>
      <c r="Q10" s="17"/>
    </row>
    <row r="11" spans="2:17" x14ac:dyDescent="0.25">
      <c r="B11" s="13" t="s">
        <v>42</v>
      </c>
      <c r="C11" s="14">
        <v>8</v>
      </c>
      <c r="D11" s="14" t="s">
        <v>59</v>
      </c>
      <c r="E11" s="14"/>
      <c r="F11" s="15"/>
      <c r="G11" s="16"/>
      <c r="H11" s="14"/>
      <c r="I11" s="14"/>
      <c r="J11" s="14"/>
      <c r="K11" s="14"/>
      <c r="L11" s="14"/>
      <c r="M11" s="14"/>
      <c r="N11" s="14"/>
      <c r="O11" s="14"/>
      <c r="P11" s="14"/>
      <c r="Q11" s="17"/>
    </row>
    <row r="12" spans="2:17" x14ac:dyDescent="0.25">
      <c r="B12" s="13" t="s">
        <v>43</v>
      </c>
      <c r="C12" s="14">
        <v>9</v>
      </c>
      <c r="D12" s="14" t="s">
        <v>60</v>
      </c>
      <c r="E12" s="14"/>
      <c r="F12" s="15"/>
      <c r="G12" s="16"/>
      <c r="H12" s="14"/>
      <c r="I12" s="14"/>
      <c r="J12" s="14"/>
      <c r="K12" s="14"/>
      <c r="L12" s="14"/>
      <c r="M12" s="14"/>
      <c r="N12" s="14"/>
      <c r="O12" s="14"/>
      <c r="P12" s="14"/>
      <c r="Q12" s="17"/>
    </row>
    <row r="13" spans="2:17" x14ac:dyDescent="0.25">
      <c r="B13" s="13" t="s">
        <v>44</v>
      </c>
      <c r="C13" s="14">
        <v>10</v>
      </c>
      <c r="D13" s="14" t="s">
        <v>61</v>
      </c>
      <c r="E13" s="14"/>
      <c r="F13" s="15"/>
      <c r="G13" s="16"/>
      <c r="H13" s="14"/>
      <c r="I13" s="14"/>
      <c r="J13" s="14"/>
      <c r="K13" s="14"/>
      <c r="L13" s="14"/>
      <c r="M13" s="14"/>
      <c r="N13" s="14"/>
      <c r="O13" s="14"/>
      <c r="P13" s="14"/>
      <c r="Q13" s="17"/>
    </row>
    <row r="14" spans="2:17" x14ac:dyDescent="0.25">
      <c r="B14" s="13" t="s">
        <v>45</v>
      </c>
      <c r="C14" s="14">
        <v>11</v>
      </c>
      <c r="D14" s="14" t="s">
        <v>62</v>
      </c>
      <c r="E14" s="14"/>
      <c r="F14" s="15"/>
      <c r="G14" s="16"/>
      <c r="H14" s="14"/>
      <c r="I14" s="14"/>
      <c r="J14" s="14"/>
      <c r="K14" s="14"/>
      <c r="L14" s="14"/>
      <c r="M14" s="14"/>
      <c r="N14" s="14"/>
      <c r="O14" s="14"/>
      <c r="P14" s="14"/>
      <c r="Q14" s="17"/>
    </row>
    <row r="15" spans="2:17" x14ac:dyDescent="0.25">
      <c r="B15" s="13" t="s">
        <v>46</v>
      </c>
      <c r="C15" s="14">
        <v>12</v>
      </c>
      <c r="D15" s="14" t="s">
        <v>63</v>
      </c>
      <c r="E15" s="14"/>
      <c r="F15" s="15"/>
      <c r="G15" s="16"/>
      <c r="H15" s="14"/>
      <c r="I15" s="14"/>
      <c r="J15" s="14"/>
      <c r="K15" s="14"/>
      <c r="L15" s="14"/>
      <c r="M15" s="14"/>
      <c r="N15" s="14"/>
      <c r="O15" s="14"/>
      <c r="P15" s="14"/>
      <c r="Q15" s="17"/>
    </row>
    <row r="16" spans="2:17" x14ac:dyDescent="0.25">
      <c r="B16" s="13" t="s">
        <v>47</v>
      </c>
      <c r="C16" s="14">
        <v>13</v>
      </c>
      <c r="D16" s="14" t="s">
        <v>64</v>
      </c>
      <c r="E16" s="14"/>
      <c r="F16" s="15"/>
      <c r="G16" s="16"/>
      <c r="H16" s="14"/>
      <c r="I16" s="14"/>
      <c r="J16" s="14"/>
      <c r="K16" s="14"/>
      <c r="L16" s="14"/>
      <c r="M16" s="14"/>
      <c r="N16" s="14"/>
      <c r="O16" s="14"/>
      <c r="P16" s="14"/>
      <c r="Q16" s="17"/>
    </row>
    <row r="17" spans="2:17" x14ac:dyDescent="0.25">
      <c r="B17" s="13" t="s">
        <v>48</v>
      </c>
      <c r="C17" s="14">
        <v>14</v>
      </c>
      <c r="D17" s="14" t="s">
        <v>65</v>
      </c>
      <c r="E17" s="14"/>
      <c r="F17" s="15"/>
      <c r="G17" s="16"/>
      <c r="H17" s="14"/>
      <c r="I17" s="14"/>
      <c r="J17" s="14"/>
      <c r="K17" s="14"/>
      <c r="L17" s="14"/>
      <c r="M17" s="14"/>
      <c r="N17" s="14"/>
      <c r="O17" s="14"/>
      <c r="P17" s="14"/>
      <c r="Q17" s="17"/>
    </row>
    <row r="18" spans="2:17" x14ac:dyDescent="0.25">
      <c r="B18" s="13" t="s">
        <v>49</v>
      </c>
      <c r="C18" s="14">
        <v>15</v>
      </c>
      <c r="D18" s="14" t="s">
        <v>66</v>
      </c>
      <c r="E18" s="14"/>
      <c r="F18" s="15"/>
      <c r="G18" s="16"/>
      <c r="H18" s="14"/>
      <c r="I18" s="14"/>
      <c r="J18" s="14"/>
      <c r="K18" s="14"/>
      <c r="L18" s="14"/>
      <c r="M18" s="14"/>
      <c r="N18" s="14"/>
      <c r="O18" s="14"/>
      <c r="P18" s="14"/>
      <c r="Q18" s="17"/>
    </row>
    <row r="19" spans="2:17" x14ac:dyDescent="0.25">
      <c r="B19" s="13" t="s">
        <v>50</v>
      </c>
      <c r="C19" s="14">
        <v>16</v>
      </c>
      <c r="D19" s="14" t="s">
        <v>67</v>
      </c>
      <c r="E19" s="14"/>
      <c r="F19" s="15"/>
      <c r="G19" s="16"/>
      <c r="H19" s="14"/>
      <c r="I19" s="14"/>
      <c r="J19" s="14"/>
      <c r="K19" s="14"/>
      <c r="L19" s="14"/>
      <c r="M19" s="14"/>
      <c r="N19" s="14"/>
      <c r="O19" s="14"/>
      <c r="P19" s="14"/>
      <c r="Q19" s="17"/>
    </row>
    <row r="20" spans="2:17" x14ac:dyDescent="0.25">
      <c r="B20" s="18" t="s">
        <v>51</v>
      </c>
      <c r="C20" s="19">
        <v>17</v>
      </c>
      <c r="D20" s="19" t="s">
        <v>68</v>
      </c>
      <c r="E20" s="19"/>
      <c r="F20" s="20"/>
      <c r="G20" s="21"/>
      <c r="H20" s="19"/>
      <c r="I20" s="19"/>
      <c r="J20" s="19"/>
      <c r="K20" s="19"/>
      <c r="L20" s="19"/>
      <c r="M20" s="19"/>
      <c r="N20" s="19"/>
      <c r="O20" s="19"/>
      <c r="P20" s="19"/>
      <c r="Q20" s="22"/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DD214-64D8-412A-91F5-774258ACB515}">
  <dimension ref="B2:AD50"/>
  <sheetViews>
    <sheetView showGridLines="0" tabSelected="1" workbookViewId="0">
      <selection activeCell="D8" sqref="D8"/>
    </sheetView>
  </sheetViews>
  <sheetFormatPr baseColWidth="10" defaultRowHeight="15" x14ac:dyDescent="0.25"/>
  <cols>
    <col min="1" max="1" width="1.85546875" style="1" customWidth="1"/>
    <col min="2" max="2" width="18.140625" style="1" customWidth="1"/>
    <col min="3" max="30" width="12.7109375" style="1" customWidth="1"/>
    <col min="31" max="16384" width="11.42578125" style="1"/>
  </cols>
  <sheetData>
    <row r="2" spans="2:30" ht="21.75" customHeight="1" x14ac:dyDescent="0.25">
      <c r="B2" s="28" t="s">
        <v>72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</row>
    <row r="3" spans="2:30" ht="21.75" customHeight="1" thickBot="1" x14ac:dyDescent="0.3"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</row>
    <row r="4" spans="2:30" ht="16.5" customHeight="1" thickTop="1" thickBot="1" x14ac:dyDescent="0.3">
      <c r="B4" s="29" t="s">
        <v>7</v>
      </c>
      <c r="C4" s="30" t="str" cm="1">
        <f t="array" aca="1" ref="C4" ca="1">RIGHT(CELL("dateiname",A1),LEN(CELL("dateiname",A1))-FIND("]",CELL("dateiname",A1)))</f>
        <v>11</v>
      </c>
      <c r="D4" s="63"/>
      <c r="F4" s="31" t="str" cm="1">
        <f t="array" ref="F4:P4">TRANSPOSE(C39:C49)</f>
        <v>Aufgabe1</v>
      </c>
      <c r="G4" s="32" t="str">
        <v>Aufgabe2</v>
      </c>
      <c r="H4" s="32" t="str">
        <v>Aufgabe3</v>
      </c>
      <c r="I4" s="32" t="str">
        <v>Aufgabe4</v>
      </c>
      <c r="J4" s="32" t="str">
        <v>Aufgabe5</v>
      </c>
      <c r="K4" s="32" t="str">
        <v>Aufgabe6</v>
      </c>
      <c r="L4" s="32" t="str">
        <v>Aufgabe7</v>
      </c>
      <c r="M4" s="32" t="str">
        <v>Aufgabe8</v>
      </c>
      <c r="N4" s="32" t="str">
        <v>Aufgabe9</v>
      </c>
      <c r="O4" s="32" t="str">
        <v>Aufgabe10</v>
      </c>
      <c r="P4" s="81" t="str">
        <v>Aufgabe11</v>
      </c>
      <c r="Q4" s="84"/>
      <c r="R4" s="99"/>
      <c r="S4" s="99"/>
      <c r="T4" s="99"/>
      <c r="U4" s="99"/>
      <c r="V4" s="99"/>
    </row>
    <row r="5" spans="2:30" ht="7.5" customHeight="1" thickTop="1" thickBot="1" x14ac:dyDescent="0.3">
      <c r="B5" s="33"/>
      <c r="C5" s="34"/>
      <c r="D5" s="63"/>
      <c r="F5" s="35">
        <f>COUNTIF($C$10:$AD$37,F4)</f>
        <v>5</v>
      </c>
      <c r="G5" s="36">
        <f t="shared" ref="G5:P5" si="0">COUNTIF($C$10:$AD$37,G4)</f>
        <v>6</v>
      </c>
      <c r="H5" s="36">
        <f t="shared" si="0"/>
        <v>4</v>
      </c>
      <c r="I5" s="36">
        <f t="shared" si="0"/>
        <v>7</v>
      </c>
      <c r="J5" s="36">
        <f t="shared" si="0"/>
        <v>0</v>
      </c>
      <c r="K5" s="36">
        <f t="shared" si="0"/>
        <v>4</v>
      </c>
      <c r="L5" s="36">
        <f t="shared" si="0"/>
        <v>3</v>
      </c>
      <c r="M5" s="36">
        <f t="shared" si="0"/>
        <v>0</v>
      </c>
      <c r="N5" s="36">
        <f t="shared" si="0"/>
        <v>7</v>
      </c>
      <c r="O5" s="36">
        <f t="shared" si="0"/>
        <v>7</v>
      </c>
      <c r="P5" s="82">
        <f t="shared" si="0"/>
        <v>0</v>
      </c>
      <c r="Q5" s="85"/>
      <c r="R5" s="99"/>
      <c r="S5" s="99"/>
      <c r="T5" s="99"/>
      <c r="U5" s="99"/>
      <c r="V5" s="99"/>
    </row>
    <row r="6" spans="2:30" ht="16.5" thickTop="1" thickBot="1" x14ac:dyDescent="0.3">
      <c r="B6" s="29" t="s">
        <v>8</v>
      </c>
      <c r="C6" s="30">
        <v>2025</v>
      </c>
      <c r="D6" s="63"/>
      <c r="F6" s="37"/>
      <c r="G6" s="38"/>
      <c r="H6" s="38"/>
      <c r="I6" s="38"/>
      <c r="J6" s="38"/>
      <c r="K6" s="38"/>
      <c r="L6" s="38"/>
      <c r="M6" s="38"/>
      <c r="N6" s="38"/>
      <c r="O6" s="38"/>
      <c r="P6" s="83"/>
      <c r="Q6" s="85"/>
      <c r="R6" s="99"/>
      <c r="S6" s="99"/>
      <c r="T6" s="99"/>
      <c r="U6" s="99"/>
      <c r="V6" s="99"/>
    </row>
    <row r="7" spans="2:30" ht="7.5" customHeight="1" thickTop="1" thickBot="1" x14ac:dyDescent="0.3"/>
    <row r="8" spans="2:30" ht="15.75" thickTop="1" x14ac:dyDescent="0.25">
      <c r="B8" s="39"/>
      <c r="C8" s="40" t="s">
        <v>10</v>
      </c>
      <c r="D8" s="5">
        <f ca="1">DATE(C6,1,1)+(C4-1)*7+1-WEEKDAY(DATE(C6,1,1)-1)</f>
        <v>45726</v>
      </c>
      <c r="E8" s="5"/>
      <c r="F8" s="41"/>
      <c r="G8" s="42" t="s">
        <v>11</v>
      </c>
      <c r="H8" s="2">
        <f ca="1">D8+1</f>
        <v>45727</v>
      </c>
      <c r="I8" s="2"/>
      <c r="J8" s="43"/>
      <c r="K8" s="40" t="s">
        <v>12</v>
      </c>
      <c r="L8" s="5">
        <f ca="1">D8+2</f>
        <v>45728</v>
      </c>
      <c r="M8" s="5"/>
      <c r="N8" s="41"/>
      <c r="O8" s="42" t="s">
        <v>13</v>
      </c>
      <c r="P8" s="2">
        <f ca="1">D8+3</f>
        <v>45729</v>
      </c>
      <c r="Q8" s="2"/>
      <c r="R8" s="43"/>
      <c r="S8" s="40" t="s">
        <v>14</v>
      </c>
      <c r="T8" s="5">
        <f ca="1">D8+4</f>
        <v>45730</v>
      </c>
      <c r="U8" s="5"/>
      <c r="V8" s="41"/>
      <c r="W8" s="42" t="s">
        <v>15</v>
      </c>
      <c r="X8" s="2">
        <f ca="1">D8+5</f>
        <v>45731</v>
      </c>
      <c r="Y8" s="2"/>
      <c r="Z8" s="43"/>
      <c r="AA8" s="40" t="s">
        <v>16</v>
      </c>
      <c r="AB8" s="5">
        <f ca="1">D8+6</f>
        <v>45732</v>
      </c>
      <c r="AC8" s="5"/>
      <c r="AD8" s="44"/>
    </row>
    <row r="9" spans="2:30" ht="15.75" thickBot="1" x14ac:dyDescent="0.3">
      <c r="B9" s="45" t="s">
        <v>9</v>
      </c>
      <c r="C9" s="46" t="s">
        <v>17</v>
      </c>
      <c r="D9" s="64" t="s">
        <v>71</v>
      </c>
      <c r="E9" s="47" t="s">
        <v>18</v>
      </c>
      <c r="F9" s="48" t="s">
        <v>19</v>
      </c>
      <c r="G9" s="49" t="s">
        <v>17</v>
      </c>
      <c r="H9" s="69" t="s">
        <v>71</v>
      </c>
      <c r="I9" s="50" t="s">
        <v>18</v>
      </c>
      <c r="J9" s="51" t="s">
        <v>19</v>
      </c>
      <c r="K9" s="46" t="s">
        <v>17</v>
      </c>
      <c r="L9" s="64" t="s">
        <v>71</v>
      </c>
      <c r="M9" s="47" t="s">
        <v>18</v>
      </c>
      <c r="N9" s="48" t="s">
        <v>19</v>
      </c>
      <c r="O9" s="49" t="s">
        <v>17</v>
      </c>
      <c r="P9" s="69" t="s">
        <v>71</v>
      </c>
      <c r="Q9" s="50" t="s">
        <v>18</v>
      </c>
      <c r="R9" s="51" t="s">
        <v>19</v>
      </c>
      <c r="S9" s="46" t="s">
        <v>17</v>
      </c>
      <c r="T9" s="64" t="s">
        <v>71</v>
      </c>
      <c r="U9" s="47" t="s">
        <v>18</v>
      </c>
      <c r="V9" s="48" t="s">
        <v>19</v>
      </c>
      <c r="W9" s="49" t="s">
        <v>17</v>
      </c>
      <c r="X9" s="69" t="s">
        <v>71</v>
      </c>
      <c r="Y9" s="50" t="s">
        <v>18</v>
      </c>
      <c r="Z9" s="51" t="s">
        <v>19</v>
      </c>
      <c r="AA9" s="46" t="s">
        <v>17</v>
      </c>
      <c r="AB9" s="64" t="s">
        <v>71</v>
      </c>
      <c r="AC9" s="47" t="s">
        <v>18</v>
      </c>
      <c r="AD9" s="52" t="s">
        <v>19</v>
      </c>
    </row>
    <row r="10" spans="2:30" x14ac:dyDescent="0.25">
      <c r="B10" s="3" t="s">
        <v>52</v>
      </c>
      <c r="C10" s="77">
        <v>0.29166666666666669</v>
      </c>
      <c r="D10" s="65"/>
      <c r="E10" s="65" t="s">
        <v>24</v>
      </c>
      <c r="F10" s="11" t="s">
        <v>25</v>
      </c>
      <c r="G10" s="74">
        <v>0.29166666666666669</v>
      </c>
      <c r="H10" s="70"/>
      <c r="I10" s="10" t="s">
        <v>26</v>
      </c>
      <c r="J10" s="53" t="s">
        <v>27</v>
      </c>
      <c r="K10" s="77">
        <v>0.29166666666666669</v>
      </c>
      <c r="L10" s="65"/>
      <c r="M10" s="65" t="s">
        <v>26</v>
      </c>
      <c r="N10" s="11" t="s">
        <v>27</v>
      </c>
      <c r="O10" s="74">
        <v>0.29166666666666669</v>
      </c>
      <c r="P10" s="70"/>
      <c r="Q10" s="10"/>
      <c r="R10" s="53"/>
      <c r="S10" s="77">
        <v>0.29166666666666669</v>
      </c>
      <c r="T10" s="65"/>
      <c r="U10" s="65"/>
      <c r="V10" s="11"/>
      <c r="W10" s="74">
        <v>0.375</v>
      </c>
      <c r="X10" s="70"/>
      <c r="Y10" s="10"/>
      <c r="Z10" s="53"/>
      <c r="AA10" s="77"/>
      <c r="AB10" s="65"/>
      <c r="AC10" s="65"/>
      <c r="AD10" s="80"/>
    </row>
    <row r="11" spans="2:30" x14ac:dyDescent="0.25">
      <c r="B11" s="4" t="s">
        <v>53</v>
      </c>
      <c r="C11" s="78" t="s">
        <v>3</v>
      </c>
      <c r="D11" s="66"/>
      <c r="E11" s="66"/>
      <c r="F11" s="6"/>
      <c r="G11" s="75" t="s">
        <v>3</v>
      </c>
      <c r="H11" s="71"/>
      <c r="I11" s="7"/>
      <c r="J11" s="55"/>
      <c r="K11" s="78" t="s">
        <v>3</v>
      </c>
      <c r="L11" s="66"/>
      <c r="M11" s="66"/>
      <c r="N11" s="6"/>
      <c r="O11" s="75" t="s">
        <v>3</v>
      </c>
      <c r="P11" s="71"/>
      <c r="Q11" s="7"/>
      <c r="R11" s="55"/>
      <c r="S11" s="78" t="s">
        <v>3</v>
      </c>
      <c r="T11" s="66"/>
      <c r="U11" s="66"/>
      <c r="V11" s="6"/>
      <c r="W11" s="75"/>
      <c r="X11" s="71"/>
      <c r="Y11" s="7"/>
      <c r="Z11" s="55"/>
      <c r="AA11" s="78"/>
      <c r="AB11" s="66"/>
      <c r="AC11" s="66"/>
      <c r="AD11" s="56"/>
    </row>
    <row r="12" spans="2:30" x14ac:dyDescent="0.25">
      <c r="B12" s="4" t="s">
        <v>54</v>
      </c>
      <c r="C12" s="78">
        <v>0.33333333333333331</v>
      </c>
      <c r="D12" s="66"/>
      <c r="E12" s="66" t="s">
        <v>26</v>
      </c>
      <c r="F12" s="6" t="s">
        <v>32</v>
      </c>
      <c r="G12" s="75">
        <v>0.33333333333333331</v>
      </c>
      <c r="H12" s="71"/>
      <c r="I12" s="7" t="s">
        <v>25</v>
      </c>
      <c r="J12" s="55" t="s">
        <v>29</v>
      </c>
      <c r="K12" s="78">
        <v>0.33333333333333331</v>
      </c>
      <c r="L12" s="66"/>
      <c r="M12" s="66" t="s">
        <v>25</v>
      </c>
      <c r="N12" s="6" t="s">
        <v>29</v>
      </c>
      <c r="O12" s="75">
        <v>0.33333333333333331</v>
      </c>
      <c r="P12" s="71"/>
      <c r="Q12" s="7"/>
      <c r="R12" s="55"/>
      <c r="S12" s="78">
        <v>0.33333333333333331</v>
      </c>
      <c r="T12" s="66"/>
      <c r="U12" s="66"/>
      <c r="V12" s="6"/>
      <c r="W12" s="75"/>
      <c r="X12" s="71"/>
      <c r="Y12" s="7"/>
      <c r="Z12" s="55"/>
      <c r="AA12" s="78"/>
      <c r="AB12" s="66"/>
      <c r="AC12" s="66"/>
      <c r="AD12" s="56"/>
    </row>
    <row r="13" spans="2:30" x14ac:dyDescent="0.25">
      <c r="B13" s="4" t="s">
        <v>55</v>
      </c>
      <c r="C13" s="78">
        <v>0.38541666666666669</v>
      </c>
      <c r="D13" s="66"/>
      <c r="E13" s="66" t="s">
        <v>30</v>
      </c>
      <c r="F13" s="6" t="s">
        <v>33</v>
      </c>
      <c r="G13" s="75">
        <v>0.38541666666666669</v>
      </c>
      <c r="H13" s="71"/>
      <c r="I13" s="7" t="s">
        <v>30</v>
      </c>
      <c r="J13" s="55"/>
      <c r="K13" s="78">
        <v>0.38541666666666669</v>
      </c>
      <c r="L13" s="66"/>
      <c r="M13" s="66" t="s">
        <v>30</v>
      </c>
      <c r="N13" s="6"/>
      <c r="O13" s="75">
        <v>0.38541666666666669</v>
      </c>
      <c r="P13" s="71"/>
      <c r="Q13" s="7"/>
      <c r="R13" s="55"/>
      <c r="S13" s="78">
        <v>0.38541666666666669</v>
      </c>
      <c r="T13" s="66"/>
      <c r="U13" s="66"/>
      <c r="V13" s="6"/>
      <c r="W13" s="75"/>
      <c r="X13" s="71"/>
      <c r="Y13" s="7"/>
      <c r="Z13" s="55"/>
      <c r="AA13" s="78">
        <v>0.33333333333333331</v>
      </c>
      <c r="AB13" s="66"/>
      <c r="AC13" s="66"/>
      <c r="AD13" s="56"/>
    </row>
    <row r="14" spans="2:30" x14ac:dyDescent="0.25">
      <c r="B14" s="4" t="s">
        <v>56</v>
      </c>
      <c r="C14" s="78">
        <v>0.46875</v>
      </c>
      <c r="D14" s="66"/>
      <c r="E14" s="66"/>
      <c r="F14" s="6"/>
      <c r="G14" s="75">
        <v>0.46875</v>
      </c>
      <c r="H14" s="71"/>
      <c r="I14" s="7" t="s">
        <v>32</v>
      </c>
      <c r="J14" s="55"/>
      <c r="K14" s="78">
        <v>0.46875</v>
      </c>
      <c r="L14" s="66"/>
      <c r="M14" s="66" t="s">
        <v>32</v>
      </c>
      <c r="N14" s="6"/>
      <c r="O14" s="75">
        <v>0.46875</v>
      </c>
      <c r="P14" s="71"/>
      <c r="Q14" s="7"/>
      <c r="R14" s="55"/>
      <c r="S14" s="78">
        <v>0.46875</v>
      </c>
      <c r="T14" s="66"/>
      <c r="U14" s="66"/>
      <c r="V14" s="6"/>
      <c r="W14" s="75"/>
      <c r="X14" s="71"/>
      <c r="Y14" s="7"/>
      <c r="Z14" s="55"/>
      <c r="AA14" s="78"/>
      <c r="AB14" s="66"/>
      <c r="AC14" s="66"/>
      <c r="AD14" s="56"/>
    </row>
    <row r="15" spans="2:30" x14ac:dyDescent="0.25">
      <c r="B15" s="4" t="s">
        <v>57</v>
      </c>
      <c r="C15" s="78">
        <v>0.42708333333333331</v>
      </c>
      <c r="D15" s="66"/>
      <c r="E15" s="66" t="s">
        <v>25</v>
      </c>
      <c r="F15" s="6"/>
      <c r="G15" s="75">
        <v>0.42708333333333331</v>
      </c>
      <c r="H15" s="71"/>
      <c r="I15" s="7" t="s">
        <v>33</v>
      </c>
      <c r="J15" s="55"/>
      <c r="K15" s="78">
        <v>0.46875</v>
      </c>
      <c r="L15" s="66"/>
      <c r="M15" s="66" t="s">
        <v>33</v>
      </c>
      <c r="N15" s="6"/>
      <c r="O15" s="75">
        <v>0.46875</v>
      </c>
      <c r="P15" s="71"/>
      <c r="Q15" s="7"/>
      <c r="R15" s="55"/>
      <c r="S15" s="78">
        <v>0.46875</v>
      </c>
      <c r="T15" s="66"/>
      <c r="U15" s="66"/>
      <c r="V15" s="6"/>
      <c r="W15" s="75"/>
      <c r="X15" s="71"/>
      <c r="Y15" s="7"/>
      <c r="Z15" s="55"/>
      <c r="AA15" s="78"/>
      <c r="AB15" s="66"/>
      <c r="AC15" s="66"/>
      <c r="AD15" s="56"/>
    </row>
    <row r="16" spans="2:30" x14ac:dyDescent="0.25">
      <c r="B16" s="4" t="s">
        <v>58</v>
      </c>
      <c r="C16" s="78" t="s">
        <v>3</v>
      </c>
      <c r="D16" s="66"/>
      <c r="E16" s="66"/>
      <c r="F16" s="6"/>
      <c r="G16" s="75" t="s">
        <v>3</v>
      </c>
      <c r="H16" s="71"/>
      <c r="I16" s="7"/>
      <c r="J16" s="55"/>
      <c r="K16" s="78" t="s">
        <v>3</v>
      </c>
      <c r="L16" s="66"/>
      <c r="M16" s="66"/>
      <c r="N16" s="6"/>
      <c r="O16" s="75" t="s">
        <v>3</v>
      </c>
      <c r="P16" s="71"/>
      <c r="Q16" s="7"/>
      <c r="R16" s="55"/>
      <c r="S16" s="78" t="s">
        <v>3</v>
      </c>
      <c r="T16" s="66"/>
      <c r="U16" s="66"/>
      <c r="V16" s="6"/>
      <c r="W16" s="75"/>
      <c r="X16" s="71"/>
      <c r="Y16" s="7"/>
      <c r="Z16" s="55"/>
      <c r="AA16" s="78"/>
      <c r="AB16" s="66"/>
      <c r="AC16" s="66"/>
      <c r="AD16" s="56"/>
    </row>
    <row r="17" spans="2:30" x14ac:dyDescent="0.25">
      <c r="B17" s="4" t="s">
        <v>59</v>
      </c>
      <c r="C17" s="78" t="s">
        <v>3</v>
      </c>
      <c r="D17" s="66"/>
      <c r="E17" s="66"/>
      <c r="F17" s="6"/>
      <c r="G17" s="75" t="s">
        <v>3</v>
      </c>
      <c r="H17" s="71"/>
      <c r="I17" s="7"/>
      <c r="J17" s="55"/>
      <c r="K17" s="78" t="s">
        <v>3</v>
      </c>
      <c r="L17" s="66"/>
      <c r="M17" s="66"/>
      <c r="N17" s="6"/>
      <c r="O17" s="75" t="s">
        <v>3</v>
      </c>
      <c r="P17" s="71"/>
      <c r="Q17" s="7"/>
      <c r="R17" s="55"/>
      <c r="S17" s="78" t="s">
        <v>3</v>
      </c>
      <c r="T17" s="66"/>
      <c r="U17" s="66"/>
      <c r="V17" s="6"/>
      <c r="W17" s="75"/>
      <c r="X17" s="71"/>
      <c r="Y17" s="7"/>
      <c r="Z17" s="55"/>
      <c r="AA17" s="78"/>
      <c r="AB17" s="66"/>
      <c r="AC17" s="66"/>
      <c r="AD17" s="56"/>
    </row>
    <row r="18" spans="2:30" x14ac:dyDescent="0.25">
      <c r="B18" s="4" t="s">
        <v>60</v>
      </c>
      <c r="C18" s="78">
        <v>0.29166666666666669</v>
      </c>
      <c r="D18" s="66"/>
      <c r="E18" s="66" t="s">
        <v>32</v>
      </c>
      <c r="F18" s="6"/>
      <c r="G18" s="75">
        <v>0.29166666666666669</v>
      </c>
      <c r="H18" s="71"/>
      <c r="I18" s="7" t="s">
        <v>27</v>
      </c>
      <c r="J18" s="55" t="s">
        <v>29</v>
      </c>
      <c r="K18" s="78">
        <v>0.29166666666666669</v>
      </c>
      <c r="L18" s="66"/>
      <c r="M18" s="66" t="s">
        <v>27</v>
      </c>
      <c r="N18" s="6" t="s">
        <v>29</v>
      </c>
      <c r="O18" s="75">
        <v>0.29166666666666669</v>
      </c>
      <c r="P18" s="71"/>
      <c r="Q18" s="7"/>
      <c r="R18" s="55"/>
      <c r="S18" s="78">
        <v>0.29166666666666669</v>
      </c>
      <c r="T18" s="66"/>
      <c r="U18" s="66"/>
      <c r="V18" s="6"/>
      <c r="W18" s="75"/>
      <c r="X18" s="71"/>
      <c r="Y18" s="7"/>
      <c r="Z18" s="55"/>
      <c r="AA18" s="78"/>
      <c r="AB18" s="66"/>
      <c r="AC18" s="66"/>
      <c r="AD18" s="56"/>
    </row>
    <row r="19" spans="2:30" x14ac:dyDescent="0.25">
      <c r="B19" s="4" t="s">
        <v>61</v>
      </c>
      <c r="C19" s="78" t="s">
        <v>3</v>
      </c>
      <c r="D19" s="66"/>
      <c r="E19" s="66"/>
      <c r="F19" s="6"/>
      <c r="G19" s="75" t="s">
        <v>3</v>
      </c>
      <c r="H19" s="71"/>
      <c r="I19" s="7"/>
      <c r="J19" s="55"/>
      <c r="K19" s="78" t="s">
        <v>3</v>
      </c>
      <c r="L19" s="66"/>
      <c r="M19" s="66"/>
      <c r="N19" s="6"/>
      <c r="O19" s="75" t="s">
        <v>3</v>
      </c>
      <c r="P19" s="71"/>
      <c r="Q19" s="7"/>
      <c r="R19" s="55"/>
      <c r="S19" s="78" t="s">
        <v>3</v>
      </c>
      <c r="T19" s="66"/>
      <c r="U19" s="66"/>
      <c r="V19" s="6"/>
      <c r="W19" s="75"/>
      <c r="X19" s="71"/>
      <c r="Y19" s="7"/>
      <c r="Z19" s="55"/>
      <c r="AA19" s="78"/>
      <c r="AB19" s="66"/>
      <c r="AC19" s="66"/>
      <c r="AD19" s="56"/>
    </row>
    <row r="20" spans="2:30" x14ac:dyDescent="0.25">
      <c r="B20" s="4" t="s">
        <v>62</v>
      </c>
      <c r="C20" s="78">
        <v>0.47916666666666669</v>
      </c>
      <c r="D20" s="66"/>
      <c r="E20" s="66" t="s">
        <v>33</v>
      </c>
      <c r="F20" s="6"/>
      <c r="G20" s="75">
        <v>0.47916666666666669</v>
      </c>
      <c r="H20" s="71"/>
      <c r="I20" s="7" t="s">
        <v>33</v>
      </c>
      <c r="J20" s="55"/>
      <c r="K20" s="78">
        <v>0.47916666666666669</v>
      </c>
      <c r="L20" s="66"/>
      <c r="M20" s="66" t="s">
        <v>33</v>
      </c>
      <c r="N20" s="6"/>
      <c r="O20" s="75" t="s">
        <v>3</v>
      </c>
      <c r="P20" s="71"/>
      <c r="Q20" s="7"/>
      <c r="R20" s="55"/>
      <c r="S20" s="78" t="s">
        <v>3</v>
      </c>
      <c r="T20" s="66"/>
      <c r="U20" s="66"/>
      <c r="V20" s="6"/>
      <c r="W20" s="75"/>
      <c r="X20" s="71"/>
      <c r="Y20" s="7"/>
      <c r="Z20" s="55"/>
      <c r="AA20" s="78"/>
      <c r="AB20" s="66"/>
      <c r="AC20" s="66"/>
      <c r="AD20" s="56"/>
    </row>
    <row r="21" spans="2:30" x14ac:dyDescent="0.25">
      <c r="B21" s="4" t="s">
        <v>63</v>
      </c>
      <c r="C21" s="78" t="s">
        <v>3</v>
      </c>
      <c r="D21" s="66"/>
      <c r="E21" s="66"/>
      <c r="F21" s="6"/>
      <c r="G21" s="75">
        <v>0.33333333333333331</v>
      </c>
      <c r="H21" s="71"/>
      <c r="I21" s="7" t="s">
        <v>27</v>
      </c>
      <c r="J21" s="55" t="s">
        <v>24</v>
      </c>
      <c r="K21" s="78">
        <v>0.33333333333333331</v>
      </c>
      <c r="L21" s="66"/>
      <c r="M21" s="66" t="s">
        <v>27</v>
      </c>
      <c r="N21" s="6" t="s">
        <v>24</v>
      </c>
      <c r="O21" s="75">
        <v>0.33333333333333331</v>
      </c>
      <c r="P21" s="71"/>
      <c r="Q21" s="7"/>
      <c r="R21" s="55"/>
      <c r="S21" s="78">
        <v>0.33333333333333331</v>
      </c>
      <c r="T21" s="66"/>
      <c r="U21" s="66"/>
      <c r="V21" s="6"/>
      <c r="W21" s="75"/>
      <c r="X21" s="71"/>
      <c r="Y21" s="7"/>
      <c r="Z21" s="55"/>
      <c r="AA21" s="78"/>
      <c r="AB21" s="66"/>
      <c r="AC21" s="66"/>
      <c r="AD21" s="56"/>
    </row>
    <row r="22" spans="2:30" x14ac:dyDescent="0.25">
      <c r="B22" s="4" t="s">
        <v>64</v>
      </c>
      <c r="C22" s="78" t="s">
        <v>3</v>
      </c>
      <c r="D22" s="67"/>
      <c r="E22" s="67"/>
      <c r="F22" s="6"/>
      <c r="G22" s="75" t="s">
        <v>3</v>
      </c>
      <c r="H22" s="72"/>
      <c r="I22" s="7"/>
      <c r="J22" s="55"/>
      <c r="K22" s="78" t="s">
        <v>3</v>
      </c>
      <c r="L22" s="67"/>
      <c r="M22" s="67"/>
      <c r="N22" s="6"/>
      <c r="O22" s="75" t="s">
        <v>3</v>
      </c>
      <c r="P22" s="72"/>
      <c r="Q22" s="7"/>
      <c r="R22" s="55"/>
      <c r="S22" s="78" t="s">
        <v>3</v>
      </c>
      <c r="T22" s="67"/>
      <c r="U22" s="67"/>
      <c r="V22" s="6"/>
      <c r="W22" s="75"/>
      <c r="X22" s="72"/>
      <c r="Y22" s="7"/>
      <c r="Z22" s="55"/>
      <c r="AA22" s="78"/>
      <c r="AB22" s="67"/>
      <c r="AC22" s="67"/>
      <c r="AD22" s="56"/>
    </row>
    <row r="23" spans="2:30" x14ac:dyDescent="0.25">
      <c r="B23" s="4" t="s">
        <v>65</v>
      </c>
      <c r="C23" s="78">
        <v>0.33333333333333331</v>
      </c>
      <c r="D23" s="66"/>
      <c r="E23" s="66" t="s">
        <v>26</v>
      </c>
      <c r="F23" s="6" t="s">
        <v>27</v>
      </c>
      <c r="G23" s="75">
        <v>0.33333333333333331</v>
      </c>
      <c r="H23" s="71"/>
      <c r="I23" s="7" t="s">
        <v>24</v>
      </c>
      <c r="J23" s="55"/>
      <c r="K23" s="78">
        <v>0.33333333333333331</v>
      </c>
      <c r="L23" s="66"/>
      <c r="M23" s="66" t="s">
        <v>24</v>
      </c>
      <c r="N23" s="6"/>
      <c r="O23" s="75">
        <v>0.33333333333333331</v>
      </c>
      <c r="P23" s="71"/>
      <c r="Q23" s="7"/>
      <c r="R23" s="55"/>
      <c r="S23" s="78">
        <v>0.33333333333333331</v>
      </c>
      <c r="T23" s="66"/>
      <c r="U23" s="66"/>
      <c r="V23" s="6"/>
      <c r="W23" s="75"/>
      <c r="X23" s="71"/>
      <c r="Y23" s="7"/>
      <c r="Z23" s="55"/>
      <c r="AA23" s="78"/>
      <c r="AB23" s="66"/>
      <c r="AC23" s="66"/>
      <c r="AD23" s="56"/>
    </row>
    <row r="24" spans="2:30" x14ac:dyDescent="0.25">
      <c r="B24" s="4" t="s">
        <v>66</v>
      </c>
      <c r="C24" s="78" t="s">
        <v>3</v>
      </c>
      <c r="D24" s="67"/>
      <c r="E24" s="67"/>
      <c r="F24" s="6"/>
      <c r="G24" s="75" t="s">
        <v>3</v>
      </c>
      <c r="H24" s="72"/>
      <c r="I24" s="7"/>
      <c r="J24" s="55"/>
      <c r="K24" s="78">
        <v>0.33333333333333331</v>
      </c>
      <c r="L24" s="67"/>
      <c r="M24" s="67" t="s">
        <v>32</v>
      </c>
      <c r="N24" s="6"/>
      <c r="O24" s="75">
        <v>0.33333333333333331</v>
      </c>
      <c r="P24" s="72"/>
      <c r="Q24" s="7"/>
      <c r="R24" s="55"/>
      <c r="S24" s="78">
        <v>0.33333333333333331</v>
      </c>
      <c r="T24" s="67"/>
      <c r="U24" s="67"/>
      <c r="V24" s="6"/>
      <c r="W24" s="75"/>
      <c r="X24" s="72"/>
      <c r="Y24" s="7"/>
      <c r="Z24" s="55"/>
      <c r="AA24" s="78"/>
      <c r="AB24" s="67"/>
      <c r="AC24" s="67"/>
      <c r="AD24" s="56"/>
    </row>
    <row r="25" spans="2:30" x14ac:dyDescent="0.25">
      <c r="B25" s="4" t="s">
        <v>67</v>
      </c>
      <c r="C25" s="78">
        <v>0.40625</v>
      </c>
      <c r="D25" s="67"/>
      <c r="E25" s="67" t="s">
        <v>33</v>
      </c>
      <c r="F25" s="6"/>
      <c r="G25" s="75">
        <v>0.40625</v>
      </c>
      <c r="H25" s="72"/>
      <c r="I25" s="7" t="s">
        <v>32</v>
      </c>
      <c r="J25" s="55"/>
      <c r="K25" s="78">
        <v>0.40625</v>
      </c>
      <c r="L25" s="67"/>
      <c r="M25" s="67" t="s">
        <v>32</v>
      </c>
      <c r="N25" s="6"/>
      <c r="O25" s="75">
        <v>0.40625</v>
      </c>
      <c r="P25" s="72"/>
      <c r="Q25" s="7"/>
      <c r="R25" s="55"/>
      <c r="S25" s="78">
        <v>0.40625</v>
      </c>
      <c r="T25" s="67"/>
      <c r="U25" s="67"/>
      <c r="V25" s="6"/>
      <c r="W25" s="75">
        <v>0.33333333333333331</v>
      </c>
      <c r="X25" s="72"/>
      <c r="Y25" s="7"/>
      <c r="Z25" s="55"/>
      <c r="AA25" s="78"/>
      <c r="AB25" s="67"/>
      <c r="AC25" s="67"/>
      <c r="AD25" s="56"/>
    </row>
    <row r="26" spans="2:30" x14ac:dyDescent="0.25">
      <c r="B26" s="4" t="s">
        <v>68</v>
      </c>
      <c r="C26" s="78" t="s">
        <v>3</v>
      </c>
      <c r="D26" s="67"/>
      <c r="E26" s="6"/>
      <c r="F26" s="54"/>
      <c r="G26" s="75">
        <v>0.33333333333333331</v>
      </c>
      <c r="H26" s="72"/>
      <c r="I26" s="7" t="s">
        <v>25</v>
      </c>
      <c r="J26" s="55"/>
      <c r="K26" s="78">
        <v>0.33333333333333331</v>
      </c>
      <c r="L26" s="67"/>
      <c r="M26" s="6" t="s">
        <v>25</v>
      </c>
      <c r="N26" s="54"/>
      <c r="O26" s="75">
        <v>0.33333333333333331</v>
      </c>
      <c r="P26" s="72"/>
      <c r="Q26" s="7"/>
      <c r="R26" s="55"/>
      <c r="S26" s="78">
        <v>0.33333333333333331</v>
      </c>
      <c r="T26" s="67"/>
      <c r="U26" s="6"/>
      <c r="V26" s="54"/>
      <c r="W26" s="75"/>
      <c r="X26" s="72"/>
      <c r="Y26" s="7"/>
      <c r="Z26" s="55"/>
      <c r="AA26" s="78"/>
      <c r="AB26" s="67"/>
      <c r="AC26" s="6"/>
      <c r="AD26" s="56"/>
    </row>
    <row r="27" spans="2:30" x14ac:dyDescent="0.25">
      <c r="B27" s="4"/>
      <c r="C27" s="78"/>
      <c r="D27" s="67"/>
      <c r="E27" s="6"/>
      <c r="F27" s="54"/>
      <c r="G27" s="75"/>
      <c r="H27" s="72"/>
      <c r="I27" s="7"/>
      <c r="J27" s="55"/>
      <c r="K27" s="78"/>
      <c r="L27" s="67"/>
      <c r="M27" s="6"/>
      <c r="N27" s="54"/>
      <c r="O27" s="75"/>
      <c r="P27" s="72"/>
      <c r="Q27" s="7"/>
      <c r="R27" s="55"/>
      <c r="S27" s="78"/>
      <c r="T27" s="67"/>
      <c r="U27" s="6"/>
      <c r="V27" s="54"/>
      <c r="W27" s="75"/>
      <c r="X27" s="72"/>
      <c r="Y27" s="7"/>
      <c r="Z27" s="55"/>
      <c r="AA27" s="78"/>
      <c r="AB27" s="67"/>
      <c r="AC27" s="6"/>
      <c r="AD27" s="56"/>
    </row>
    <row r="28" spans="2:30" x14ac:dyDescent="0.25">
      <c r="B28" s="4"/>
      <c r="C28" s="78"/>
      <c r="D28" s="67"/>
      <c r="E28" s="6"/>
      <c r="F28" s="54"/>
      <c r="G28" s="75"/>
      <c r="H28" s="72"/>
      <c r="I28" s="7"/>
      <c r="J28" s="55"/>
      <c r="K28" s="78"/>
      <c r="L28" s="67"/>
      <c r="M28" s="6"/>
      <c r="N28" s="54"/>
      <c r="O28" s="75"/>
      <c r="P28" s="72"/>
      <c r="Q28" s="7"/>
      <c r="R28" s="55"/>
      <c r="S28" s="78"/>
      <c r="T28" s="67"/>
      <c r="U28" s="6"/>
      <c r="V28" s="54"/>
      <c r="W28" s="75"/>
      <c r="X28" s="72"/>
      <c r="Y28" s="7"/>
      <c r="Z28" s="55"/>
      <c r="AA28" s="78"/>
      <c r="AB28" s="67"/>
      <c r="AC28" s="6"/>
      <c r="AD28" s="56"/>
    </row>
    <row r="29" spans="2:30" x14ac:dyDescent="0.25">
      <c r="B29" s="4" t="str">
        <f>IF([1]MAuAUFGABEN!B22="","",[1]MAuAUFGABEN!B22)</f>
        <v/>
      </c>
      <c r="C29" s="78"/>
      <c r="D29" s="67"/>
      <c r="E29" s="6"/>
      <c r="F29" s="54"/>
      <c r="G29" s="75"/>
      <c r="H29" s="72"/>
      <c r="I29" s="7"/>
      <c r="J29" s="55"/>
      <c r="K29" s="78"/>
      <c r="L29" s="67"/>
      <c r="M29" s="6"/>
      <c r="N29" s="54"/>
      <c r="O29" s="75"/>
      <c r="P29" s="72"/>
      <c r="Q29" s="7"/>
      <c r="R29" s="55"/>
      <c r="S29" s="78"/>
      <c r="T29" s="67"/>
      <c r="U29" s="6"/>
      <c r="V29" s="54"/>
      <c r="W29" s="75"/>
      <c r="X29" s="72"/>
      <c r="Y29" s="7"/>
      <c r="Z29" s="55"/>
      <c r="AA29" s="78"/>
      <c r="AB29" s="67"/>
      <c r="AC29" s="6"/>
      <c r="AD29" s="56"/>
    </row>
    <row r="30" spans="2:30" x14ac:dyDescent="0.25">
      <c r="B30" s="4" t="str">
        <f>IF([1]MAuAUFGABEN!B23="","",[1]MAuAUFGABEN!B23)</f>
        <v/>
      </c>
      <c r="C30" s="78"/>
      <c r="D30" s="67"/>
      <c r="E30" s="6"/>
      <c r="F30" s="54"/>
      <c r="G30" s="75"/>
      <c r="H30" s="72"/>
      <c r="I30" s="7"/>
      <c r="J30" s="55"/>
      <c r="K30" s="78"/>
      <c r="L30" s="67"/>
      <c r="M30" s="6"/>
      <c r="N30" s="54"/>
      <c r="O30" s="75"/>
      <c r="P30" s="72"/>
      <c r="Q30" s="7"/>
      <c r="R30" s="55"/>
      <c r="S30" s="78"/>
      <c r="T30" s="67"/>
      <c r="U30" s="6"/>
      <c r="V30" s="54"/>
      <c r="W30" s="75"/>
      <c r="X30" s="72"/>
      <c r="Y30" s="7"/>
      <c r="Z30" s="55"/>
      <c r="AA30" s="78"/>
      <c r="AB30" s="67"/>
      <c r="AC30" s="6"/>
      <c r="AD30" s="56"/>
    </row>
    <row r="31" spans="2:30" x14ac:dyDescent="0.25">
      <c r="B31" s="4" t="str">
        <f>IF([1]MAuAUFGABEN!B24="","",[1]MAuAUFGABEN!B24)</f>
        <v/>
      </c>
      <c r="C31" s="78"/>
      <c r="D31" s="67"/>
      <c r="E31" s="6"/>
      <c r="F31" s="54"/>
      <c r="G31" s="75"/>
      <c r="H31" s="72"/>
      <c r="I31" s="7"/>
      <c r="J31" s="55"/>
      <c r="K31" s="78"/>
      <c r="L31" s="67"/>
      <c r="M31" s="6"/>
      <c r="N31" s="54"/>
      <c r="O31" s="75"/>
      <c r="P31" s="72"/>
      <c r="Q31" s="7"/>
      <c r="R31" s="55"/>
      <c r="S31" s="78"/>
      <c r="T31" s="67"/>
      <c r="U31" s="6"/>
      <c r="V31" s="54"/>
      <c r="W31" s="75"/>
      <c r="X31" s="72"/>
      <c r="Y31" s="7"/>
      <c r="Z31" s="55"/>
      <c r="AA31" s="78"/>
      <c r="AB31" s="67"/>
      <c r="AC31" s="6"/>
      <c r="AD31" s="56"/>
    </row>
    <row r="32" spans="2:30" x14ac:dyDescent="0.25">
      <c r="B32" s="4" t="str">
        <f>IF([1]MAuAUFGABEN!B25="","",[1]MAuAUFGABEN!B25)</f>
        <v/>
      </c>
      <c r="C32" s="78"/>
      <c r="D32" s="67"/>
      <c r="E32" s="6"/>
      <c r="F32" s="54"/>
      <c r="G32" s="75"/>
      <c r="H32" s="72"/>
      <c r="I32" s="7"/>
      <c r="J32" s="55"/>
      <c r="K32" s="78"/>
      <c r="L32" s="67"/>
      <c r="M32" s="6"/>
      <c r="N32" s="54"/>
      <c r="O32" s="75"/>
      <c r="P32" s="72"/>
      <c r="Q32" s="7"/>
      <c r="R32" s="55"/>
      <c r="S32" s="78"/>
      <c r="T32" s="67"/>
      <c r="U32" s="6"/>
      <c r="V32" s="54"/>
      <c r="W32" s="75"/>
      <c r="X32" s="72"/>
      <c r="Y32" s="7"/>
      <c r="Z32" s="55"/>
      <c r="AA32" s="78"/>
      <c r="AB32" s="67"/>
      <c r="AC32" s="6"/>
      <c r="AD32" s="56"/>
    </row>
    <row r="33" spans="2:30" x14ac:dyDescent="0.25">
      <c r="B33" s="4" t="str">
        <f>IF([1]MAuAUFGABEN!B26="","",[1]MAuAUFGABEN!B26)</f>
        <v/>
      </c>
      <c r="C33" s="78"/>
      <c r="D33" s="67"/>
      <c r="E33" s="6"/>
      <c r="F33" s="54"/>
      <c r="G33" s="75"/>
      <c r="H33" s="72"/>
      <c r="I33" s="7"/>
      <c r="J33" s="55"/>
      <c r="K33" s="78"/>
      <c r="L33" s="67"/>
      <c r="M33" s="6"/>
      <c r="N33" s="54"/>
      <c r="O33" s="75"/>
      <c r="P33" s="72"/>
      <c r="Q33" s="7"/>
      <c r="R33" s="55"/>
      <c r="S33" s="78"/>
      <c r="T33" s="67"/>
      <c r="U33" s="6"/>
      <c r="V33" s="54"/>
      <c r="W33" s="75"/>
      <c r="X33" s="72"/>
      <c r="Y33" s="7"/>
      <c r="Z33" s="55"/>
      <c r="AA33" s="78"/>
      <c r="AB33" s="67"/>
      <c r="AC33" s="6"/>
      <c r="AD33" s="56"/>
    </row>
    <row r="34" spans="2:30" x14ac:dyDescent="0.25">
      <c r="B34" s="4" t="str">
        <f>IF([1]MAuAUFGABEN!B27="","",[1]MAuAUFGABEN!B27)</f>
        <v/>
      </c>
      <c r="C34" s="78"/>
      <c r="D34" s="67"/>
      <c r="E34" s="6"/>
      <c r="F34" s="54"/>
      <c r="G34" s="75"/>
      <c r="H34" s="72"/>
      <c r="I34" s="7"/>
      <c r="J34" s="55"/>
      <c r="K34" s="78"/>
      <c r="L34" s="67"/>
      <c r="M34" s="6"/>
      <c r="N34" s="54"/>
      <c r="O34" s="75"/>
      <c r="P34" s="72"/>
      <c r="Q34" s="7"/>
      <c r="R34" s="55"/>
      <c r="S34" s="78"/>
      <c r="T34" s="67"/>
      <c r="U34" s="6"/>
      <c r="V34" s="54"/>
      <c r="W34" s="75"/>
      <c r="X34" s="72"/>
      <c r="Y34" s="7"/>
      <c r="Z34" s="55"/>
      <c r="AA34" s="78"/>
      <c r="AB34" s="67"/>
      <c r="AC34" s="6"/>
      <c r="AD34" s="56"/>
    </row>
    <row r="35" spans="2:30" x14ac:dyDescent="0.25">
      <c r="B35" s="4" t="str">
        <f>IF([1]MAuAUFGABEN!B28="","",[1]MAuAUFGABEN!B28)</f>
        <v/>
      </c>
      <c r="C35" s="78"/>
      <c r="D35" s="67"/>
      <c r="E35" s="6"/>
      <c r="F35" s="54"/>
      <c r="G35" s="75"/>
      <c r="H35" s="72"/>
      <c r="I35" s="7"/>
      <c r="J35" s="55"/>
      <c r="K35" s="78"/>
      <c r="L35" s="67"/>
      <c r="M35" s="6"/>
      <c r="N35" s="54"/>
      <c r="O35" s="75"/>
      <c r="P35" s="72"/>
      <c r="Q35" s="7"/>
      <c r="R35" s="55"/>
      <c r="S35" s="78"/>
      <c r="T35" s="67"/>
      <c r="U35" s="6"/>
      <c r="V35" s="54"/>
      <c r="W35" s="75"/>
      <c r="X35" s="72"/>
      <c r="Y35" s="7"/>
      <c r="Z35" s="55"/>
      <c r="AA35" s="78"/>
      <c r="AB35" s="67"/>
      <c r="AC35" s="6"/>
      <c r="AD35" s="56"/>
    </row>
    <row r="36" spans="2:30" x14ac:dyDescent="0.25">
      <c r="B36" s="4" t="str">
        <f>IF([1]MAuAUFGABEN!B29="","",[1]MAuAUFGABEN!B29)</f>
        <v/>
      </c>
      <c r="C36" s="78"/>
      <c r="D36" s="67"/>
      <c r="E36" s="6"/>
      <c r="F36" s="54"/>
      <c r="G36" s="75"/>
      <c r="H36" s="72"/>
      <c r="I36" s="7"/>
      <c r="J36" s="55"/>
      <c r="K36" s="78"/>
      <c r="L36" s="67"/>
      <c r="M36" s="6"/>
      <c r="N36" s="54"/>
      <c r="O36" s="75"/>
      <c r="P36" s="72"/>
      <c r="Q36" s="7"/>
      <c r="R36" s="55"/>
      <c r="S36" s="78"/>
      <c r="T36" s="67"/>
      <c r="U36" s="6"/>
      <c r="V36" s="54"/>
      <c r="W36" s="75"/>
      <c r="X36" s="72"/>
      <c r="Y36" s="7"/>
      <c r="Z36" s="55"/>
      <c r="AA36" s="78"/>
      <c r="AB36" s="67"/>
      <c r="AC36" s="6"/>
      <c r="AD36" s="56"/>
    </row>
    <row r="37" spans="2:30" ht="15.75" thickBot="1" x14ac:dyDescent="0.3">
      <c r="B37" s="57" t="str">
        <f>IF([1]MAuAUFGABEN!B30="","",[1]MAuAUFGABEN!B30)</f>
        <v/>
      </c>
      <c r="C37" s="79"/>
      <c r="D37" s="68"/>
      <c r="E37" s="8"/>
      <c r="F37" s="59"/>
      <c r="G37" s="76"/>
      <c r="H37" s="73"/>
      <c r="I37" s="9"/>
      <c r="J37" s="60"/>
      <c r="K37" s="79"/>
      <c r="L37" s="68"/>
      <c r="M37" s="8"/>
      <c r="N37" s="59"/>
      <c r="O37" s="76"/>
      <c r="P37" s="73"/>
      <c r="Q37" s="9"/>
      <c r="R37" s="60"/>
      <c r="S37" s="79"/>
      <c r="T37" s="68"/>
      <c r="U37" s="8"/>
      <c r="V37" s="59"/>
      <c r="W37" s="76"/>
      <c r="X37" s="73"/>
      <c r="Y37" s="9"/>
      <c r="Z37" s="60"/>
      <c r="AA37" s="79"/>
      <c r="AB37" s="68"/>
      <c r="AC37" s="8"/>
      <c r="AD37" s="61"/>
    </row>
    <row r="38" spans="2:30" ht="7.5" customHeight="1" thickTop="1" thickBot="1" x14ac:dyDescent="0.3"/>
    <row r="39" spans="2:30" ht="15.75" customHeight="1" thickTop="1" x14ac:dyDescent="0.25">
      <c r="B39" s="90" t="s">
        <v>20</v>
      </c>
      <c r="C39" s="93" t="str" cm="1">
        <f t="array" ref="C39:C49">TRANSPOSE(Tabelle2[[#Headers],[Aufgabe1]:[Aufgabe11]])</f>
        <v>Aufgabe1</v>
      </c>
      <c r="D39" s="62">
        <f>COUNTIF($E$10:$F$37,C39)</f>
        <v>1</v>
      </c>
      <c r="E39" s="98" t="s">
        <v>22</v>
      </c>
      <c r="F39" s="97">
        <f>COUNT(C10:C37)</f>
        <v>9</v>
      </c>
      <c r="G39" s="93" t="str" cm="1">
        <f t="array" ref="G39:G49">TRANSPOSE(Tabelle2[[#Headers],[Aufgabe1]:[Aufgabe11]])</f>
        <v>Aufgabe1</v>
      </c>
      <c r="H39" s="62">
        <f>COUNTIF($I$10:$J$37,G39)</f>
        <v>2</v>
      </c>
      <c r="I39" s="98" t="s">
        <v>22</v>
      </c>
      <c r="J39" s="97">
        <f>COUNT(G10:G37)</f>
        <v>11</v>
      </c>
      <c r="K39" s="93" t="str" cm="1">
        <f t="array" ref="K39:K49">TRANSPOSE(Tabelle2[[#Headers],[Aufgabe1]:[Aufgabe11]])</f>
        <v>Aufgabe1</v>
      </c>
      <c r="L39" s="62">
        <f>COUNTIF($M$10:$N$37,K39)</f>
        <v>2</v>
      </c>
      <c r="M39" s="98" t="s">
        <v>22</v>
      </c>
      <c r="N39" s="97">
        <f>COUNT(K10:K37)</f>
        <v>12</v>
      </c>
      <c r="O39" s="93" t="str" cm="1">
        <f t="array" ref="O39:O49">TRANSPOSE(Tabelle2[[#Headers],[Aufgabe1]:[Aufgabe11]])</f>
        <v>Aufgabe1</v>
      </c>
      <c r="P39" s="62">
        <f>COUNTIF($Q$10:$R$37,O39)</f>
        <v>0</v>
      </c>
      <c r="Q39" s="98" t="s">
        <v>22</v>
      </c>
      <c r="R39" s="97">
        <f>COUNT(O10:O37)</f>
        <v>11</v>
      </c>
      <c r="S39" s="93" t="str" cm="1">
        <f t="array" ref="S39:S49">TRANSPOSE(Tabelle2[[#Headers],[Aufgabe1]:[Aufgabe11]])</f>
        <v>Aufgabe1</v>
      </c>
      <c r="T39" s="62">
        <f>COUNTIF($U$10:$V$37,S39)</f>
        <v>0</v>
      </c>
      <c r="U39" s="98" t="s">
        <v>22</v>
      </c>
      <c r="V39" s="97">
        <f>COUNT(S10:S37)</f>
        <v>11</v>
      </c>
      <c r="W39" s="93" t="str" cm="1">
        <f t="array" ref="W39:W49">TRANSPOSE(Tabelle2[[#Headers],[Aufgabe1]:[Aufgabe11]])</f>
        <v>Aufgabe1</v>
      </c>
      <c r="X39" s="62">
        <f>COUNTIF($Y$10:$Z$37,W39)</f>
        <v>0</v>
      </c>
      <c r="Y39" s="98" t="s">
        <v>22</v>
      </c>
      <c r="Z39" s="97">
        <f>COUNT(W10:W37)</f>
        <v>2</v>
      </c>
      <c r="AA39" s="93" t="str" cm="1">
        <f t="array" ref="AA39:AA49">TRANSPOSE(Tabelle2[[#Headers],[Aufgabe1]:[Aufgabe11]])</f>
        <v>Aufgabe1</v>
      </c>
      <c r="AB39" s="62">
        <f>COUNTIF($AC$10:$AD$37,AA39)</f>
        <v>0</v>
      </c>
      <c r="AC39" s="98" t="s">
        <v>22</v>
      </c>
      <c r="AD39" s="97">
        <f>COUNT(AA10:AA37)</f>
        <v>1</v>
      </c>
    </row>
    <row r="40" spans="2:30" ht="15" customHeight="1" x14ac:dyDescent="0.25">
      <c r="B40" s="91"/>
      <c r="C40" s="94" t="str">
        <v>Aufgabe2</v>
      </c>
      <c r="D40" s="14">
        <f t="shared" ref="D40:D49" si="1">COUNTIF($E$10:$F$37,C40)</f>
        <v>2</v>
      </c>
      <c r="E40" s="95" t="s">
        <v>21</v>
      </c>
      <c r="F40" s="96"/>
      <c r="G40" s="94" t="str">
        <v>Aufgabe2</v>
      </c>
      <c r="H40" s="14">
        <f t="shared" ref="H40:H49" si="2">COUNTIF($I$10:$J$37,G40)</f>
        <v>2</v>
      </c>
      <c r="I40" s="95" t="s">
        <v>21</v>
      </c>
      <c r="J40" s="96"/>
      <c r="K40" s="94" t="str">
        <v>Aufgabe2</v>
      </c>
      <c r="L40" s="14">
        <f t="shared" ref="L40:L49" si="3">COUNTIF($M$10:$N$37,K40)</f>
        <v>2</v>
      </c>
      <c r="M40" s="95" t="s">
        <v>21</v>
      </c>
      <c r="N40" s="96"/>
      <c r="O40" s="94" t="str">
        <v>Aufgabe2</v>
      </c>
      <c r="P40" s="14">
        <f t="shared" ref="P40:P49" si="4">COUNTIF($Q$10:$R$37,O40)</f>
        <v>0</v>
      </c>
      <c r="Q40" s="95" t="s">
        <v>21</v>
      </c>
      <c r="R40" s="96"/>
      <c r="S40" s="94" t="str">
        <v>Aufgabe2</v>
      </c>
      <c r="T40" s="14">
        <f t="shared" ref="T40:T49" si="5">COUNTIF($U$10:$V$37,S40)</f>
        <v>0</v>
      </c>
      <c r="U40" s="95" t="s">
        <v>21</v>
      </c>
      <c r="V40" s="96"/>
      <c r="W40" s="94" t="str">
        <v>Aufgabe2</v>
      </c>
      <c r="X40" s="14">
        <f t="shared" ref="X40:X49" si="6">COUNTIF($Y$10:$Z$37,W40)</f>
        <v>0</v>
      </c>
      <c r="Y40" s="95" t="s">
        <v>21</v>
      </c>
      <c r="Z40" s="96"/>
      <c r="AA40" s="94" t="str">
        <v>Aufgabe2</v>
      </c>
      <c r="AB40" s="14">
        <f t="shared" ref="AB40:AB49" si="7">COUNTIF($AC$10:$AD$37,AA40)</f>
        <v>0</v>
      </c>
      <c r="AC40" s="95" t="s">
        <v>21</v>
      </c>
      <c r="AD40" s="96"/>
    </row>
    <row r="41" spans="2:30" ht="15" customHeight="1" x14ac:dyDescent="0.25">
      <c r="B41" s="91"/>
      <c r="C41" s="94" t="str">
        <v>Aufgabe3</v>
      </c>
      <c r="D41" s="14">
        <f t="shared" si="1"/>
        <v>2</v>
      </c>
      <c r="E41" s="86"/>
      <c r="F41" s="88"/>
      <c r="G41" s="94" t="str">
        <v>Aufgabe3</v>
      </c>
      <c r="H41" s="14">
        <f t="shared" si="2"/>
        <v>1</v>
      </c>
      <c r="I41" s="86"/>
      <c r="J41" s="88"/>
      <c r="K41" s="94" t="str">
        <v>Aufgabe3</v>
      </c>
      <c r="L41" s="14">
        <f t="shared" si="3"/>
        <v>1</v>
      </c>
      <c r="M41" s="86"/>
      <c r="N41" s="88"/>
      <c r="O41" s="94" t="str">
        <v>Aufgabe3</v>
      </c>
      <c r="P41" s="14">
        <f t="shared" si="4"/>
        <v>0</v>
      </c>
      <c r="Q41" s="86"/>
      <c r="R41" s="88"/>
      <c r="S41" s="94" t="str">
        <v>Aufgabe3</v>
      </c>
      <c r="T41" s="14">
        <f t="shared" si="5"/>
        <v>0</v>
      </c>
      <c r="U41" s="86"/>
      <c r="V41" s="88"/>
      <c r="W41" s="94" t="str">
        <v>Aufgabe3</v>
      </c>
      <c r="X41" s="14">
        <f t="shared" si="6"/>
        <v>0</v>
      </c>
      <c r="Y41" s="86"/>
      <c r="Z41" s="88"/>
      <c r="AA41" s="94" t="str">
        <v>Aufgabe3</v>
      </c>
      <c r="AB41" s="14">
        <f t="shared" si="7"/>
        <v>0</v>
      </c>
      <c r="AC41" s="86"/>
      <c r="AD41" s="88"/>
    </row>
    <row r="42" spans="2:30" ht="15" customHeight="1" x14ac:dyDescent="0.25">
      <c r="B42" s="91"/>
      <c r="C42" s="94" t="str">
        <v>Aufgabe4</v>
      </c>
      <c r="D42" s="14">
        <f t="shared" si="1"/>
        <v>1</v>
      </c>
      <c r="E42" s="86"/>
      <c r="F42" s="88"/>
      <c r="G42" s="94" t="str">
        <v>Aufgabe4</v>
      </c>
      <c r="H42" s="14">
        <f t="shared" si="2"/>
        <v>3</v>
      </c>
      <c r="I42" s="86"/>
      <c r="J42" s="88"/>
      <c r="K42" s="94" t="str">
        <v>Aufgabe4</v>
      </c>
      <c r="L42" s="14">
        <f t="shared" si="3"/>
        <v>3</v>
      </c>
      <c r="M42" s="86"/>
      <c r="N42" s="88"/>
      <c r="O42" s="94" t="str">
        <v>Aufgabe4</v>
      </c>
      <c r="P42" s="14">
        <f t="shared" si="4"/>
        <v>0</v>
      </c>
      <c r="Q42" s="86"/>
      <c r="R42" s="88"/>
      <c r="S42" s="94" t="str">
        <v>Aufgabe4</v>
      </c>
      <c r="T42" s="14">
        <f t="shared" si="5"/>
        <v>0</v>
      </c>
      <c r="U42" s="86"/>
      <c r="V42" s="88"/>
      <c r="W42" s="94" t="str">
        <v>Aufgabe4</v>
      </c>
      <c r="X42" s="14">
        <f t="shared" si="6"/>
        <v>0</v>
      </c>
      <c r="Y42" s="86"/>
      <c r="Z42" s="88"/>
      <c r="AA42" s="94" t="str">
        <v>Aufgabe4</v>
      </c>
      <c r="AB42" s="14">
        <f t="shared" si="7"/>
        <v>0</v>
      </c>
      <c r="AC42" s="86"/>
      <c r="AD42" s="88"/>
    </row>
    <row r="43" spans="2:30" ht="15" customHeight="1" x14ac:dyDescent="0.25">
      <c r="B43" s="91"/>
      <c r="C43" s="94" t="str">
        <v>Aufgabe5</v>
      </c>
      <c r="D43" s="14">
        <f t="shared" si="1"/>
        <v>0</v>
      </c>
      <c r="E43" s="86"/>
      <c r="F43" s="88"/>
      <c r="G43" s="94" t="str">
        <v>Aufgabe5</v>
      </c>
      <c r="H43" s="14">
        <f t="shared" si="2"/>
        <v>0</v>
      </c>
      <c r="I43" s="86"/>
      <c r="J43" s="88"/>
      <c r="K43" s="94" t="str">
        <v>Aufgabe5</v>
      </c>
      <c r="L43" s="14">
        <f t="shared" si="3"/>
        <v>0</v>
      </c>
      <c r="M43" s="86"/>
      <c r="N43" s="88"/>
      <c r="O43" s="94" t="str">
        <v>Aufgabe5</v>
      </c>
      <c r="P43" s="14">
        <f t="shared" si="4"/>
        <v>0</v>
      </c>
      <c r="Q43" s="86"/>
      <c r="R43" s="88"/>
      <c r="S43" s="94" t="str">
        <v>Aufgabe5</v>
      </c>
      <c r="T43" s="14">
        <f t="shared" si="5"/>
        <v>0</v>
      </c>
      <c r="U43" s="86"/>
      <c r="V43" s="88"/>
      <c r="W43" s="94" t="str">
        <v>Aufgabe5</v>
      </c>
      <c r="X43" s="14">
        <f t="shared" si="6"/>
        <v>0</v>
      </c>
      <c r="Y43" s="86"/>
      <c r="Z43" s="88"/>
      <c r="AA43" s="94" t="str">
        <v>Aufgabe5</v>
      </c>
      <c r="AB43" s="14">
        <f t="shared" si="7"/>
        <v>0</v>
      </c>
      <c r="AC43" s="86"/>
      <c r="AD43" s="88"/>
    </row>
    <row r="44" spans="2:30" ht="15" customHeight="1" x14ac:dyDescent="0.25">
      <c r="B44" s="91"/>
      <c r="C44" s="94" t="str">
        <v>Aufgabe6</v>
      </c>
      <c r="D44" s="14">
        <f t="shared" si="1"/>
        <v>0</v>
      </c>
      <c r="E44" s="86"/>
      <c r="F44" s="88"/>
      <c r="G44" s="94" t="str">
        <v>Aufgabe6</v>
      </c>
      <c r="H44" s="14">
        <f t="shared" si="2"/>
        <v>2</v>
      </c>
      <c r="I44" s="86"/>
      <c r="J44" s="88"/>
      <c r="K44" s="94" t="str">
        <v>Aufgabe6</v>
      </c>
      <c r="L44" s="14">
        <f t="shared" si="3"/>
        <v>2</v>
      </c>
      <c r="M44" s="86"/>
      <c r="N44" s="88"/>
      <c r="O44" s="94" t="str">
        <v>Aufgabe6</v>
      </c>
      <c r="P44" s="14">
        <f t="shared" si="4"/>
        <v>0</v>
      </c>
      <c r="Q44" s="86"/>
      <c r="R44" s="88"/>
      <c r="S44" s="94" t="str">
        <v>Aufgabe6</v>
      </c>
      <c r="T44" s="14">
        <f t="shared" si="5"/>
        <v>0</v>
      </c>
      <c r="U44" s="86"/>
      <c r="V44" s="88"/>
      <c r="W44" s="94" t="str">
        <v>Aufgabe6</v>
      </c>
      <c r="X44" s="14">
        <f t="shared" si="6"/>
        <v>0</v>
      </c>
      <c r="Y44" s="86"/>
      <c r="Z44" s="88"/>
      <c r="AA44" s="94" t="str">
        <v>Aufgabe6</v>
      </c>
      <c r="AB44" s="14">
        <f t="shared" si="7"/>
        <v>0</v>
      </c>
      <c r="AC44" s="86"/>
      <c r="AD44" s="88"/>
    </row>
    <row r="45" spans="2:30" ht="15" customHeight="1" x14ac:dyDescent="0.25">
      <c r="B45" s="91"/>
      <c r="C45" s="94" t="str">
        <v>Aufgabe7</v>
      </c>
      <c r="D45" s="14">
        <f t="shared" si="1"/>
        <v>1</v>
      </c>
      <c r="E45" s="86"/>
      <c r="F45" s="88"/>
      <c r="G45" s="94" t="str">
        <v>Aufgabe7</v>
      </c>
      <c r="H45" s="14">
        <f t="shared" si="2"/>
        <v>1</v>
      </c>
      <c r="I45" s="86"/>
      <c r="J45" s="88"/>
      <c r="K45" s="94" t="str">
        <v>Aufgabe7</v>
      </c>
      <c r="L45" s="14">
        <f t="shared" si="3"/>
        <v>1</v>
      </c>
      <c r="M45" s="86"/>
      <c r="N45" s="88"/>
      <c r="O45" s="94" t="str">
        <v>Aufgabe7</v>
      </c>
      <c r="P45" s="14">
        <f t="shared" si="4"/>
        <v>0</v>
      </c>
      <c r="Q45" s="86"/>
      <c r="R45" s="88"/>
      <c r="S45" s="94" t="str">
        <v>Aufgabe7</v>
      </c>
      <c r="T45" s="14">
        <f t="shared" si="5"/>
        <v>0</v>
      </c>
      <c r="U45" s="86"/>
      <c r="V45" s="88"/>
      <c r="W45" s="94" t="str">
        <v>Aufgabe7</v>
      </c>
      <c r="X45" s="14">
        <f t="shared" si="6"/>
        <v>0</v>
      </c>
      <c r="Y45" s="86"/>
      <c r="Z45" s="88"/>
      <c r="AA45" s="94" t="str">
        <v>Aufgabe7</v>
      </c>
      <c r="AB45" s="14">
        <f t="shared" si="7"/>
        <v>0</v>
      </c>
      <c r="AC45" s="86"/>
      <c r="AD45" s="88"/>
    </row>
    <row r="46" spans="2:30" ht="15" customHeight="1" x14ac:dyDescent="0.25">
      <c r="B46" s="91"/>
      <c r="C46" s="94" t="str">
        <v>Aufgabe8</v>
      </c>
      <c r="D46" s="14">
        <f t="shared" si="1"/>
        <v>0</v>
      </c>
      <c r="E46" s="86"/>
      <c r="F46" s="88"/>
      <c r="G46" s="94" t="str">
        <v>Aufgabe8</v>
      </c>
      <c r="H46" s="14">
        <f t="shared" si="2"/>
        <v>0</v>
      </c>
      <c r="I46" s="86"/>
      <c r="J46" s="88"/>
      <c r="K46" s="94" t="str">
        <v>Aufgabe8</v>
      </c>
      <c r="L46" s="14">
        <f t="shared" si="3"/>
        <v>0</v>
      </c>
      <c r="M46" s="86"/>
      <c r="N46" s="88"/>
      <c r="O46" s="94" t="str">
        <v>Aufgabe8</v>
      </c>
      <c r="P46" s="14">
        <f t="shared" si="4"/>
        <v>0</v>
      </c>
      <c r="Q46" s="86"/>
      <c r="R46" s="88"/>
      <c r="S46" s="94" t="str">
        <v>Aufgabe8</v>
      </c>
      <c r="T46" s="14">
        <f t="shared" si="5"/>
        <v>0</v>
      </c>
      <c r="U46" s="86"/>
      <c r="V46" s="88"/>
      <c r="W46" s="94" t="str">
        <v>Aufgabe8</v>
      </c>
      <c r="X46" s="14">
        <f t="shared" si="6"/>
        <v>0</v>
      </c>
      <c r="Y46" s="86"/>
      <c r="Z46" s="88"/>
      <c r="AA46" s="94" t="str">
        <v>Aufgabe8</v>
      </c>
      <c r="AB46" s="14">
        <f t="shared" si="7"/>
        <v>0</v>
      </c>
      <c r="AC46" s="86"/>
      <c r="AD46" s="88"/>
    </row>
    <row r="47" spans="2:30" ht="15.75" customHeight="1" x14ac:dyDescent="0.25">
      <c r="B47" s="91"/>
      <c r="C47" s="94" t="str">
        <v>Aufgabe9</v>
      </c>
      <c r="D47" s="14">
        <f t="shared" si="1"/>
        <v>2</v>
      </c>
      <c r="E47" s="86"/>
      <c r="F47" s="88"/>
      <c r="G47" s="94" t="str">
        <v>Aufgabe9</v>
      </c>
      <c r="H47" s="14">
        <f t="shared" si="2"/>
        <v>2</v>
      </c>
      <c r="I47" s="86"/>
      <c r="J47" s="88"/>
      <c r="K47" s="94" t="str">
        <v>Aufgabe9</v>
      </c>
      <c r="L47" s="14">
        <f t="shared" si="3"/>
        <v>3</v>
      </c>
      <c r="M47" s="86"/>
      <c r="N47" s="88"/>
      <c r="O47" s="94" t="str">
        <v>Aufgabe9</v>
      </c>
      <c r="P47" s="14">
        <f t="shared" si="4"/>
        <v>0</v>
      </c>
      <c r="Q47" s="86"/>
      <c r="R47" s="88"/>
      <c r="S47" s="94" t="str">
        <v>Aufgabe9</v>
      </c>
      <c r="T47" s="14">
        <f t="shared" si="5"/>
        <v>0</v>
      </c>
      <c r="U47" s="86"/>
      <c r="V47" s="88"/>
      <c r="W47" s="94" t="str">
        <v>Aufgabe9</v>
      </c>
      <c r="X47" s="14">
        <f t="shared" si="6"/>
        <v>0</v>
      </c>
      <c r="Y47" s="86"/>
      <c r="Z47" s="88"/>
      <c r="AA47" s="94" t="str">
        <v>Aufgabe9</v>
      </c>
      <c r="AB47" s="14">
        <f t="shared" si="7"/>
        <v>0</v>
      </c>
      <c r="AC47" s="86"/>
      <c r="AD47" s="88"/>
    </row>
    <row r="48" spans="2:30" ht="15" customHeight="1" x14ac:dyDescent="0.25">
      <c r="B48" s="91"/>
      <c r="C48" s="94" t="str">
        <v>Aufgabe10</v>
      </c>
      <c r="D48" s="14">
        <f t="shared" si="1"/>
        <v>3</v>
      </c>
      <c r="E48" s="86"/>
      <c r="F48" s="88"/>
      <c r="G48" s="94" t="str">
        <v>Aufgabe10</v>
      </c>
      <c r="H48" s="14">
        <f t="shared" si="2"/>
        <v>2</v>
      </c>
      <c r="I48" s="86"/>
      <c r="J48" s="88"/>
      <c r="K48" s="94" t="str">
        <v>Aufgabe10</v>
      </c>
      <c r="L48" s="14">
        <f t="shared" si="3"/>
        <v>2</v>
      </c>
      <c r="M48" s="86"/>
      <c r="N48" s="88"/>
      <c r="O48" s="94" t="str">
        <v>Aufgabe10</v>
      </c>
      <c r="P48" s="14">
        <f t="shared" si="4"/>
        <v>0</v>
      </c>
      <c r="Q48" s="86"/>
      <c r="R48" s="88"/>
      <c r="S48" s="94" t="str">
        <v>Aufgabe10</v>
      </c>
      <c r="T48" s="14">
        <f t="shared" si="5"/>
        <v>0</v>
      </c>
      <c r="U48" s="86"/>
      <c r="V48" s="88"/>
      <c r="W48" s="94" t="str">
        <v>Aufgabe10</v>
      </c>
      <c r="X48" s="14">
        <f t="shared" si="6"/>
        <v>0</v>
      </c>
      <c r="Y48" s="86"/>
      <c r="Z48" s="88"/>
      <c r="AA48" s="94" t="str">
        <v>Aufgabe10</v>
      </c>
      <c r="AB48" s="14">
        <f t="shared" si="7"/>
        <v>0</v>
      </c>
      <c r="AC48" s="86"/>
      <c r="AD48" s="88"/>
    </row>
    <row r="49" spans="2:30" ht="15.75" thickBot="1" x14ac:dyDescent="0.3">
      <c r="B49" s="92"/>
      <c r="C49" s="58" t="str">
        <v>Aufgabe11</v>
      </c>
      <c r="D49" s="8">
        <f t="shared" si="1"/>
        <v>0</v>
      </c>
      <c r="E49" s="87"/>
      <c r="F49" s="89"/>
      <c r="G49" s="58" t="str">
        <v>Aufgabe11</v>
      </c>
      <c r="H49" s="8">
        <f t="shared" si="2"/>
        <v>0</v>
      </c>
      <c r="I49" s="87"/>
      <c r="J49" s="89"/>
      <c r="K49" s="58" t="str">
        <v>Aufgabe11</v>
      </c>
      <c r="L49" s="8">
        <f t="shared" si="3"/>
        <v>0</v>
      </c>
      <c r="M49" s="87"/>
      <c r="N49" s="89"/>
      <c r="O49" s="58" t="str">
        <v>Aufgabe11</v>
      </c>
      <c r="P49" s="8">
        <f t="shared" si="4"/>
        <v>0</v>
      </c>
      <c r="Q49" s="87"/>
      <c r="R49" s="89"/>
      <c r="S49" s="58" t="str">
        <v>Aufgabe11</v>
      </c>
      <c r="T49" s="8">
        <f t="shared" si="5"/>
        <v>0</v>
      </c>
      <c r="U49" s="87"/>
      <c r="V49" s="89"/>
      <c r="W49" s="58" t="str">
        <v>Aufgabe11</v>
      </c>
      <c r="X49" s="8">
        <f t="shared" si="6"/>
        <v>0</v>
      </c>
      <c r="Y49" s="87"/>
      <c r="Z49" s="89"/>
      <c r="AA49" s="58" t="str">
        <v>Aufgabe11</v>
      </c>
      <c r="AB49" s="8">
        <f t="shared" si="7"/>
        <v>0</v>
      </c>
      <c r="AC49" s="87"/>
      <c r="AD49" s="89"/>
    </row>
    <row r="50" spans="2:30" ht="15.75" thickTop="1" x14ac:dyDescent="0.25"/>
  </sheetData>
  <autoFilter ref="B9:AD9" xr:uid="{9DBDD214-64D8-412A-91F5-774258ACB515}"/>
  <mergeCells count="22">
    <mergeCell ref="Y40:Z40"/>
    <mergeCell ref="AC40:AD40"/>
    <mergeCell ref="B2:AD3"/>
    <mergeCell ref="R4:V6"/>
    <mergeCell ref="H5:H6"/>
    <mergeCell ref="L5:L6"/>
    <mergeCell ref="P5:P6"/>
    <mergeCell ref="I40:J40"/>
    <mergeCell ref="M40:N40"/>
    <mergeCell ref="Q40:R40"/>
    <mergeCell ref="U40:V40"/>
    <mergeCell ref="Q5:Q6"/>
    <mergeCell ref="B39:B49"/>
    <mergeCell ref="E40:F40"/>
    <mergeCell ref="F5:F6"/>
    <mergeCell ref="G5:G6"/>
    <mergeCell ref="I5:I6"/>
    <mergeCell ref="J5:J6"/>
    <mergeCell ref="K5:K6"/>
    <mergeCell ref="M5:M6"/>
    <mergeCell ref="N5:N6"/>
    <mergeCell ref="O5:O6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8A04AC9-2AA9-47D9-A0A3-D1726977E71E}">
          <x14:formula1>
            <xm:f>Mitarbeiter!$G$3:$Q$3</xm:f>
          </x14:formula1>
          <xm:sqref>E10:F37 I10:J37 M10:N37 Q10:R37 U10:V37 Y11:Z26 Z10 Y10:Z37 AC10:AD37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1E909-3B74-49B1-A561-F9C4EBF5E7EB}">
  <dimension ref="B2:AD50"/>
  <sheetViews>
    <sheetView showGridLines="0" topLeftCell="A4" workbookViewId="0">
      <selection activeCell="O30" sqref="O30"/>
    </sheetView>
  </sheetViews>
  <sheetFormatPr baseColWidth="10" defaultRowHeight="15" x14ac:dyDescent="0.25"/>
  <cols>
    <col min="1" max="1" width="1.85546875" style="1" customWidth="1"/>
    <col min="2" max="2" width="18.140625" style="1" customWidth="1"/>
    <col min="3" max="30" width="12.7109375" style="1" customWidth="1"/>
    <col min="31" max="16384" width="11.42578125" style="1"/>
  </cols>
  <sheetData>
    <row r="2" spans="2:30" ht="21.75" customHeight="1" x14ac:dyDescent="0.25">
      <c r="B2" s="28" t="s">
        <v>6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</row>
    <row r="3" spans="2:30" ht="21.75" customHeight="1" thickBot="1" x14ac:dyDescent="0.3"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</row>
    <row r="4" spans="2:30" ht="16.5" customHeight="1" thickTop="1" thickBot="1" x14ac:dyDescent="0.3">
      <c r="B4" s="29" t="s">
        <v>7</v>
      </c>
      <c r="C4" s="30" t="str" cm="1">
        <f t="array" aca="1" ref="C4" ca="1">RIGHT(CELL("dateiname",A1),LEN(CELL("dateiname",A1))-FIND("]",CELL("dateiname",A1)))</f>
        <v>12</v>
      </c>
      <c r="D4" s="63"/>
      <c r="F4" s="31" t="str" cm="1">
        <f t="array" ref="F4:P4">TRANSPOSE(C39:C49)</f>
        <v>Aufgabe1</v>
      </c>
      <c r="G4" s="32" t="str">
        <v>Aufgabe2</v>
      </c>
      <c r="H4" s="32" t="str">
        <v>Aufgabe3</v>
      </c>
      <c r="I4" s="32" t="str">
        <v>Aufgabe4</v>
      </c>
      <c r="J4" s="32" t="str">
        <v>Aufgabe5</v>
      </c>
      <c r="K4" s="32" t="str">
        <v>Aufgabe6</v>
      </c>
      <c r="L4" s="32" t="str">
        <v>Aufgabe7</v>
      </c>
      <c r="M4" s="32" t="str">
        <v>Aufgabe8</v>
      </c>
      <c r="N4" s="32" t="str">
        <v>Aufgabe9</v>
      </c>
      <c r="O4" s="32" t="str">
        <v>Aufgabe10</v>
      </c>
      <c r="P4" s="81" t="str">
        <v>Aufgabe11</v>
      </c>
      <c r="Q4" s="84"/>
      <c r="R4" s="99" t="s">
        <v>23</v>
      </c>
      <c r="S4" s="99"/>
      <c r="T4" s="99"/>
      <c r="U4" s="99"/>
      <c r="V4" s="99"/>
    </row>
    <row r="5" spans="2:30" ht="7.5" customHeight="1" thickTop="1" thickBot="1" x14ac:dyDescent="0.3">
      <c r="B5" s="33"/>
      <c r="C5" s="34"/>
      <c r="D5" s="63"/>
      <c r="F5" s="35">
        <f>COUNTIF($C$10:$AD$37,F4)</f>
        <v>5</v>
      </c>
      <c r="G5" s="36">
        <f t="shared" ref="G5:P5" si="0">COUNTIF($C$10:$AD$37,G4)</f>
        <v>6</v>
      </c>
      <c r="H5" s="36">
        <f t="shared" si="0"/>
        <v>4</v>
      </c>
      <c r="I5" s="36">
        <f t="shared" si="0"/>
        <v>7</v>
      </c>
      <c r="J5" s="36">
        <f t="shared" si="0"/>
        <v>0</v>
      </c>
      <c r="K5" s="36">
        <f t="shared" si="0"/>
        <v>4</v>
      </c>
      <c r="L5" s="36">
        <f t="shared" si="0"/>
        <v>3</v>
      </c>
      <c r="M5" s="36">
        <f t="shared" si="0"/>
        <v>0</v>
      </c>
      <c r="N5" s="36">
        <f t="shared" si="0"/>
        <v>7</v>
      </c>
      <c r="O5" s="36">
        <f t="shared" si="0"/>
        <v>7</v>
      </c>
      <c r="P5" s="82">
        <f t="shared" si="0"/>
        <v>0</v>
      </c>
      <c r="Q5" s="85"/>
      <c r="R5" s="99"/>
      <c r="S5" s="99"/>
      <c r="T5" s="99"/>
      <c r="U5" s="99"/>
      <c r="V5" s="99"/>
    </row>
    <row r="6" spans="2:30" ht="16.5" thickTop="1" thickBot="1" x14ac:dyDescent="0.3">
      <c r="B6" s="29" t="s">
        <v>8</v>
      </c>
      <c r="C6" s="30">
        <v>2025</v>
      </c>
      <c r="D6" s="63"/>
      <c r="F6" s="37"/>
      <c r="G6" s="38"/>
      <c r="H6" s="38"/>
      <c r="I6" s="38"/>
      <c r="J6" s="38"/>
      <c r="K6" s="38"/>
      <c r="L6" s="38"/>
      <c r="M6" s="38"/>
      <c r="N6" s="38"/>
      <c r="O6" s="38"/>
      <c r="P6" s="83"/>
      <c r="Q6" s="85"/>
      <c r="R6" s="99"/>
      <c r="S6" s="99"/>
      <c r="T6" s="99"/>
      <c r="U6" s="99"/>
      <c r="V6" s="99"/>
    </row>
    <row r="7" spans="2:30" ht="7.5" customHeight="1" thickTop="1" thickBot="1" x14ac:dyDescent="0.3"/>
    <row r="8" spans="2:30" ht="15.75" thickTop="1" x14ac:dyDescent="0.25">
      <c r="B8" s="39"/>
      <c r="C8" s="40" t="s">
        <v>10</v>
      </c>
      <c r="D8" s="5">
        <f ca="1">DATE(C6,1,1)+(C4-1)*7+1-WEEKDAY(DATE(C6,1,1)-1)</f>
        <v>45733</v>
      </c>
      <c r="E8" s="5"/>
      <c r="F8" s="41"/>
      <c r="G8" s="42" t="s">
        <v>11</v>
      </c>
      <c r="H8" s="2">
        <f ca="1">D8+1</f>
        <v>45734</v>
      </c>
      <c r="I8" s="2"/>
      <c r="J8" s="43"/>
      <c r="K8" s="40" t="s">
        <v>12</v>
      </c>
      <c r="L8" s="5">
        <f ca="1">D8+2</f>
        <v>45735</v>
      </c>
      <c r="M8" s="5"/>
      <c r="N8" s="41"/>
      <c r="O8" s="42" t="s">
        <v>13</v>
      </c>
      <c r="P8" s="2">
        <f ca="1">D8+3</f>
        <v>45736</v>
      </c>
      <c r="Q8" s="2"/>
      <c r="R8" s="43"/>
      <c r="S8" s="40" t="s">
        <v>14</v>
      </c>
      <c r="T8" s="5">
        <f ca="1">D8+4</f>
        <v>45737</v>
      </c>
      <c r="U8" s="5"/>
      <c r="V8" s="41"/>
      <c r="W8" s="42" t="s">
        <v>15</v>
      </c>
      <c r="X8" s="2">
        <f ca="1">D8+5</f>
        <v>45738</v>
      </c>
      <c r="Y8" s="2"/>
      <c r="Z8" s="43"/>
      <c r="AA8" s="40" t="s">
        <v>16</v>
      </c>
      <c r="AB8" s="5">
        <f ca="1">D8+6</f>
        <v>45739</v>
      </c>
      <c r="AC8" s="5"/>
      <c r="AD8" s="44"/>
    </row>
    <row r="9" spans="2:30" ht="15.75" thickBot="1" x14ac:dyDescent="0.3">
      <c r="B9" s="45" t="s">
        <v>9</v>
      </c>
      <c r="C9" s="46" t="s">
        <v>17</v>
      </c>
      <c r="D9" s="64" t="s">
        <v>71</v>
      </c>
      <c r="E9" s="47" t="s">
        <v>18</v>
      </c>
      <c r="F9" s="48" t="s">
        <v>19</v>
      </c>
      <c r="G9" s="49" t="s">
        <v>17</v>
      </c>
      <c r="H9" s="69" t="s">
        <v>71</v>
      </c>
      <c r="I9" s="50" t="s">
        <v>18</v>
      </c>
      <c r="J9" s="51" t="s">
        <v>19</v>
      </c>
      <c r="K9" s="46" t="s">
        <v>17</v>
      </c>
      <c r="L9" s="64" t="s">
        <v>71</v>
      </c>
      <c r="M9" s="47" t="s">
        <v>18</v>
      </c>
      <c r="N9" s="48" t="s">
        <v>19</v>
      </c>
      <c r="O9" s="49" t="s">
        <v>17</v>
      </c>
      <c r="P9" s="69" t="s">
        <v>71</v>
      </c>
      <c r="Q9" s="50" t="s">
        <v>18</v>
      </c>
      <c r="R9" s="51" t="s">
        <v>19</v>
      </c>
      <c r="S9" s="46" t="s">
        <v>17</v>
      </c>
      <c r="T9" s="64" t="s">
        <v>71</v>
      </c>
      <c r="U9" s="47" t="s">
        <v>18</v>
      </c>
      <c r="V9" s="48" t="s">
        <v>19</v>
      </c>
      <c r="W9" s="49" t="s">
        <v>17</v>
      </c>
      <c r="X9" s="69" t="s">
        <v>71</v>
      </c>
      <c r="Y9" s="50" t="s">
        <v>18</v>
      </c>
      <c r="Z9" s="51" t="s">
        <v>19</v>
      </c>
      <c r="AA9" s="46" t="s">
        <v>17</v>
      </c>
      <c r="AB9" s="64" t="s">
        <v>71</v>
      </c>
      <c r="AC9" s="47" t="s">
        <v>18</v>
      </c>
      <c r="AD9" s="52" t="s">
        <v>19</v>
      </c>
    </row>
    <row r="10" spans="2:30" x14ac:dyDescent="0.25">
      <c r="B10" s="3" t="s">
        <v>52</v>
      </c>
      <c r="C10" s="77">
        <v>0.29166666666666669</v>
      </c>
      <c r="D10" s="65"/>
      <c r="E10" s="65" t="s">
        <v>24</v>
      </c>
      <c r="F10" s="11" t="s">
        <v>25</v>
      </c>
      <c r="G10" s="74">
        <v>0.29166666666666669</v>
      </c>
      <c r="H10" s="70"/>
      <c r="I10" s="10" t="s">
        <v>26</v>
      </c>
      <c r="J10" s="53" t="s">
        <v>27</v>
      </c>
      <c r="K10" s="77">
        <v>0.29166666666666669</v>
      </c>
      <c r="L10" s="65"/>
      <c r="M10" s="65" t="s">
        <v>26</v>
      </c>
      <c r="N10" s="11" t="s">
        <v>27</v>
      </c>
      <c r="O10" s="74">
        <v>0.29166666666666669</v>
      </c>
      <c r="P10" s="70"/>
      <c r="Q10" s="10"/>
      <c r="R10" s="53"/>
      <c r="S10" s="77">
        <v>0.29166666666666669</v>
      </c>
      <c r="T10" s="65"/>
      <c r="U10" s="65"/>
      <c r="V10" s="11"/>
      <c r="W10" s="74">
        <v>0.375</v>
      </c>
      <c r="X10" s="70"/>
      <c r="Y10" s="10"/>
      <c r="Z10" s="53"/>
      <c r="AA10" s="77"/>
      <c r="AB10" s="65"/>
      <c r="AC10" s="65"/>
      <c r="AD10" s="80"/>
    </row>
    <row r="11" spans="2:30" x14ac:dyDescent="0.25">
      <c r="B11" s="4" t="s">
        <v>53</v>
      </c>
      <c r="C11" s="78" t="s">
        <v>3</v>
      </c>
      <c r="D11" s="66"/>
      <c r="E11" s="66"/>
      <c r="F11" s="6"/>
      <c r="G11" s="75" t="s">
        <v>3</v>
      </c>
      <c r="H11" s="71"/>
      <c r="I11" s="7"/>
      <c r="J11" s="55"/>
      <c r="K11" s="78" t="s">
        <v>3</v>
      </c>
      <c r="L11" s="66"/>
      <c r="M11" s="66"/>
      <c r="N11" s="6"/>
      <c r="O11" s="75" t="s">
        <v>3</v>
      </c>
      <c r="P11" s="71"/>
      <c r="Q11" s="7"/>
      <c r="R11" s="55"/>
      <c r="S11" s="78" t="s">
        <v>3</v>
      </c>
      <c r="T11" s="66"/>
      <c r="U11" s="66"/>
      <c r="V11" s="6"/>
      <c r="W11" s="75"/>
      <c r="X11" s="71"/>
      <c r="Y11" s="7"/>
      <c r="Z11" s="55"/>
      <c r="AA11" s="78"/>
      <c r="AB11" s="66"/>
      <c r="AC11" s="66"/>
      <c r="AD11" s="56"/>
    </row>
    <row r="12" spans="2:30" x14ac:dyDescent="0.25">
      <c r="B12" s="4" t="s">
        <v>54</v>
      </c>
      <c r="C12" s="78">
        <v>0.33333333333333331</v>
      </c>
      <c r="D12" s="66"/>
      <c r="E12" s="66" t="s">
        <v>26</v>
      </c>
      <c r="F12" s="6" t="s">
        <v>32</v>
      </c>
      <c r="G12" s="75">
        <v>0.33333333333333331</v>
      </c>
      <c r="H12" s="71"/>
      <c r="I12" s="7" t="s">
        <v>25</v>
      </c>
      <c r="J12" s="55" t="s">
        <v>29</v>
      </c>
      <c r="K12" s="78">
        <v>0.33333333333333331</v>
      </c>
      <c r="L12" s="66"/>
      <c r="M12" s="66" t="s">
        <v>25</v>
      </c>
      <c r="N12" s="6" t="s">
        <v>29</v>
      </c>
      <c r="O12" s="75">
        <v>0.33333333333333331</v>
      </c>
      <c r="P12" s="71"/>
      <c r="Q12" s="7"/>
      <c r="R12" s="55"/>
      <c r="S12" s="78">
        <v>0.33333333333333331</v>
      </c>
      <c r="T12" s="66"/>
      <c r="U12" s="66"/>
      <c r="V12" s="6"/>
      <c r="W12" s="75"/>
      <c r="X12" s="71"/>
      <c r="Y12" s="7"/>
      <c r="Z12" s="55"/>
      <c r="AA12" s="78"/>
      <c r="AB12" s="66"/>
      <c r="AC12" s="66"/>
      <c r="AD12" s="56"/>
    </row>
    <row r="13" spans="2:30" x14ac:dyDescent="0.25">
      <c r="B13" s="4" t="s">
        <v>55</v>
      </c>
      <c r="C13" s="78">
        <v>0.38541666666666669</v>
      </c>
      <c r="D13" s="66"/>
      <c r="E13" s="66" t="s">
        <v>30</v>
      </c>
      <c r="F13" s="6" t="s">
        <v>33</v>
      </c>
      <c r="G13" s="75">
        <v>0.38541666666666669</v>
      </c>
      <c r="H13" s="71"/>
      <c r="I13" s="7" t="s">
        <v>30</v>
      </c>
      <c r="J13" s="55"/>
      <c r="K13" s="78">
        <v>0.38541666666666669</v>
      </c>
      <c r="L13" s="66"/>
      <c r="M13" s="66" t="s">
        <v>30</v>
      </c>
      <c r="N13" s="6"/>
      <c r="O13" s="75">
        <v>0.38541666666666669</v>
      </c>
      <c r="P13" s="71"/>
      <c r="Q13" s="7"/>
      <c r="R13" s="55"/>
      <c r="S13" s="78">
        <v>0.38541666666666669</v>
      </c>
      <c r="T13" s="66"/>
      <c r="U13" s="66"/>
      <c r="V13" s="6"/>
      <c r="W13" s="75"/>
      <c r="X13" s="71"/>
      <c r="Y13" s="7"/>
      <c r="Z13" s="55"/>
      <c r="AA13" s="78">
        <v>0.33333333333333331</v>
      </c>
      <c r="AB13" s="66"/>
      <c r="AC13" s="66"/>
      <c r="AD13" s="56"/>
    </row>
    <row r="14" spans="2:30" x14ac:dyDescent="0.25">
      <c r="B14" s="4" t="s">
        <v>56</v>
      </c>
      <c r="C14" s="78">
        <v>0.46875</v>
      </c>
      <c r="D14" s="66"/>
      <c r="E14" s="66"/>
      <c r="F14" s="6"/>
      <c r="G14" s="75">
        <v>0.46875</v>
      </c>
      <c r="H14" s="71"/>
      <c r="I14" s="7" t="s">
        <v>32</v>
      </c>
      <c r="J14" s="55"/>
      <c r="K14" s="78">
        <v>0.46875</v>
      </c>
      <c r="L14" s="66"/>
      <c r="M14" s="66" t="s">
        <v>32</v>
      </c>
      <c r="N14" s="6"/>
      <c r="O14" s="75">
        <v>0.46875</v>
      </c>
      <c r="P14" s="71"/>
      <c r="Q14" s="7"/>
      <c r="R14" s="55"/>
      <c r="S14" s="78">
        <v>0.46875</v>
      </c>
      <c r="T14" s="66"/>
      <c r="U14" s="66"/>
      <c r="V14" s="6"/>
      <c r="W14" s="75"/>
      <c r="X14" s="71"/>
      <c r="Y14" s="7"/>
      <c r="Z14" s="55"/>
      <c r="AA14" s="78"/>
      <c r="AB14" s="66"/>
      <c r="AC14" s="66"/>
      <c r="AD14" s="56"/>
    </row>
    <row r="15" spans="2:30" x14ac:dyDescent="0.25">
      <c r="B15" s="4" t="s">
        <v>57</v>
      </c>
      <c r="C15" s="78">
        <v>0.42708333333333331</v>
      </c>
      <c r="D15" s="66"/>
      <c r="E15" s="66" t="s">
        <v>25</v>
      </c>
      <c r="F15" s="6"/>
      <c r="G15" s="75">
        <v>0.42708333333333331</v>
      </c>
      <c r="H15" s="71"/>
      <c r="I15" s="7" t="s">
        <v>33</v>
      </c>
      <c r="J15" s="55"/>
      <c r="K15" s="78">
        <v>0.46875</v>
      </c>
      <c r="L15" s="66"/>
      <c r="M15" s="66" t="s">
        <v>33</v>
      </c>
      <c r="N15" s="6"/>
      <c r="O15" s="75">
        <v>0.46875</v>
      </c>
      <c r="P15" s="71"/>
      <c r="Q15" s="7"/>
      <c r="R15" s="55"/>
      <c r="S15" s="78">
        <v>0.46875</v>
      </c>
      <c r="T15" s="66"/>
      <c r="U15" s="66"/>
      <c r="V15" s="6"/>
      <c r="W15" s="75"/>
      <c r="X15" s="71"/>
      <c r="Y15" s="7"/>
      <c r="Z15" s="55"/>
      <c r="AA15" s="78"/>
      <c r="AB15" s="66"/>
      <c r="AC15" s="66"/>
      <c r="AD15" s="56"/>
    </row>
    <row r="16" spans="2:30" x14ac:dyDescent="0.25">
      <c r="B16" s="4" t="s">
        <v>58</v>
      </c>
      <c r="C16" s="78" t="s">
        <v>3</v>
      </c>
      <c r="D16" s="66"/>
      <c r="E16" s="66"/>
      <c r="F16" s="6"/>
      <c r="G16" s="75" t="s">
        <v>3</v>
      </c>
      <c r="H16" s="71"/>
      <c r="I16" s="7"/>
      <c r="J16" s="55"/>
      <c r="K16" s="78" t="s">
        <v>3</v>
      </c>
      <c r="L16" s="66"/>
      <c r="M16" s="66"/>
      <c r="N16" s="6"/>
      <c r="O16" s="75" t="s">
        <v>3</v>
      </c>
      <c r="P16" s="71"/>
      <c r="Q16" s="7"/>
      <c r="R16" s="55"/>
      <c r="S16" s="78" t="s">
        <v>3</v>
      </c>
      <c r="T16" s="66"/>
      <c r="U16" s="66"/>
      <c r="V16" s="6"/>
      <c r="W16" s="75"/>
      <c r="X16" s="71"/>
      <c r="Y16" s="7"/>
      <c r="Z16" s="55"/>
      <c r="AA16" s="78"/>
      <c r="AB16" s="66"/>
      <c r="AC16" s="66"/>
      <c r="AD16" s="56"/>
    </row>
    <row r="17" spans="2:30" x14ac:dyDescent="0.25">
      <c r="B17" s="4" t="s">
        <v>59</v>
      </c>
      <c r="C17" s="78" t="s">
        <v>3</v>
      </c>
      <c r="D17" s="66"/>
      <c r="E17" s="66"/>
      <c r="F17" s="6"/>
      <c r="G17" s="75" t="s">
        <v>3</v>
      </c>
      <c r="H17" s="71"/>
      <c r="I17" s="7"/>
      <c r="J17" s="55"/>
      <c r="K17" s="78" t="s">
        <v>3</v>
      </c>
      <c r="L17" s="66"/>
      <c r="M17" s="66"/>
      <c r="N17" s="6"/>
      <c r="O17" s="75" t="s">
        <v>3</v>
      </c>
      <c r="P17" s="71"/>
      <c r="Q17" s="7"/>
      <c r="R17" s="55"/>
      <c r="S17" s="78" t="s">
        <v>3</v>
      </c>
      <c r="T17" s="66"/>
      <c r="U17" s="66"/>
      <c r="V17" s="6"/>
      <c r="W17" s="75"/>
      <c r="X17" s="71"/>
      <c r="Y17" s="7"/>
      <c r="Z17" s="55"/>
      <c r="AA17" s="78"/>
      <c r="AB17" s="66"/>
      <c r="AC17" s="66"/>
      <c r="AD17" s="56"/>
    </row>
    <row r="18" spans="2:30" x14ac:dyDescent="0.25">
      <c r="B18" s="4" t="s">
        <v>60</v>
      </c>
      <c r="C18" s="78">
        <v>0.29166666666666669</v>
      </c>
      <c r="D18" s="66"/>
      <c r="E18" s="66" t="s">
        <v>32</v>
      </c>
      <c r="F18" s="6"/>
      <c r="G18" s="75">
        <v>0.29166666666666669</v>
      </c>
      <c r="H18" s="71"/>
      <c r="I18" s="7" t="s">
        <v>27</v>
      </c>
      <c r="J18" s="55" t="s">
        <v>29</v>
      </c>
      <c r="K18" s="78">
        <v>0.29166666666666669</v>
      </c>
      <c r="L18" s="66"/>
      <c r="M18" s="66" t="s">
        <v>27</v>
      </c>
      <c r="N18" s="6" t="s">
        <v>29</v>
      </c>
      <c r="O18" s="75">
        <v>0.29166666666666669</v>
      </c>
      <c r="P18" s="71"/>
      <c r="Q18" s="7"/>
      <c r="R18" s="55"/>
      <c r="S18" s="78">
        <v>0.29166666666666669</v>
      </c>
      <c r="T18" s="66"/>
      <c r="U18" s="66"/>
      <c r="V18" s="6"/>
      <c r="W18" s="75"/>
      <c r="X18" s="71"/>
      <c r="Y18" s="7"/>
      <c r="Z18" s="55"/>
      <c r="AA18" s="78"/>
      <c r="AB18" s="66"/>
      <c r="AC18" s="66"/>
      <c r="AD18" s="56"/>
    </row>
    <row r="19" spans="2:30" x14ac:dyDescent="0.25">
      <c r="B19" s="4" t="s">
        <v>61</v>
      </c>
      <c r="C19" s="78" t="s">
        <v>3</v>
      </c>
      <c r="D19" s="66"/>
      <c r="E19" s="66"/>
      <c r="F19" s="6"/>
      <c r="G19" s="75" t="s">
        <v>3</v>
      </c>
      <c r="H19" s="71"/>
      <c r="I19" s="7"/>
      <c r="J19" s="55"/>
      <c r="K19" s="78" t="s">
        <v>3</v>
      </c>
      <c r="L19" s="66"/>
      <c r="M19" s="66"/>
      <c r="N19" s="6"/>
      <c r="O19" s="75" t="s">
        <v>3</v>
      </c>
      <c r="P19" s="71"/>
      <c r="Q19" s="7"/>
      <c r="R19" s="55"/>
      <c r="S19" s="78" t="s">
        <v>3</v>
      </c>
      <c r="T19" s="66"/>
      <c r="U19" s="66"/>
      <c r="V19" s="6"/>
      <c r="W19" s="75"/>
      <c r="X19" s="71"/>
      <c r="Y19" s="7"/>
      <c r="Z19" s="55"/>
      <c r="AA19" s="78"/>
      <c r="AB19" s="66"/>
      <c r="AC19" s="66"/>
      <c r="AD19" s="56"/>
    </row>
    <row r="20" spans="2:30" x14ac:dyDescent="0.25">
      <c r="B20" s="4" t="s">
        <v>62</v>
      </c>
      <c r="C20" s="78">
        <v>0.47916666666666669</v>
      </c>
      <c r="D20" s="66"/>
      <c r="E20" s="66" t="s">
        <v>33</v>
      </c>
      <c r="F20" s="6"/>
      <c r="G20" s="75">
        <v>0.47916666666666669</v>
      </c>
      <c r="H20" s="71"/>
      <c r="I20" s="7" t="s">
        <v>33</v>
      </c>
      <c r="J20" s="55"/>
      <c r="K20" s="78">
        <v>0.47916666666666669</v>
      </c>
      <c r="L20" s="66"/>
      <c r="M20" s="66" t="s">
        <v>33</v>
      </c>
      <c r="N20" s="6"/>
      <c r="O20" s="75" t="s">
        <v>3</v>
      </c>
      <c r="P20" s="71"/>
      <c r="Q20" s="7"/>
      <c r="R20" s="55"/>
      <c r="S20" s="78" t="s">
        <v>3</v>
      </c>
      <c r="T20" s="66"/>
      <c r="U20" s="66"/>
      <c r="V20" s="6"/>
      <c r="W20" s="75"/>
      <c r="X20" s="71"/>
      <c r="Y20" s="7"/>
      <c r="Z20" s="55"/>
      <c r="AA20" s="78"/>
      <c r="AB20" s="66"/>
      <c r="AC20" s="66"/>
      <c r="AD20" s="56"/>
    </row>
    <row r="21" spans="2:30" x14ac:dyDescent="0.25">
      <c r="B21" s="4" t="s">
        <v>63</v>
      </c>
      <c r="C21" s="78" t="s">
        <v>3</v>
      </c>
      <c r="D21" s="66"/>
      <c r="E21" s="66"/>
      <c r="F21" s="6"/>
      <c r="G21" s="75">
        <v>0.33333333333333331</v>
      </c>
      <c r="H21" s="71"/>
      <c r="I21" s="7" t="s">
        <v>27</v>
      </c>
      <c r="J21" s="55" t="s">
        <v>24</v>
      </c>
      <c r="K21" s="78">
        <v>0.33333333333333331</v>
      </c>
      <c r="L21" s="66"/>
      <c r="M21" s="66" t="s">
        <v>27</v>
      </c>
      <c r="N21" s="6" t="s">
        <v>24</v>
      </c>
      <c r="O21" s="75">
        <v>0.33333333333333331</v>
      </c>
      <c r="P21" s="71"/>
      <c r="Q21" s="7"/>
      <c r="R21" s="55"/>
      <c r="S21" s="78">
        <v>0.33333333333333331</v>
      </c>
      <c r="T21" s="66"/>
      <c r="U21" s="66"/>
      <c r="V21" s="6"/>
      <c r="W21" s="75"/>
      <c r="X21" s="71"/>
      <c r="Y21" s="7"/>
      <c r="Z21" s="55"/>
      <c r="AA21" s="78"/>
      <c r="AB21" s="66"/>
      <c r="AC21" s="66"/>
      <c r="AD21" s="56"/>
    </row>
    <row r="22" spans="2:30" x14ac:dyDescent="0.25">
      <c r="B22" s="4" t="s">
        <v>64</v>
      </c>
      <c r="C22" s="78" t="s">
        <v>3</v>
      </c>
      <c r="D22" s="67"/>
      <c r="E22" s="67"/>
      <c r="F22" s="6"/>
      <c r="G22" s="75" t="s">
        <v>3</v>
      </c>
      <c r="H22" s="72"/>
      <c r="I22" s="7"/>
      <c r="J22" s="55"/>
      <c r="K22" s="78" t="s">
        <v>3</v>
      </c>
      <c r="L22" s="67"/>
      <c r="M22" s="67"/>
      <c r="N22" s="6"/>
      <c r="O22" s="75" t="s">
        <v>3</v>
      </c>
      <c r="P22" s="72"/>
      <c r="Q22" s="7"/>
      <c r="R22" s="55"/>
      <c r="S22" s="78" t="s">
        <v>3</v>
      </c>
      <c r="T22" s="67"/>
      <c r="U22" s="67"/>
      <c r="V22" s="6"/>
      <c r="W22" s="75"/>
      <c r="X22" s="72"/>
      <c r="Y22" s="7"/>
      <c r="Z22" s="55"/>
      <c r="AA22" s="78"/>
      <c r="AB22" s="67"/>
      <c r="AC22" s="67"/>
      <c r="AD22" s="56"/>
    </row>
    <row r="23" spans="2:30" x14ac:dyDescent="0.25">
      <c r="B23" s="4" t="s">
        <v>65</v>
      </c>
      <c r="C23" s="78">
        <v>0.33333333333333331</v>
      </c>
      <c r="D23" s="66"/>
      <c r="E23" s="66" t="s">
        <v>26</v>
      </c>
      <c r="F23" s="6" t="s">
        <v>27</v>
      </c>
      <c r="G23" s="75">
        <v>0.33333333333333331</v>
      </c>
      <c r="H23" s="71"/>
      <c r="I23" s="7" t="s">
        <v>24</v>
      </c>
      <c r="J23" s="55"/>
      <c r="K23" s="78">
        <v>0.33333333333333331</v>
      </c>
      <c r="L23" s="66"/>
      <c r="M23" s="66" t="s">
        <v>24</v>
      </c>
      <c r="N23" s="6"/>
      <c r="O23" s="75">
        <v>0.33333333333333331</v>
      </c>
      <c r="P23" s="71"/>
      <c r="Q23" s="7"/>
      <c r="R23" s="55"/>
      <c r="S23" s="78">
        <v>0.33333333333333331</v>
      </c>
      <c r="T23" s="66"/>
      <c r="U23" s="66"/>
      <c r="V23" s="6"/>
      <c r="W23" s="75"/>
      <c r="X23" s="71"/>
      <c r="Y23" s="7"/>
      <c r="Z23" s="55"/>
      <c r="AA23" s="78"/>
      <c r="AB23" s="66"/>
      <c r="AC23" s="66"/>
      <c r="AD23" s="56"/>
    </row>
    <row r="24" spans="2:30" x14ac:dyDescent="0.25">
      <c r="B24" s="4" t="s">
        <v>66</v>
      </c>
      <c r="C24" s="78" t="s">
        <v>3</v>
      </c>
      <c r="D24" s="67"/>
      <c r="E24" s="67"/>
      <c r="F24" s="6"/>
      <c r="G24" s="75" t="s">
        <v>3</v>
      </c>
      <c r="H24" s="72"/>
      <c r="I24" s="7"/>
      <c r="J24" s="55"/>
      <c r="K24" s="78">
        <v>0.33333333333333331</v>
      </c>
      <c r="L24" s="67"/>
      <c r="M24" s="67" t="s">
        <v>32</v>
      </c>
      <c r="N24" s="6"/>
      <c r="O24" s="75">
        <v>0.33333333333333331</v>
      </c>
      <c r="P24" s="72"/>
      <c r="Q24" s="7"/>
      <c r="R24" s="55"/>
      <c r="S24" s="78">
        <v>0.33333333333333331</v>
      </c>
      <c r="T24" s="67"/>
      <c r="U24" s="67"/>
      <c r="V24" s="6"/>
      <c r="W24" s="75"/>
      <c r="X24" s="72"/>
      <c r="Y24" s="7"/>
      <c r="Z24" s="55"/>
      <c r="AA24" s="78"/>
      <c r="AB24" s="67"/>
      <c r="AC24" s="67"/>
      <c r="AD24" s="56"/>
    </row>
    <row r="25" spans="2:30" x14ac:dyDescent="0.25">
      <c r="B25" s="4" t="s">
        <v>67</v>
      </c>
      <c r="C25" s="78">
        <v>0.40625</v>
      </c>
      <c r="D25" s="67"/>
      <c r="E25" s="67" t="s">
        <v>33</v>
      </c>
      <c r="F25" s="6"/>
      <c r="G25" s="75">
        <v>0.40625</v>
      </c>
      <c r="H25" s="72"/>
      <c r="I25" s="7" t="s">
        <v>32</v>
      </c>
      <c r="J25" s="55"/>
      <c r="K25" s="78">
        <v>0.40625</v>
      </c>
      <c r="L25" s="67"/>
      <c r="M25" s="67" t="s">
        <v>32</v>
      </c>
      <c r="N25" s="6"/>
      <c r="O25" s="75">
        <v>0.40625</v>
      </c>
      <c r="P25" s="72"/>
      <c r="Q25" s="7"/>
      <c r="R25" s="55"/>
      <c r="S25" s="78">
        <v>0.40625</v>
      </c>
      <c r="T25" s="67"/>
      <c r="U25" s="67"/>
      <c r="V25" s="6"/>
      <c r="W25" s="75">
        <v>0.33333333333333331</v>
      </c>
      <c r="X25" s="72"/>
      <c r="Y25" s="7"/>
      <c r="Z25" s="55"/>
      <c r="AA25" s="78"/>
      <c r="AB25" s="67"/>
      <c r="AC25" s="67"/>
      <c r="AD25" s="56"/>
    </row>
    <row r="26" spans="2:30" x14ac:dyDescent="0.25">
      <c r="B26" s="4" t="s">
        <v>68</v>
      </c>
      <c r="C26" s="78" t="s">
        <v>3</v>
      </c>
      <c r="D26" s="67"/>
      <c r="E26" s="6"/>
      <c r="F26" s="54"/>
      <c r="G26" s="75">
        <v>0.33333333333333331</v>
      </c>
      <c r="H26" s="72"/>
      <c r="I26" s="7" t="s">
        <v>25</v>
      </c>
      <c r="J26" s="55"/>
      <c r="K26" s="78">
        <v>0.33333333333333331</v>
      </c>
      <c r="L26" s="67"/>
      <c r="M26" s="6" t="s">
        <v>25</v>
      </c>
      <c r="N26" s="54"/>
      <c r="O26" s="75">
        <v>0.33333333333333331</v>
      </c>
      <c r="P26" s="72"/>
      <c r="Q26" s="7"/>
      <c r="R26" s="55"/>
      <c r="S26" s="78">
        <v>0.33333333333333331</v>
      </c>
      <c r="T26" s="67"/>
      <c r="U26" s="6"/>
      <c r="V26" s="54"/>
      <c r="W26" s="75"/>
      <c r="X26" s="72"/>
      <c r="Y26" s="7"/>
      <c r="Z26" s="55"/>
      <c r="AA26" s="78"/>
      <c r="AB26" s="67"/>
      <c r="AC26" s="6"/>
      <c r="AD26" s="56"/>
    </row>
    <row r="27" spans="2:30" x14ac:dyDescent="0.25">
      <c r="B27" s="4"/>
      <c r="C27" s="78"/>
      <c r="D27" s="67"/>
      <c r="E27" s="6"/>
      <c r="F27" s="54"/>
      <c r="G27" s="75"/>
      <c r="H27" s="72"/>
      <c r="I27" s="7"/>
      <c r="J27" s="55"/>
      <c r="K27" s="78"/>
      <c r="L27" s="67"/>
      <c r="M27" s="6"/>
      <c r="N27" s="54"/>
      <c r="O27" s="75"/>
      <c r="P27" s="72"/>
      <c r="Q27" s="7"/>
      <c r="R27" s="55"/>
      <c r="S27" s="78"/>
      <c r="T27" s="67"/>
      <c r="U27" s="6"/>
      <c r="V27" s="54"/>
      <c r="W27" s="75"/>
      <c r="X27" s="72"/>
      <c r="Y27" s="7"/>
      <c r="Z27" s="55"/>
      <c r="AA27" s="78"/>
      <c r="AB27" s="67"/>
      <c r="AC27" s="6"/>
      <c r="AD27" s="56"/>
    </row>
    <row r="28" spans="2:30" x14ac:dyDescent="0.25">
      <c r="B28" s="4"/>
      <c r="C28" s="78"/>
      <c r="D28" s="67"/>
      <c r="E28" s="6"/>
      <c r="F28" s="54"/>
      <c r="G28" s="75"/>
      <c r="H28" s="72"/>
      <c r="I28" s="7"/>
      <c r="J28" s="55"/>
      <c r="K28" s="78"/>
      <c r="L28" s="67"/>
      <c r="M28" s="6"/>
      <c r="N28" s="54"/>
      <c r="O28" s="75"/>
      <c r="P28" s="72"/>
      <c r="Q28" s="7"/>
      <c r="R28" s="55"/>
      <c r="S28" s="78"/>
      <c r="T28" s="67"/>
      <c r="U28" s="6"/>
      <c r="V28" s="54"/>
      <c r="W28" s="75"/>
      <c r="X28" s="72"/>
      <c r="Y28" s="7"/>
      <c r="Z28" s="55"/>
      <c r="AA28" s="78"/>
      <c r="AB28" s="67"/>
      <c r="AC28" s="6"/>
      <c r="AD28" s="56"/>
    </row>
    <row r="29" spans="2:30" x14ac:dyDescent="0.25">
      <c r="B29" s="4" t="str">
        <f>IF([1]MAuAUFGABEN!B22="","",[1]MAuAUFGABEN!B22)</f>
        <v/>
      </c>
      <c r="C29" s="78"/>
      <c r="D29" s="67"/>
      <c r="E29" s="6"/>
      <c r="F29" s="54"/>
      <c r="G29" s="75"/>
      <c r="H29" s="72"/>
      <c r="I29" s="7"/>
      <c r="J29" s="55"/>
      <c r="K29" s="78"/>
      <c r="L29" s="67"/>
      <c r="M29" s="6"/>
      <c r="N29" s="54"/>
      <c r="O29" s="75"/>
      <c r="P29" s="72"/>
      <c r="Q29" s="7"/>
      <c r="R29" s="55"/>
      <c r="S29" s="78"/>
      <c r="T29" s="67"/>
      <c r="U29" s="6"/>
      <c r="V29" s="54"/>
      <c r="W29" s="75"/>
      <c r="X29" s="72"/>
      <c r="Y29" s="7"/>
      <c r="Z29" s="55"/>
      <c r="AA29" s="78"/>
      <c r="AB29" s="67"/>
      <c r="AC29" s="6"/>
      <c r="AD29" s="56"/>
    </row>
    <row r="30" spans="2:30" x14ac:dyDescent="0.25">
      <c r="B30" s="4" t="str">
        <f>IF([1]MAuAUFGABEN!B23="","",[1]MAuAUFGABEN!B23)</f>
        <v/>
      </c>
      <c r="C30" s="78"/>
      <c r="D30" s="67"/>
      <c r="E30" s="6"/>
      <c r="F30" s="54"/>
      <c r="G30" s="75"/>
      <c r="H30" s="72"/>
      <c r="I30" s="7"/>
      <c r="J30" s="55"/>
      <c r="K30" s="78"/>
      <c r="L30" s="67"/>
      <c r="M30" s="6"/>
      <c r="N30" s="54"/>
      <c r="O30" s="75"/>
      <c r="P30" s="72"/>
      <c r="Q30" s="7"/>
      <c r="R30" s="55"/>
      <c r="S30" s="78"/>
      <c r="T30" s="67"/>
      <c r="U30" s="6"/>
      <c r="V30" s="54"/>
      <c r="W30" s="75"/>
      <c r="X30" s="72"/>
      <c r="Y30" s="7"/>
      <c r="Z30" s="55"/>
      <c r="AA30" s="78"/>
      <c r="AB30" s="67"/>
      <c r="AC30" s="6"/>
      <c r="AD30" s="56"/>
    </row>
    <row r="31" spans="2:30" x14ac:dyDescent="0.25">
      <c r="B31" s="4" t="str">
        <f>IF([1]MAuAUFGABEN!B24="","",[1]MAuAUFGABEN!B24)</f>
        <v/>
      </c>
      <c r="C31" s="78"/>
      <c r="D31" s="67"/>
      <c r="E31" s="6"/>
      <c r="F31" s="54"/>
      <c r="G31" s="75"/>
      <c r="H31" s="72"/>
      <c r="I31" s="7"/>
      <c r="J31" s="55"/>
      <c r="K31" s="78"/>
      <c r="L31" s="67"/>
      <c r="M31" s="6"/>
      <c r="N31" s="54"/>
      <c r="O31" s="75"/>
      <c r="P31" s="72"/>
      <c r="Q31" s="7"/>
      <c r="R31" s="55"/>
      <c r="S31" s="78"/>
      <c r="T31" s="67"/>
      <c r="U31" s="6"/>
      <c r="V31" s="54"/>
      <c r="W31" s="75"/>
      <c r="X31" s="72"/>
      <c r="Y31" s="7"/>
      <c r="Z31" s="55"/>
      <c r="AA31" s="78"/>
      <c r="AB31" s="67"/>
      <c r="AC31" s="6"/>
      <c r="AD31" s="56"/>
    </row>
    <row r="32" spans="2:30" x14ac:dyDescent="0.25">
      <c r="B32" s="4" t="str">
        <f>IF([1]MAuAUFGABEN!B25="","",[1]MAuAUFGABEN!B25)</f>
        <v/>
      </c>
      <c r="C32" s="78"/>
      <c r="D32" s="67"/>
      <c r="E32" s="6"/>
      <c r="F32" s="54"/>
      <c r="G32" s="75"/>
      <c r="H32" s="72"/>
      <c r="I32" s="7"/>
      <c r="J32" s="55"/>
      <c r="K32" s="78"/>
      <c r="L32" s="67"/>
      <c r="M32" s="6"/>
      <c r="N32" s="54"/>
      <c r="O32" s="75"/>
      <c r="P32" s="72"/>
      <c r="Q32" s="7"/>
      <c r="R32" s="55"/>
      <c r="S32" s="78"/>
      <c r="T32" s="67"/>
      <c r="U32" s="6"/>
      <c r="V32" s="54"/>
      <c r="W32" s="75"/>
      <c r="X32" s="72"/>
      <c r="Y32" s="7"/>
      <c r="Z32" s="55"/>
      <c r="AA32" s="78"/>
      <c r="AB32" s="67"/>
      <c r="AC32" s="6"/>
      <c r="AD32" s="56"/>
    </row>
    <row r="33" spans="2:30" x14ac:dyDescent="0.25">
      <c r="B33" s="4" t="str">
        <f>IF([1]MAuAUFGABEN!B26="","",[1]MAuAUFGABEN!B26)</f>
        <v/>
      </c>
      <c r="C33" s="78"/>
      <c r="D33" s="67"/>
      <c r="E33" s="6"/>
      <c r="F33" s="54"/>
      <c r="G33" s="75"/>
      <c r="H33" s="72"/>
      <c r="I33" s="7"/>
      <c r="J33" s="55"/>
      <c r="K33" s="78"/>
      <c r="L33" s="67"/>
      <c r="M33" s="6"/>
      <c r="N33" s="54"/>
      <c r="O33" s="75"/>
      <c r="P33" s="72"/>
      <c r="Q33" s="7"/>
      <c r="R33" s="55"/>
      <c r="S33" s="78"/>
      <c r="T33" s="67"/>
      <c r="U33" s="6"/>
      <c r="V33" s="54"/>
      <c r="W33" s="75"/>
      <c r="X33" s="72"/>
      <c r="Y33" s="7"/>
      <c r="Z33" s="55"/>
      <c r="AA33" s="78"/>
      <c r="AB33" s="67"/>
      <c r="AC33" s="6"/>
      <c r="AD33" s="56"/>
    </row>
    <row r="34" spans="2:30" x14ac:dyDescent="0.25">
      <c r="B34" s="4" t="str">
        <f>IF([1]MAuAUFGABEN!B27="","",[1]MAuAUFGABEN!B27)</f>
        <v/>
      </c>
      <c r="C34" s="78"/>
      <c r="D34" s="67"/>
      <c r="E34" s="6"/>
      <c r="F34" s="54"/>
      <c r="G34" s="75"/>
      <c r="H34" s="72"/>
      <c r="I34" s="7"/>
      <c r="J34" s="55"/>
      <c r="K34" s="78"/>
      <c r="L34" s="67"/>
      <c r="M34" s="6"/>
      <c r="N34" s="54"/>
      <c r="O34" s="75"/>
      <c r="P34" s="72"/>
      <c r="Q34" s="7"/>
      <c r="R34" s="55"/>
      <c r="S34" s="78"/>
      <c r="T34" s="67"/>
      <c r="U34" s="6"/>
      <c r="V34" s="54"/>
      <c r="W34" s="75"/>
      <c r="X34" s="72"/>
      <c r="Y34" s="7"/>
      <c r="Z34" s="55"/>
      <c r="AA34" s="78"/>
      <c r="AB34" s="67"/>
      <c r="AC34" s="6"/>
      <c r="AD34" s="56"/>
    </row>
    <row r="35" spans="2:30" x14ac:dyDescent="0.25">
      <c r="B35" s="4" t="str">
        <f>IF([1]MAuAUFGABEN!B28="","",[1]MAuAUFGABEN!B28)</f>
        <v/>
      </c>
      <c r="C35" s="78"/>
      <c r="D35" s="67"/>
      <c r="E35" s="6"/>
      <c r="F35" s="54"/>
      <c r="G35" s="75"/>
      <c r="H35" s="72"/>
      <c r="I35" s="7"/>
      <c r="J35" s="55"/>
      <c r="K35" s="78"/>
      <c r="L35" s="67"/>
      <c r="M35" s="6"/>
      <c r="N35" s="54"/>
      <c r="O35" s="75"/>
      <c r="P35" s="72"/>
      <c r="Q35" s="7"/>
      <c r="R35" s="55"/>
      <c r="S35" s="78"/>
      <c r="T35" s="67"/>
      <c r="U35" s="6"/>
      <c r="V35" s="54"/>
      <c r="W35" s="75"/>
      <c r="X35" s="72"/>
      <c r="Y35" s="7"/>
      <c r="Z35" s="55"/>
      <c r="AA35" s="78"/>
      <c r="AB35" s="67"/>
      <c r="AC35" s="6"/>
      <c r="AD35" s="56"/>
    </row>
    <row r="36" spans="2:30" x14ac:dyDescent="0.25">
      <c r="B36" s="4" t="str">
        <f>IF([1]MAuAUFGABEN!B29="","",[1]MAuAUFGABEN!B29)</f>
        <v/>
      </c>
      <c r="C36" s="78"/>
      <c r="D36" s="67"/>
      <c r="E36" s="6"/>
      <c r="F36" s="54"/>
      <c r="G36" s="75"/>
      <c r="H36" s="72"/>
      <c r="I36" s="7"/>
      <c r="J36" s="55"/>
      <c r="K36" s="78"/>
      <c r="L36" s="67"/>
      <c r="M36" s="6"/>
      <c r="N36" s="54"/>
      <c r="O36" s="75"/>
      <c r="P36" s="72"/>
      <c r="Q36" s="7"/>
      <c r="R36" s="55"/>
      <c r="S36" s="78"/>
      <c r="T36" s="67"/>
      <c r="U36" s="6"/>
      <c r="V36" s="54"/>
      <c r="W36" s="75"/>
      <c r="X36" s="72"/>
      <c r="Y36" s="7"/>
      <c r="Z36" s="55"/>
      <c r="AA36" s="78"/>
      <c r="AB36" s="67"/>
      <c r="AC36" s="6"/>
      <c r="AD36" s="56"/>
    </row>
    <row r="37" spans="2:30" ht="15.75" thickBot="1" x14ac:dyDescent="0.3">
      <c r="B37" s="57" t="str">
        <f>IF([1]MAuAUFGABEN!B30="","",[1]MAuAUFGABEN!B30)</f>
        <v/>
      </c>
      <c r="C37" s="79"/>
      <c r="D37" s="68"/>
      <c r="E37" s="8"/>
      <c r="F37" s="59"/>
      <c r="G37" s="76"/>
      <c r="H37" s="73"/>
      <c r="I37" s="9"/>
      <c r="J37" s="60"/>
      <c r="K37" s="79"/>
      <c r="L37" s="68"/>
      <c r="M37" s="8"/>
      <c r="N37" s="59"/>
      <c r="O37" s="76"/>
      <c r="P37" s="73"/>
      <c r="Q37" s="9"/>
      <c r="R37" s="60"/>
      <c r="S37" s="79"/>
      <c r="T37" s="68"/>
      <c r="U37" s="8"/>
      <c r="V37" s="59"/>
      <c r="W37" s="76"/>
      <c r="X37" s="73"/>
      <c r="Y37" s="9"/>
      <c r="Z37" s="60"/>
      <c r="AA37" s="79"/>
      <c r="AB37" s="68"/>
      <c r="AC37" s="8"/>
      <c r="AD37" s="61"/>
    </row>
    <row r="38" spans="2:30" ht="7.5" customHeight="1" thickTop="1" thickBot="1" x14ac:dyDescent="0.3"/>
    <row r="39" spans="2:30" ht="15.75" customHeight="1" thickTop="1" x14ac:dyDescent="0.25">
      <c r="B39" s="90" t="s">
        <v>20</v>
      </c>
      <c r="C39" s="93" t="str" cm="1">
        <f t="array" ref="C39:C49">TRANSPOSE(Tabelle2[[#Headers],[Aufgabe1]:[Aufgabe11]])</f>
        <v>Aufgabe1</v>
      </c>
      <c r="D39" s="62">
        <f>COUNTIF($E$10:$F$37,C39)</f>
        <v>1</v>
      </c>
      <c r="E39" s="98" t="s">
        <v>22</v>
      </c>
      <c r="F39" s="97">
        <f>COUNT(C10:C37)</f>
        <v>9</v>
      </c>
      <c r="G39" s="93" t="str" cm="1">
        <f t="array" ref="G39:G49">TRANSPOSE(Tabelle2[[#Headers],[Aufgabe1]:[Aufgabe11]])</f>
        <v>Aufgabe1</v>
      </c>
      <c r="H39" s="62">
        <f>COUNTIF($I$10:$J$37,G39)</f>
        <v>2</v>
      </c>
      <c r="I39" s="98" t="s">
        <v>22</v>
      </c>
      <c r="J39" s="97">
        <f>COUNT(G10:G37)</f>
        <v>11</v>
      </c>
      <c r="K39" s="93" t="str" cm="1">
        <f t="array" ref="K39:K49">TRANSPOSE(Tabelle2[[#Headers],[Aufgabe1]:[Aufgabe11]])</f>
        <v>Aufgabe1</v>
      </c>
      <c r="L39" s="62">
        <f>COUNTIF($M$10:$N$37,K39)</f>
        <v>2</v>
      </c>
      <c r="M39" s="98" t="s">
        <v>22</v>
      </c>
      <c r="N39" s="97">
        <f>COUNT(K10:K37)</f>
        <v>12</v>
      </c>
      <c r="O39" s="93" t="str" cm="1">
        <f t="array" ref="O39:O49">TRANSPOSE(Tabelle2[[#Headers],[Aufgabe1]:[Aufgabe11]])</f>
        <v>Aufgabe1</v>
      </c>
      <c r="P39" s="62">
        <f>COUNTIF($Q$10:$R$37,O39)</f>
        <v>0</v>
      </c>
      <c r="Q39" s="98" t="s">
        <v>22</v>
      </c>
      <c r="R39" s="97">
        <f>COUNT(O10:O37)</f>
        <v>11</v>
      </c>
      <c r="S39" s="93" t="str" cm="1">
        <f t="array" ref="S39:S49">TRANSPOSE(Tabelle2[[#Headers],[Aufgabe1]:[Aufgabe11]])</f>
        <v>Aufgabe1</v>
      </c>
      <c r="T39" s="62">
        <f>COUNTIF($U$10:$V$37,S39)</f>
        <v>0</v>
      </c>
      <c r="U39" s="98" t="s">
        <v>22</v>
      </c>
      <c r="V39" s="97">
        <f>COUNT(S10:S37)</f>
        <v>11</v>
      </c>
      <c r="W39" s="93" t="str" cm="1">
        <f t="array" ref="W39:W49">TRANSPOSE(Tabelle2[[#Headers],[Aufgabe1]:[Aufgabe11]])</f>
        <v>Aufgabe1</v>
      </c>
      <c r="X39" s="62">
        <f>COUNTIF($Y$10:$Z$37,W39)</f>
        <v>0</v>
      </c>
      <c r="Y39" s="98" t="s">
        <v>22</v>
      </c>
      <c r="Z39" s="97">
        <f>COUNT(W10:W37)</f>
        <v>2</v>
      </c>
      <c r="AA39" s="93" t="str" cm="1">
        <f t="array" ref="AA39:AA49">TRANSPOSE(Tabelle2[[#Headers],[Aufgabe1]:[Aufgabe11]])</f>
        <v>Aufgabe1</v>
      </c>
      <c r="AB39" s="62">
        <f>COUNTIF($AC$10:$AD$37,AA39)</f>
        <v>0</v>
      </c>
      <c r="AC39" s="98" t="s">
        <v>22</v>
      </c>
      <c r="AD39" s="97">
        <f>COUNT(AA10:AA37)</f>
        <v>1</v>
      </c>
    </row>
    <row r="40" spans="2:30" ht="15" customHeight="1" x14ac:dyDescent="0.25">
      <c r="B40" s="91"/>
      <c r="C40" s="94" t="str">
        <v>Aufgabe2</v>
      </c>
      <c r="D40" s="14">
        <f t="shared" ref="D40:D49" si="1">COUNTIF($E$10:$F$37,C40)</f>
        <v>2</v>
      </c>
      <c r="E40" s="95" t="s">
        <v>21</v>
      </c>
      <c r="F40" s="96"/>
      <c r="G40" s="94" t="str">
        <v>Aufgabe2</v>
      </c>
      <c r="H40" s="14">
        <f t="shared" ref="H40:H49" si="2">COUNTIF($I$10:$J$37,G40)</f>
        <v>2</v>
      </c>
      <c r="I40" s="95" t="s">
        <v>21</v>
      </c>
      <c r="J40" s="96"/>
      <c r="K40" s="94" t="str">
        <v>Aufgabe2</v>
      </c>
      <c r="L40" s="14">
        <f t="shared" ref="L40:L49" si="3">COUNTIF($M$10:$N$37,K40)</f>
        <v>2</v>
      </c>
      <c r="M40" s="95" t="s">
        <v>21</v>
      </c>
      <c r="N40" s="96"/>
      <c r="O40" s="94" t="str">
        <v>Aufgabe2</v>
      </c>
      <c r="P40" s="14">
        <f t="shared" ref="P40:P49" si="4">COUNTIF($Q$10:$R$37,O40)</f>
        <v>0</v>
      </c>
      <c r="Q40" s="95" t="s">
        <v>21</v>
      </c>
      <c r="R40" s="96"/>
      <c r="S40" s="94" t="str">
        <v>Aufgabe2</v>
      </c>
      <c r="T40" s="14">
        <f t="shared" ref="T40:T49" si="5">COUNTIF($U$10:$V$37,S40)</f>
        <v>0</v>
      </c>
      <c r="U40" s="95" t="s">
        <v>21</v>
      </c>
      <c r="V40" s="96"/>
      <c r="W40" s="94" t="str">
        <v>Aufgabe2</v>
      </c>
      <c r="X40" s="14">
        <f t="shared" ref="X40:X49" si="6">COUNTIF($Y$10:$Z$37,W40)</f>
        <v>0</v>
      </c>
      <c r="Y40" s="95" t="s">
        <v>21</v>
      </c>
      <c r="Z40" s="96"/>
      <c r="AA40" s="94" t="str">
        <v>Aufgabe2</v>
      </c>
      <c r="AB40" s="14">
        <f t="shared" ref="AB40:AB49" si="7">COUNTIF($AC$10:$AD$37,AA40)</f>
        <v>0</v>
      </c>
      <c r="AC40" s="95" t="s">
        <v>21</v>
      </c>
      <c r="AD40" s="96"/>
    </row>
    <row r="41" spans="2:30" ht="15" customHeight="1" x14ac:dyDescent="0.25">
      <c r="B41" s="91"/>
      <c r="C41" s="94" t="str">
        <v>Aufgabe3</v>
      </c>
      <c r="D41" s="14">
        <f t="shared" si="1"/>
        <v>2</v>
      </c>
      <c r="E41" s="86"/>
      <c r="F41" s="88"/>
      <c r="G41" s="94" t="str">
        <v>Aufgabe3</v>
      </c>
      <c r="H41" s="14">
        <f t="shared" si="2"/>
        <v>1</v>
      </c>
      <c r="I41" s="86"/>
      <c r="J41" s="88"/>
      <c r="K41" s="94" t="str">
        <v>Aufgabe3</v>
      </c>
      <c r="L41" s="14">
        <f t="shared" si="3"/>
        <v>1</v>
      </c>
      <c r="M41" s="86"/>
      <c r="N41" s="88"/>
      <c r="O41" s="94" t="str">
        <v>Aufgabe3</v>
      </c>
      <c r="P41" s="14">
        <f t="shared" si="4"/>
        <v>0</v>
      </c>
      <c r="Q41" s="86"/>
      <c r="R41" s="88"/>
      <c r="S41" s="94" t="str">
        <v>Aufgabe3</v>
      </c>
      <c r="T41" s="14">
        <f t="shared" si="5"/>
        <v>0</v>
      </c>
      <c r="U41" s="86"/>
      <c r="V41" s="88"/>
      <c r="W41" s="94" t="str">
        <v>Aufgabe3</v>
      </c>
      <c r="X41" s="14">
        <f t="shared" si="6"/>
        <v>0</v>
      </c>
      <c r="Y41" s="86"/>
      <c r="Z41" s="88"/>
      <c r="AA41" s="94" t="str">
        <v>Aufgabe3</v>
      </c>
      <c r="AB41" s="14">
        <f t="shared" si="7"/>
        <v>0</v>
      </c>
      <c r="AC41" s="86"/>
      <c r="AD41" s="88"/>
    </row>
    <row r="42" spans="2:30" ht="15" customHeight="1" x14ac:dyDescent="0.25">
      <c r="B42" s="91"/>
      <c r="C42" s="94" t="str">
        <v>Aufgabe4</v>
      </c>
      <c r="D42" s="14">
        <f t="shared" si="1"/>
        <v>1</v>
      </c>
      <c r="E42" s="86"/>
      <c r="F42" s="88"/>
      <c r="G42" s="94" t="str">
        <v>Aufgabe4</v>
      </c>
      <c r="H42" s="14">
        <f t="shared" si="2"/>
        <v>3</v>
      </c>
      <c r="I42" s="86"/>
      <c r="J42" s="88"/>
      <c r="K42" s="94" t="str">
        <v>Aufgabe4</v>
      </c>
      <c r="L42" s="14">
        <f t="shared" si="3"/>
        <v>3</v>
      </c>
      <c r="M42" s="86"/>
      <c r="N42" s="88"/>
      <c r="O42" s="94" t="str">
        <v>Aufgabe4</v>
      </c>
      <c r="P42" s="14">
        <f t="shared" si="4"/>
        <v>0</v>
      </c>
      <c r="Q42" s="86"/>
      <c r="R42" s="88"/>
      <c r="S42" s="94" t="str">
        <v>Aufgabe4</v>
      </c>
      <c r="T42" s="14">
        <f t="shared" si="5"/>
        <v>0</v>
      </c>
      <c r="U42" s="86"/>
      <c r="V42" s="88"/>
      <c r="W42" s="94" t="str">
        <v>Aufgabe4</v>
      </c>
      <c r="X42" s="14">
        <f t="shared" si="6"/>
        <v>0</v>
      </c>
      <c r="Y42" s="86"/>
      <c r="Z42" s="88"/>
      <c r="AA42" s="94" t="str">
        <v>Aufgabe4</v>
      </c>
      <c r="AB42" s="14">
        <f t="shared" si="7"/>
        <v>0</v>
      </c>
      <c r="AC42" s="86"/>
      <c r="AD42" s="88"/>
    </row>
    <row r="43" spans="2:30" ht="15" customHeight="1" x14ac:dyDescent="0.25">
      <c r="B43" s="91"/>
      <c r="C43" s="94" t="str">
        <v>Aufgabe5</v>
      </c>
      <c r="D43" s="14">
        <f t="shared" si="1"/>
        <v>0</v>
      </c>
      <c r="E43" s="86"/>
      <c r="F43" s="88"/>
      <c r="G43" s="94" t="str">
        <v>Aufgabe5</v>
      </c>
      <c r="H43" s="14">
        <f t="shared" si="2"/>
        <v>0</v>
      </c>
      <c r="I43" s="86"/>
      <c r="J43" s="88"/>
      <c r="K43" s="94" t="str">
        <v>Aufgabe5</v>
      </c>
      <c r="L43" s="14">
        <f t="shared" si="3"/>
        <v>0</v>
      </c>
      <c r="M43" s="86"/>
      <c r="N43" s="88"/>
      <c r="O43" s="94" t="str">
        <v>Aufgabe5</v>
      </c>
      <c r="P43" s="14">
        <f t="shared" si="4"/>
        <v>0</v>
      </c>
      <c r="Q43" s="86"/>
      <c r="R43" s="88"/>
      <c r="S43" s="94" t="str">
        <v>Aufgabe5</v>
      </c>
      <c r="T43" s="14">
        <f t="shared" si="5"/>
        <v>0</v>
      </c>
      <c r="U43" s="86"/>
      <c r="V43" s="88"/>
      <c r="W43" s="94" t="str">
        <v>Aufgabe5</v>
      </c>
      <c r="X43" s="14">
        <f t="shared" si="6"/>
        <v>0</v>
      </c>
      <c r="Y43" s="86"/>
      <c r="Z43" s="88"/>
      <c r="AA43" s="94" t="str">
        <v>Aufgabe5</v>
      </c>
      <c r="AB43" s="14">
        <f t="shared" si="7"/>
        <v>0</v>
      </c>
      <c r="AC43" s="86"/>
      <c r="AD43" s="88"/>
    </row>
    <row r="44" spans="2:30" ht="15" customHeight="1" x14ac:dyDescent="0.25">
      <c r="B44" s="91"/>
      <c r="C44" s="94" t="str">
        <v>Aufgabe6</v>
      </c>
      <c r="D44" s="14">
        <f t="shared" si="1"/>
        <v>0</v>
      </c>
      <c r="E44" s="86"/>
      <c r="F44" s="88"/>
      <c r="G44" s="94" t="str">
        <v>Aufgabe6</v>
      </c>
      <c r="H44" s="14">
        <f t="shared" si="2"/>
        <v>2</v>
      </c>
      <c r="I44" s="86"/>
      <c r="J44" s="88"/>
      <c r="K44" s="94" t="str">
        <v>Aufgabe6</v>
      </c>
      <c r="L44" s="14">
        <f t="shared" si="3"/>
        <v>2</v>
      </c>
      <c r="M44" s="86"/>
      <c r="N44" s="88"/>
      <c r="O44" s="94" t="str">
        <v>Aufgabe6</v>
      </c>
      <c r="P44" s="14">
        <f t="shared" si="4"/>
        <v>0</v>
      </c>
      <c r="Q44" s="86"/>
      <c r="R44" s="88"/>
      <c r="S44" s="94" t="str">
        <v>Aufgabe6</v>
      </c>
      <c r="T44" s="14">
        <f t="shared" si="5"/>
        <v>0</v>
      </c>
      <c r="U44" s="86"/>
      <c r="V44" s="88"/>
      <c r="W44" s="94" t="str">
        <v>Aufgabe6</v>
      </c>
      <c r="X44" s="14">
        <f t="shared" si="6"/>
        <v>0</v>
      </c>
      <c r="Y44" s="86"/>
      <c r="Z44" s="88"/>
      <c r="AA44" s="94" t="str">
        <v>Aufgabe6</v>
      </c>
      <c r="AB44" s="14">
        <f t="shared" si="7"/>
        <v>0</v>
      </c>
      <c r="AC44" s="86"/>
      <c r="AD44" s="88"/>
    </row>
    <row r="45" spans="2:30" ht="15" customHeight="1" x14ac:dyDescent="0.25">
      <c r="B45" s="91"/>
      <c r="C45" s="94" t="str">
        <v>Aufgabe7</v>
      </c>
      <c r="D45" s="14">
        <f t="shared" si="1"/>
        <v>1</v>
      </c>
      <c r="E45" s="86"/>
      <c r="F45" s="88"/>
      <c r="G45" s="94" t="str">
        <v>Aufgabe7</v>
      </c>
      <c r="H45" s="14">
        <f t="shared" si="2"/>
        <v>1</v>
      </c>
      <c r="I45" s="86"/>
      <c r="J45" s="88"/>
      <c r="K45" s="94" t="str">
        <v>Aufgabe7</v>
      </c>
      <c r="L45" s="14">
        <f t="shared" si="3"/>
        <v>1</v>
      </c>
      <c r="M45" s="86"/>
      <c r="N45" s="88"/>
      <c r="O45" s="94" t="str">
        <v>Aufgabe7</v>
      </c>
      <c r="P45" s="14">
        <f t="shared" si="4"/>
        <v>0</v>
      </c>
      <c r="Q45" s="86"/>
      <c r="R45" s="88"/>
      <c r="S45" s="94" t="str">
        <v>Aufgabe7</v>
      </c>
      <c r="T45" s="14">
        <f t="shared" si="5"/>
        <v>0</v>
      </c>
      <c r="U45" s="86"/>
      <c r="V45" s="88"/>
      <c r="W45" s="94" t="str">
        <v>Aufgabe7</v>
      </c>
      <c r="X45" s="14">
        <f t="shared" si="6"/>
        <v>0</v>
      </c>
      <c r="Y45" s="86"/>
      <c r="Z45" s="88"/>
      <c r="AA45" s="94" t="str">
        <v>Aufgabe7</v>
      </c>
      <c r="AB45" s="14">
        <f t="shared" si="7"/>
        <v>0</v>
      </c>
      <c r="AC45" s="86"/>
      <c r="AD45" s="88"/>
    </row>
    <row r="46" spans="2:30" ht="15" customHeight="1" x14ac:dyDescent="0.25">
      <c r="B46" s="91"/>
      <c r="C46" s="94" t="str">
        <v>Aufgabe8</v>
      </c>
      <c r="D46" s="14">
        <f t="shared" si="1"/>
        <v>0</v>
      </c>
      <c r="E46" s="86"/>
      <c r="F46" s="88"/>
      <c r="G46" s="94" t="str">
        <v>Aufgabe8</v>
      </c>
      <c r="H46" s="14">
        <f t="shared" si="2"/>
        <v>0</v>
      </c>
      <c r="I46" s="86"/>
      <c r="J46" s="88"/>
      <c r="K46" s="94" t="str">
        <v>Aufgabe8</v>
      </c>
      <c r="L46" s="14">
        <f t="shared" si="3"/>
        <v>0</v>
      </c>
      <c r="M46" s="86"/>
      <c r="N46" s="88"/>
      <c r="O46" s="94" t="str">
        <v>Aufgabe8</v>
      </c>
      <c r="P46" s="14">
        <f t="shared" si="4"/>
        <v>0</v>
      </c>
      <c r="Q46" s="86"/>
      <c r="R46" s="88"/>
      <c r="S46" s="94" t="str">
        <v>Aufgabe8</v>
      </c>
      <c r="T46" s="14">
        <f t="shared" si="5"/>
        <v>0</v>
      </c>
      <c r="U46" s="86"/>
      <c r="V46" s="88"/>
      <c r="W46" s="94" t="str">
        <v>Aufgabe8</v>
      </c>
      <c r="X46" s="14">
        <f t="shared" si="6"/>
        <v>0</v>
      </c>
      <c r="Y46" s="86"/>
      <c r="Z46" s="88"/>
      <c r="AA46" s="94" t="str">
        <v>Aufgabe8</v>
      </c>
      <c r="AB46" s="14">
        <f t="shared" si="7"/>
        <v>0</v>
      </c>
      <c r="AC46" s="86"/>
      <c r="AD46" s="88"/>
    </row>
    <row r="47" spans="2:30" ht="15.75" customHeight="1" x14ac:dyDescent="0.25">
      <c r="B47" s="91"/>
      <c r="C47" s="94" t="str">
        <v>Aufgabe9</v>
      </c>
      <c r="D47" s="14">
        <f t="shared" si="1"/>
        <v>2</v>
      </c>
      <c r="E47" s="86"/>
      <c r="F47" s="88"/>
      <c r="G47" s="94" t="str">
        <v>Aufgabe9</v>
      </c>
      <c r="H47" s="14">
        <f t="shared" si="2"/>
        <v>2</v>
      </c>
      <c r="I47" s="86"/>
      <c r="J47" s="88"/>
      <c r="K47" s="94" t="str">
        <v>Aufgabe9</v>
      </c>
      <c r="L47" s="14">
        <f t="shared" si="3"/>
        <v>3</v>
      </c>
      <c r="M47" s="86"/>
      <c r="N47" s="88"/>
      <c r="O47" s="94" t="str">
        <v>Aufgabe9</v>
      </c>
      <c r="P47" s="14">
        <f t="shared" si="4"/>
        <v>0</v>
      </c>
      <c r="Q47" s="86"/>
      <c r="R47" s="88"/>
      <c r="S47" s="94" t="str">
        <v>Aufgabe9</v>
      </c>
      <c r="T47" s="14">
        <f t="shared" si="5"/>
        <v>0</v>
      </c>
      <c r="U47" s="86"/>
      <c r="V47" s="88"/>
      <c r="W47" s="94" t="str">
        <v>Aufgabe9</v>
      </c>
      <c r="X47" s="14">
        <f t="shared" si="6"/>
        <v>0</v>
      </c>
      <c r="Y47" s="86"/>
      <c r="Z47" s="88"/>
      <c r="AA47" s="94" t="str">
        <v>Aufgabe9</v>
      </c>
      <c r="AB47" s="14">
        <f t="shared" si="7"/>
        <v>0</v>
      </c>
      <c r="AC47" s="86"/>
      <c r="AD47" s="88"/>
    </row>
    <row r="48" spans="2:30" ht="15" customHeight="1" x14ac:dyDescent="0.25">
      <c r="B48" s="91"/>
      <c r="C48" s="94" t="str">
        <v>Aufgabe10</v>
      </c>
      <c r="D48" s="14">
        <f t="shared" si="1"/>
        <v>3</v>
      </c>
      <c r="E48" s="86"/>
      <c r="F48" s="88"/>
      <c r="G48" s="94" t="str">
        <v>Aufgabe10</v>
      </c>
      <c r="H48" s="14">
        <f t="shared" si="2"/>
        <v>2</v>
      </c>
      <c r="I48" s="86"/>
      <c r="J48" s="88"/>
      <c r="K48" s="94" t="str">
        <v>Aufgabe10</v>
      </c>
      <c r="L48" s="14">
        <f t="shared" si="3"/>
        <v>2</v>
      </c>
      <c r="M48" s="86"/>
      <c r="N48" s="88"/>
      <c r="O48" s="94" t="str">
        <v>Aufgabe10</v>
      </c>
      <c r="P48" s="14">
        <f t="shared" si="4"/>
        <v>0</v>
      </c>
      <c r="Q48" s="86"/>
      <c r="R48" s="88"/>
      <c r="S48" s="94" t="str">
        <v>Aufgabe10</v>
      </c>
      <c r="T48" s="14">
        <f t="shared" si="5"/>
        <v>0</v>
      </c>
      <c r="U48" s="86"/>
      <c r="V48" s="88"/>
      <c r="W48" s="94" t="str">
        <v>Aufgabe10</v>
      </c>
      <c r="X48" s="14">
        <f t="shared" si="6"/>
        <v>0</v>
      </c>
      <c r="Y48" s="86"/>
      <c r="Z48" s="88"/>
      <c r="AA48" s="94" t="str">
        <v>Aufgabe10</v>
      </c>
      <c r="AB48" s="14">
        <f t="shared" si="7"/>
        <v>0</v>
      </c>
      <c r="AC48" s="86"/>
      <c r="AD48" s="88"/>
    </row>
    <row r="49" spans="2:30" ht="15.75" thickBot="1" x14ac:dyDescent="0.3">
      <c r="B49" s="92"/>
      <c r="C49" s="58" t="str">
        <v>Aufgabe11</v>
      </c>
      <c r="D49" s="8">
        <f t="shared" si="1"/>
        <v>0</v>
      </c>
      <c r="E49" s="87"/>
      <c r="F49" s="89"/>
      <c r="G49" s="58" t="str">
        <v>Aufgabe11</v>
      </c>
      <c r="H49" s="8">
        <f t="shared" si="2"/>
        <v>0</v>
      </c>
      <c r="I49" s="87"/>
      <c r="J49" s="89"/>
      <c r="K49" s="58" t="str">
        <v>Aufgabe11</v>
      </c>
      <c r="L49" s="8">
        <f t="shared" si="3"/>
        <v>0</v>
      </c>
      <c r="M49" s="87"/>
      <c r="N49" s="89"/>
      <c r="O49" s="58" t="str">
        <v>Aufgabe11</v>
      </c>
      <c r="P49" s="8">
        <f t="shared" si="4"/>
        <v>0</v>
      </c>
      <c r="Q49" s="87"/>
      <c r="R49" s="89"/>
      <c r="S49" s="58" t="str">
        <v>Aufgabe11</v>
      </c>
      <c r="T49" s="8">
        <f t="shared" si="5"/>
        <v>0</v>
      </c>
      <c r="U49" s="87"/>
      <c r="V49" s="89"/>
      <c r="W49" s="58" t="str">
        <v>Aufgabe11</v>
      </c>
      <c r="X49" s="8">
        <f t="shared" si="6"/>
        <v>0</v>
      </c>
      <c r="Y49" s="87"/>
      <c r="Z49" s="89"/>
      <c r="AA49" s="58" t="str">
        <v>Aufgabe11</v>
      </c>
      <c r="AB49" s="8">
        <f t="shared" si="7"/>
        <v>0</v>
      </c>
      <c r="AC49" s="87"/>
      <c r="AD49" s="89"/>
    </row>
    <row r="50" spans="2:30" ht="15.75" thickTop="1" x14ac:dyDescent="0.25"/>
  </sheetData>
  <autoFilter ref="B9:AD9" xr:uid="{9DBDD214-64D8-412A-91F5-774258ACB515}"/>
  <mergeCells count="22">
    <mergeCell ref="U40:V40"/>
    <mergeCell ref="Y40:Z40"/>
    <mergeCell ref="AC40:AD40"/>
    <mergeCell ref="N5:N6"/>
    <mergeCell ref="O5:O6"/>
    <mergeCell ref="P5:P6"/>
    <mergeCell ref="Q5:Q6"/>
    <mergeCell ref="B39:B49"/>
    <mergeCell ref="E40:F40"/>
    <mergeCell ref="I40:J40"/>
    <mergeCell ref="M40:N40"/>
    <mergeCell ref="Q40:R40"/>
    <mergeCell ref="B2:AD3"/>
    <mergeCell ref="R4:V6"/>
    <mergeCell ref="F5:F6"/>
    <mergeCell ref="G5:G6"/>
    <mergeCell ref="H5:H6"/>
    <mergeCell ref="I5:I6"/>
    <mergeCell ref="J5:J6"/>
    <mergeCell ref="K5:K6"/>
    <mergeCell ref="L5:L6"/>
    <mergeCell ref="M5:M6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F058C68-9296-46E7-8E25-A8C3DFACE09B}">
          <x14:formula1>
            <xm:f>Mitarbeiter!$G$3:$Q$3</xm:f>
          </x14:formula1>
          <xm:sqref>E10:F37 I10:J37 M10:N37 Q10:R37 U10:V37 Y10:Z37 AC10:AD37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Mitarbeiter</vt:lpstr>
      <vt:lpstr>11</vt:lpstr>
      <vt:lpstr>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Unger Christian (SO/OPM6.6-Mb)</dc:creator>
  <cp:lastModifiedBy>Unger Christian (SO/OPM6.6-Mb)</cp:lastModifiedBy>
  <dcterms:created xsi:type="dcterms:W3CDTF">2025-03-09T16:11:17Z</dcterms:created>
  <dcterms:modified xsi:type="dcterms:W3CDTF">2025-03-09T18:11:12Z</dcterms:modified>
</cp:coreProperties>
</file>