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D:\C_Cwienk_Work\CC_FDL\Excel Rechner_und_Zahlen_Diagramme\"/>
    </mc:Choice>
  </mc:AlternateContent>
  <xr:revisionPtr revIDLastSave="0" documentId="13_ncr:1_{D1177BA7-C691-473B-87A9-DA5DDCBDA6EB}" xr6:coauthVersionLast="47" xr6:coauthVersionMax="47" xr10:uidLastSave="{00000000-0000-0000-0000-000000000000}"/>
  <bookViews>
    <workbookView xWindow="-120" yWindow="-120" windowWidth="29040" windowHeight="15720" xr2:uid="{00000000-000D-0000-FFFF-FFFF00000000}"/>
  </bookViews>
  <sheets>
    <sheet name="Daten" sheetId="1" r:id="rId1"/>
  </sheets>
  <definedNames>
    <definedName name="Jahre_Bereich">OFFSET(Daten!$A$1, MATCH(Daten!$C$30, Daten!$A:$A, 0)-1, 0, Daten!$C$31-Daten!$C$30+1, 1)</definedName>
    <definedName name="Werte_Aktien">OFFSET(Daten!#REF!, MATCH(Daten!#REF!, Daten!$A:$A, 0)-1, 0, Daten!#REF!-Daten!#REF!+1, 1)</definedName>
    <definedName name="Werte_Bereich">OFFSET(Daten!$C$1, MATCH(Daten!$C$30, Daten!$A:$A, 0)-1, 0, Daten!$C$31-Daten!$C$30+1, 1)</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 l="1"/>
  <c r="C5" i="1" s="1"/>
  <c r="C6" i="1" s="1"/>
  <c r="C7" i="1" s="1"/>
  <c r="C8" i="1" s="1"/>
  <c r="C9" i="1" s="1"/>
  <c r="C10" i="1" s="1"/>
  <c r="C11" i="1" s="1"/>
  <c r="C12" i="1" s="1"/>
  <c r="C13" i="1" s="1"/>
  <c r="C14" i="1" s="1"/>
  <c r="C15" i="1" s="1"/>
  <c r="C16" i="1" s="1"/>
  <c r="C17" i="1" s="1"/>
  <c r="C18" i="1" s="1"/>
  <c r="C19" i="1" s="1"/>
  <c r="C20" i="1" s="1"/>
  <c r="C21" i="1" s="1"/>
  <c r="C22" i="1" s="1"/>
  <c r="C23" i="1" s="1"/>
  <c r="C24" i="1" s="1"/>
  <c r="C25" i="1" s="1"/>
  <c r="C26" i="1" s="1"/>
  <c r="C27" i="1" s="1"/>
  <c r="C3" i="1"/>
  <c r="C2" i="1"/>
  <c r="E2" i="1"/>
  <c r="E3" i="1" s="1"/>
  <c r="E4" i="1" s="1"/>
  <c r="E5" i="1" s="1"/>
  <c r="E6" i="1" s="1"/>
  <c r="E7" i="1" s="1"/>
  <c r="E8" i="1" s="1"/>
  <c r="E9" i="1" s="1"/>
  <c r="E10" i="1" s="1"/>
  <c r="E11" i="1" s="1"/>
  <c r="E12" i="1" s="1"/>
  <c r="E13" i="1" s="1"/>
  <c r="E14" i="1" s="1"/>
  <c r="E15" i="1" s="1"/>
  <c r="E16" i="1" s="1"/>
  <c r="E17" i="1" s="1"/>
  <c r="E18" i="1" s="1"/>
  <c r="E19" i="1" s="1"/>
  <c r="E20" i="1" s="1"/>
  <c r="E21" i="1" s="1"/>
  <c r="E22" i="1" s="1"/>
  <c r="E23" i="1" s="1"/>
  <c r="E24" i="1" s="1"/>
  <c r="E25" i="1" s="1"/>
  <c r="E26" i="1" s="1"/>
  <c r="E27" i="1" s="1"/>
  <c r="C34" i="1"/>
  <c r="C32" i="1" l="1"/>
  <c r="C33" i="1" s="1"/>
  <c r="C35" i="1" l="1"/>
</calcChain>
</file>

<file path=xl/sharedStrings.xml><?xml version="1.0" encoding="utf-8"?>
<sst xmlns="http://schemas.openxmlformats.org/spreadsheetml/2006/main" count="18" uniqueCount="17">
  <si>
    <t>Jahr</t>
  </si>
  <si>
    <t>Rendite</t>
  </si>
  <si>
    <t>Jahre</t>
  </si>
  <si>
    <t>Endwert</t>
  </si>
  <si>
    <t>Endjahr</t>
  </si>
  <si>
    <t>Startjahr</t>
  </si>
  <si>
    <t>Startwert</t>
  </si>
  <si>
    <t>Rend. p.a.</t>
  </si>
  <si>
    <t>Eingabe</t>
  </si>
  <si>
    <t>Inflation</t>
  </si>
  <si>
    <t>Jährliche Anlage</t>
  </si>
  <si>
    <t>Anlage kumuliert</t>
  </si>
  <si>
    <t>indexiert</t>
  </si>
  <si>
    <t>10 Jahre roll.</t>
  </si>
  <si>
    <t>Jahresanfang</t>
  </si>
  <si>
    <t>Wert</t>
  </si>
  <si>
    <t>1) Wenn in Zelle C37 als Wert 1 steht, erfolgt die jährliche Anlage am Anfang des jeweiligen Jahres, wenn der Zellwert 0 beträgt, erst am Ende des jeweiligen Jahres - so ist es jetzt berechnet.  
2) wenn der Zellwert der Zelle C38 1 beträgt, soll sich die jährliche Anlage um den in Spalte D angegebenen Wert erhöhen (ich habe hier als Beispiel 3% angenommen, in der Praxis werden dann unterschiedliche, tatsächliche Inflationszahlen verwendet). Die Erhöhung soll erstmals nach dem 1. Jahr vorgenommen werden, um den in Spalte D angeführten Prozentsatz für das jeweilige Jahr). Die Erhöhungen soll in der Berechnung in Spalte C berücksichtigt werden und in der Spalte E sollte der kumulierte Anlagebetrag angezeigt werden, also der Startwert inklusive der jährlichen Erhöhungen.
3) in der Spalte F sollte das Ergebnis rollierender 10-Jahres-Perioden angezeigt werden, bei einer ausgewählten jährlichen Veranlagung auch unter 1) beschrieben, wobei alle im gewählten Gesamtzeitraum möglichen 10 Jahres-Perioden angezeigt werden sollen. Beispiel: wenn als Startjahr 2004 und als Endjahr 2024 ausgewählt wurde, endet die erste 10-Jahres-Periode 2014 und ist somit die erste, für die ein Wert in Spalte F in der Zeile angezeigt werden soll, wo in Spalte A das Jahr 2014 steht. Die zweite Periode beginnt dann 2005 und endet 2015, bis zur letzten aufgrund des ausgewählten Zeitraums möglichen Periode, die in diesem Beispiel 2014 beginnt und 2024 endet. 
Die Herausforderung liegt darin, dass die Berechnung der steigenden jährlichen Anlagen für jede Periode neu (wie unter 2) beschrieben, beginnen muss.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</si>
</sst>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15">
    <xf numFmtId="0" fontId="0" fillId="0" borderId="0" xfId="0"/>
    <xf numFmtId="0" fontId="1" fillId="0" borderId="0" xfId="0" applyFont="1"/>
    <xf numFmtId="1" fontId="0" fillId="0" borderId="0" xfId="0" applyNumberFormat="1"/>
    <xf numFmtId="10" fontId="0" fillId="0" borderId="0" xfId="0" applyNumberFormat="1"/>
    <xf numFmtId="9" fontId="0" fillId="0" borderId="0" xfId="0" applyNumberFormat="1"/>
    <xf numFmtId="1" fontId="0" fillId="2" borderId="0" xfId="0" applyNumberFormat="1" applyFill="1"/>
    <xf numFmtId="0" fontId="0" fillId="2" borderId="0" xfId="0" applyFill="1"/>
    <xf numFmtId="3" fontId="0" fillId="2" borderId="0" xfId="0" applyNumberFormat="1" applyFill="1"/>
    <xf numFmtId="3" fontId="0" fillId="3" borderId="0" xfId="0" applyNumberFormat="1" applyFill="1"/>
    <xf numFmtId="10" fontId="0" fillId="3" borderId="0" xfId="0" applyNumberFormat="1" applyFill="1"/>
    <xf numFmtId="1" fontId="0" fillId="3" borderId="0" xfId="0" applyNumberFormat="1" applyFill="1"/>
    <xf numFmtId="0" fontId="2" fillId="0" borderId="0" xfId="0" applyFont="1" applyAlignment="1">
      <alignment vertical="top" wrapText="1"/>
    </xf>
    <xf numFmtId="0" fontId="0" fillId="0" borderId="0" xfId="0" applyAlignment="1">
      <alignment vertical="top" wrapText="1"/>
    </xf>
    <xf numFmtId="0" fontId="2" fillId="0" borderId="0" xfId="0" applyFont="1" applyAlignment="1">
      <alignment wrapText="1"/>
    </xf>
    <xf numFmtId="0" fontId="2" fillId="0" borderId="0" xfId="0" applyFont="1"/>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Kapitalentwicklung</a:t>
            </a:r>
          </a:p>
        </c:rich>
      </c:tx>
      <c:overlay val="0"/>
    </c:title>
    <c:autoTitleDeleted val="0"/>
    <c:plotArea>
      <c:layout/>
      <c:lineChart>
        <c:grouping val="standard"/>
        <c:varyColors val="0"/>
        <c:ser>
          <c:idx val="0"/>
          <c:order val="0"/>
          <c:tx>
            <c:strRef>
              <c:f>Daten!$C$1</c:f>
              <c:strCache>
                <c:ptCount val="1"/>
                <c:pt idx="0">
                  <c:v>Wert</c:v>
                </c:pt>
              </c:strCache>
            </c:strRef>
          </c:tx>
          <c:marker>
            <c:symbol val="circle"/>
            <c:size val="4"/>
          </c:marker>
          <c:cat>
            <c:numRef>
              <c:f>[0]!Jahre_Bereich</c:f>
              <c:numCache>
                <c:formatCode>0</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[0]!Werte_Bereich</c:f>
              <c:numCache>
                <c:formatCode>0</c:formatCode>
                <c:ptCount val="25"/>
                <c:pt idx="0">
                  <c:v>10000</c:v>
                </c:pt>
                <c:pt idx="1">
                  <c:v>11394.174757281553</c:v>
                </c:pt>
                <c:pt idx="2">
                  <c:v>12815.420869073429</c:v>
                </c:pt>
                <c:pt idx="3">
                  <c:v>14264.263992744756</c:v>
                </c:pt>
                <c:pt idx="4">
                  <c:v>15741.239992603878</c:v>
                </c:pt>
                <c:pt idx="5">
                  <c:v>17246.895138091331</c:v>
                </c:pt>
                <c:pt idx="6">
                  <c:v>18781.786305821261</c:v>
                </c:pt>
                <c:pt idx="7">
                  <c:v>20346.481185545945</c:v>
                </c:pt>
                <c:pt idx="8">
                  <c:v>21941.558490119653</c:v>
                </c:pt>
                <c:pt idx="9">
                  <c:v>23567.60816953945</c:v>
                </c:pt>
                <c:pt idx="10">
                  <c:v>25225.231629142156</c:v>
                </c:pt>
                <c:pt idx="11">
                  <c:v>26915.041952038118</c:v>
                </c:pt>
                <c:pt idx="12">
                  <c:v>28637.664125864103</c:v>
                </c:pt>
                <c:pt idx="13">
                  <c:v>30393.735273939132</c:v>
                </c:pt>
                <c:pt idx="14">
                  <c:v>32183.904890908823</c:v>
                </c:pt>
                <c:pt idx="15">
                  <c:v>34008.835082965306</c:v>
                </c:pt>
                <c:pt idx="16">
                  <c:v>35869.200812731622</c:v>
                </c:pt>
                <c:pt idx="17">
                  <c:v>37765.690148901173</c:v>
                </c:pt>
                <c:pt idx="18">
                  <c:v>39699.004520724498</c:v>
                </c:pt>
                <c:pt idx="19">
                  <c:v>41669.858977437594</c:v>
                </c:pt>
                <c:pt idx="20">
                  <c:v>43678.982452727651</c:v>
                </c:pt>
                <c:pt idx="21">
                  <c:v>45727.118034334009</c:v>
                </c:pt>
                <c:pt idx="22">
                  <c:v>47815.023238884183</c:v>
                </c:pt>
                <c:pt idx="23">
                  <c:v>49943.470292066399</c:v>
                </c:pt>
                <c:pt idx="24">
                  <c:v>52113.246414242451</c:v>
                </c:pt>
              </c:numCache>
            </c:numRef>
          </c:val>
          <c:smooth val="0"/>
          <c:extLst>
            <c:ext xmlns:c16="http://schemas.microsoft.com/office/drawing/2014/chart" uri="{C3380CC4-5D6E-409C-BE32-E72D297353CC}">
              <c16:uniqueId val="{00000000-5F1E-4A62-B690-89C727BB82D7}"/>
            </c:ext>
          </c:extLst>
        </c:ser>
        <c:dLbls>
          <c:showLegendKey val="0"/>
          <c:showVal val="0"/>
          <c:showCatName val="0"/>
          <c:showSerName val="0"/>
          <c:showPercent val="0"/>
          <c:showBubbleSize val="0"/>
        </c:dLbls>
        <c:marker val="1"/>
        <c:smooth val="0"/>
        <c:axId val="50010001"/>
        <c:axId val="50010002"/>
      </c:lineChart>
      <c:catAx>
        <c:axId val="50010001"/>
        <c:scaling>
          <c:orientation val="minMax"/>
        </c:scaling>
        <c:delete val="0"/>
        <c:axPos val="b"/>
        <c:title>
          <c:tx>
            <c:rich>
              <a:bodyPr/>
              <a:lstStyle/>
              <a:p>
                <a:pPr>
                  <a:defRPr/>
                </a:pPr>
                <a:r>
                  <a:rPr lang="en-US"/>
                  <a:t>Jahr</a:t>
                </a:r>
              </a:p>
            </c:rich>
          </c:tx>
          <c:overlay val="0"/>
        </c:title>
        <c:numFmt formatCode="0" sourceLinked="1"/>
        <c:majorTickMark val="out"/>
        <c:minorTickMark val="none"/>
        <c:tickLblPos val="nextTo"/>
        <c:crossAx val="50010002"/>
        <c:crosses val="autoZero"/>
        <c:auto val="1"/>
        <c:lblAlgn val="ctr"/>
        <c:lblOffset val="100"/>
        <c:noMultiLvlLbl val="0"/>
      </c:catAx>
      <c:valAx>
        <c:axId val="50010002"/>
        <c:scaling>
          <c:orientation val="minMax"/>
        </c:scaling>
        <c:delete val="0"/>
        <c:axPos val="l"/>
        <c:majorGridlines/>
        <c:title>
          <c:tx>
            <c:rich>
              <a:bodyPr rot="-5400000" vert="horz"/>
              <a:lstStyle/>
              <a:p>
                <a:pPr>
                  <a:defRPr/>
                </a:pPr>
                <a:r>
                  <a:rPr lang="en-US"/>
                  <a:t>Wert</a:t>
                </a:r>
              </a:p>
            </c:rich>
          </c:tx>
          <c:overlay val="0"/>
        </c:title>
        <c:numFmt formatCode="0" sourceLinked="1"/>
        <c:majorTickMark val="out"/>
        <c:minorTickMark val="none"/>
        <c:tickLblPos val="nextTo"/>
        <c:crossAx val="50010001"/>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95250</xdr:colOff>
      <xdr:row>4</xdr:row>
      <xdr:rowOff>19050</xdr:rowOff>
    </xdr:from>
    <xdr:to>
      <xdr:col>16</xdr:col>
      <xdr:colOff>466725</xdr:colOff>
      <xdr:row>18</xdr:row>
      <xdr:rowOff>95250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2"/>
  <sheetViews>
    <sheetView tabSelected="1" topLeftCell="A16" workbookViewId="0">
      <selection activeCell="F45" sqref="F45"/>
    </sheetView>
  </sheetViews>
  <sheetFormatPr baseColWidth="10" defaultColWidth="9.140625" defaultRowHeight="15" x14ac:dyDescent="0.25"/>
  <cols>
    <col min="1" max="1" width="9.5703125" customWidth="1"/>
    <col min="3" max="3" width="11.42578125" customWidth="1"/>
    <col min="5" max="5" width="17.5703125" customWidth="1"/>
    <col min="6" max="6" width="14.5703125" customWidth="1"/>
  </cols>
  <sheetData>
    <row r="1" spans="1:6" x14ac:dyDescent="0.25">
      <c r="A1" s="1" t="s">
        <v>0</v>
      </c>
      <c r="B1" s="1" t="s">
        <v>1</v>
      </c>
      <c r="C1" s="1" t="s">
        <v>15</v>
      </c>
      <c r="D1" s="1" t="s">
        <v>9</v>
      </c>
      <c r="E1" s="1" t="s">
        <v>11</v>
      </c>
      <c r="F1" s="1" t="s">
        <v>13</v>
      </c>
    </row>
    <row r="2" spans="1:6" x14ac:dyDescent="0.25">
      <c r="A2" s="2">
        <v>2000</v>
      </c>
      <c r="B2" s="3">
        <v>0.05</v>
      </c>
      <c r="C2" s="2">
        <f>IF(A2&lt;$C$30, "", IF(A2=$C$30, $C$29, C1*(1+B2)/(1+D2)+$C$36))</f>
        <v>10000</v>
      </c>
      <c r="D2" s="4">
        <v>0.03</v>
      </c>
      <c r="E2" s="2">
        <f>IF(A2&lt;$C$30, "", IF(A2=$C$30, $C$29, E1+$C$36))</f>
        <v>10000</v>
      </c>
    </row>
    <row r="3" spans="1:6" x14ac:dyDescent="0.25">
      <c r="A3" s="2">
        <v>2001</v>
      </c>
      <c r="B3" s="3">
        <v>0.05</v>
      </c>
      <c r="C3" s="2">
        <f>IF(A3&lt;$C$30, "", IF(A3=$C$30, $C$29, C2*(1+B3)/(1+D3)+$C$36))</f>
        <v>11394.174757281553</v>
      </c>
      <c r="D3" s="4">
        <v>0.03</v>
      </c>
      <c r="E3" s="2">
        <f t="shared" ref="E3:E27" si="0">IF(A3&lt;$C$30, "", IF(A3=$C$30, $C$29, E2+$C$36))</f>
        <v>11200</v>
      </c>
    </row>
    <row r="4" spans="1:6" x14ac:dyDescent="0.25">
      <c r="A4" s="2">
        <v>2002</v>
      </c>
      <c r="B4" s="3">
        <v>0.05</v>
      </c>
      <c r="C4" s="2">
        <f t="shared" ref="C4:C27" si="1">IF(A4&lt;$C$30, "", IF(A4=$C$30, $C$29, C3*(1+B4)/(1+D4)+$C$36))</f>
        <v>12815.420869073429</v>
      </c>
      <c r="D4" s="4">
        <v>0.03</v>
      </c>
      <c r="E4" s="2">
        <f t="shared" si="0"/>
        <v>12400</v>
      </c>
    </row>
    <row r="5" spans="1:6" x14ac:dyDescent="0.25">
      <c r="A5" s="2">
        <v>2003</v>
      </c>
      <c r="B5" s="3">
        <v>0.05</v>
      </c>
      <c r="C5" s="2">
        <f t="shared" si="1"/>
        <v>14264.263992744756</v>
      </c>
      <c r="D5" s="4">
        <v>0.03</v>
      </c>
      <c r="E5" s="2">
        <f t="shared" si="0"/>
        <v>13600</v>
      </c>
    </row>
    <row r="6" spans="1:6" x14ac:dyDescent="0.25">
      <c r="A6" s="2">
        <v>2004</v>
      </c>
      <c r="B6" s="3">
        <v>0.05</v>
      </c>
      <c r="C6" s="2">
        <f t="shared" si="1"/>
        <v>15741.239992603878</v>
      </c>
      <c r="D6" s="4">
        <v>0.03</v>
      </c>
      <c r="E6" s="2">
        <f t="shared" si="0"/>
        <v>14800</v>
      </c>
    </row>
    <row r="7" spans="1:6" x14ac:dyDescent="0.25">
      <c r="A7" s="2">
        <v>2005</v>
      </c>
      <c r="B7" s="3">
        <v>0.05</v>
      </c>
      <c r="C7" s="2">
        <f t="shared" si="1"/>
        <v>17246.895138091331</v>
      </c>
      <c r="D7" s="4">
        <v>0.03</v>
      </c>
      <c r="E7" s="2">
        <f t="shared" si="0"/>
        <v>16000</v>
      </c>
    </row>
    <row r="8" spans="1:6" x14ac:dyDescent="0.25">
      <c r="A8" s="2">
        <v>2006</v>
      </c>
      <c r="B8" s="3">
        <v>0.05</v>
      </c>
      <c r="C8" s="2">
        <f t="shared" si="1"/>
        <v>18781.786305821261</v>
      </c>
      <c r="D8" s="4">
        <v>0.03</v>
      </c>
      <c r="E8" s="2">
        <f t="shared" si="0"/>
        <v>17200</v>
      </c>
    </row>
    <row r="9" spans="1:6" x14ac:dyDescent="0.25">
      <c r="A9" s="2">
        <v>2007</v>
      </c>
      <c r="B9" s="3">
        <v>0.05</v>
      </c>
      <c r="C9" s="2">
        <f t="shared" si="1"/>
        <v>20346.481185545945</v>
      </c>
      <c r="D9" s="4">
        <v>0.03</v>
      </c>
      <c r="E9" s="2">
        <f t="shared" si="0"/>
        <v>18400</v>
      </c>
    </row>
    <row r="10" spans="1:6" x14ac:dyDescent="0.25">
      <c r="A10" s="2">
        <v>2008</v>
      </c>
      <c r="B10" s="3">
        <v>0.05</v>
      </c>
      <c r="C10" s="2">
        <f t="shared" si="1"/>
        <v>21941.558490119653</v>
      </c>
      <c r="D10" s="4">
        <v>0.03</v>
      </c>
      <c r="E10" s="2">
        <f t="shared" si="0"/>
        <v>19600</v>
      </c>
    </row>
    <row r="11" spans="1:6" x14ac:dyDescent="0.25">
      <c r="A11" s="2">
        <v>2009</v>
      </c>
      <c r="B11" s="3">
        <v>0.05</v>
      </c>
      <c r="C11" s="2">
        <f t="shared" si="1"/>
        <v>23567.60816953945</v>
      </c>
      <c r="D11" s="4">
        <v>0.03</v>
      </c>
      <c r="E11" s="2">
        <f t="shared" si="0"/>
        <v>20800</v>
      </c>
    </row>
    <row r="12" spans="1:6" x14ac:dyDescent="0.25">
      <c r="A12" s="2">
        <v>2010</v>
      </c>
      <c r="B12" s="3">
        <v>0.05</v>
      </c>
      <c r="C12" s="2">
        <f t="shared" si="1"/>
        <v>25225.231629142156</v>
      </c>
      <c r="D12" s="4">
        <v>0.03</v>
      </c>
      <c r="E12" s="2">
        <f t="shared" si="0"/>
        <v>22000</v>
      </c>
    </row>
    <row r="13" spans="1:6" x14ac:dyDescent="0.25">
      <c r="A13" s="2">
        <v>2011</v>
      </c>
      <c r="B13" s="3">
        <v>0.05</v>
      </c>
      <c r="C13" s="2">
        <f t="shared" si="1"/>
        <v>26915.041952038118</v>
      </c>
      <c r="D13" s="4">
        <v>0.03</v>
      </c>
      <c r="E13" s="2">
        <f t="shared" si="0"/>
        <v>23200</v>
      </c>
    </row>
    <row r="14" spans="1:6" x14ac:dyDescent="0.25">
      <c r="A14" s="2">
        <v>2012</v>
      </c>
      <c r="B14" s="3">
        <v>0.05</v>
      </c>
      <c r="C14" s="2">
        <f t="shared" si="1"/>
        <v>28637.664125864103</v>
      </c>
      <c r="D14" s="4">
        <v>0.03</v>
      </c>
      <c r="E14" s="2">
        <f t="shared" si="0"/>
        <v>24400</v>
      </c>
    </row>
    <row r="15" spans="1:6" x14ac:dyDescent="0.25">
      <c r="A15" s="2">
        <v>2013</v>
      </c>
      <c r="B15" s="3">
        <v>0.05</v>
      </c>
      <c r="C15" s="2">
        <f t="shared" si="1"/>
        <v>30393.735273939132</v>
      </c>
      <c r="D15" s="4">
        <v>0.03</v>
      </c>
      <c r="E15" s="2">
        <f t="shared" si="0"/>
        <v>25600</v>
      </c>
    </row>
    <row r="16" spans="1:6" x14ac:dyDescent="0.25">
      <c r="A16" s="2">
        <v>2014</v>
      </c>
      <c r="B16" s="3">
        <v>0.05</v>
      </c>
      <c r="C16" s="2">
        <f t="shared" si="1"/>
        <v>32183.904890908823</v>
      </c>
      <c r="D16" s="4">
        <v>0.03</v>
      </c>
      <c r="E16" s="2">
        <f t="shared" si="0"/>
        <v>26800</v>
      </c>
    </row>
    <row r="17" spans="1:19" x14ac:dyDescent="0.25">
      <c r="A17" s="2">
        <v>2015</v>
      </c>
      <c r="B17" s="3">
        <v>0.05</v>
      </c>
      <c r="C17" s="2">
        <f t="shared" si="1"/>
        <v>34008.835082965306</v>
      </c>
      <c r="D17" s="4">
        <v>0.03</v>
      </c>
      <c r="E17" s="2">
        <f t="shared" si="0"/>
        <v>28000</v>
      </c>
    </row>
    <row r="18" spans="1:19" x14ac:dyDescent="0.25">
      <c r="A18" s="2">
        <v>2016</v>
      </c>
      <c r="B18" s="3">
        <v>0.05</v>
      </c>
      <c r="C18" s="2">
        <f t="shared" si="1"/>
        <v>35869.200812731622</v>
      </c>
      <c r="D18" s="4">
        <v>0.03</v>
      </c>
      <c r="E18" s="2">
        <f t="shared" si="0"/>
        <v>29200</v>
      </c>
    </row>
    <row r="19" spans="1:19" x14ac:dyDescent="0.25">
      <c r="A19" s="2">
        <v>2017</v>
      </c>
      <c r="B19" s="3">
        <v>0.05</v>
      </c>
      <c r="C19" s="2">
        <f t="shared" si="1"/>
        <v>37765.690148901173</v>
      </c>
      <c r="D19" s="4">
        <v>0.03</v>
      </c>
      <c r="E19" s="2">
        <f t="shared" si="0"/>
        <v>30400</v>
      </c>
    </row>
    <row r="20" spans="1:19" x14ac:dyDescent="0.25">
      <c r="A20" s="2">
        <v>2018</v>
      </c>
      <c r="B20" s="3">
        <v>0.05</v>
      </c>
      <c r="C20" s="2">
        <f t="shared" si="1"/>
        <v>39699.004520724498</v>
      </c>
      <c r="D20" s="4">
        <v>0.03</v>
      </c>
      <c r="E20" s="2">
        <f t="shared" si="0"/>
        <v>31600</v>
      </c>
    </row>
    <row r="21" spans="1:19" x14ac:dyDescent="0.25">
      <c r="A21" s="2">
        <v>2019</v>
      </c>
      <c r="B21" s="3">
        <v>0.05</v>
      </c>
      <c r="C21" s="2">
        <f t="shared" si="1"/>
        <v>41669.858977437594</v>
      </c>
      <c r="D21" s="4">
        <v>0.03</v>
      </c>
      <c r="E21" s="2">
        <f t="shared" si="0"/>
        <v>32800</v>
      </c>
    </row>
    <row r="22" spans="1:19" x14ac:dyDescent="0.25">
      <c r="A22" s="2">
        <v>2020</v>
      </c>
      <c r="B22" s="3">
        <v>0.05</v>
      </c>
      <c r="C22" s="2">
        <f t="shared" si="1"/>
        <v>43678.982452727651</v>
      </c>
      <c r="D22" s="4">
        <v>0.03</v>
      </c>
      <c r="E22" s="2">
        <f t="shared" si="0"/>
        <v>34000</v>
      </c>
    </row>
    <row r="23" spans="1:19" x14ac:dyDescent="0.25">
      <c r="A23" s="2">
        <v>2021</v>
      </c>
      <c r="B23" s="3">
        <v>0.05</v>
      </c>
      <c r="C23" s="2">
        <f t="shared" si="1"/>
        <v>45727.118034334009</v>
      </c>
      <c r="D23" s="4">
        <v>0.03</v>
      </c>
      <c r="E23" s="2">
        <f t="shared" si="0"/>
        <v>35200</v>
      </c>
    </row>
    <row r="24" spans="1:19" x14ac:dyDescent="0.25">
      <c r="A24" s="2">
        <v>2022</v>
      </c>
      <c r="B24" s="3">
        <v>0.05</v>
      </c>
      <c r="C24" s="2">
        <f t="shared" si="1"/>
        <v>47815.023238884183</v>
      </c>
      <c r="D24" s="4">
        <v>0.03</v>
      </c>
      <c r="E24" s="2">
        <f t="shared" si="0"/>
        <v>36400</v>
      </c>
    </row>
    <row r="25" spans="1:19" x14ac:dyDescent="0.25">
      <c r="A25" s="2">
        <v>2023</v>
      </c>
      <c r="B25" s="3">
        <v>0.05</v>
      </c>
      <c r="C25" s="2">
        <f t="shared" si="1"/>
        <v>49943.470292066399</v>
      </c>
      <c r="D25" s="4">
        <v>0.03</v>
      </c>
      <c r="E25" s="2">
        <f t="shared" si="0"/>
        <v>37600</v>
      </c>
    </row>
    <row r="26" spans="1:19" x14ac:dyDescent="0.25">
      <c r="A26" s="2">
        <v>2024</v>
      </c>
      <c r="B26" s="3">
        <v>0.05</v>
      </c>
      <c r="C26" s="2">
        <f t="shared" si="1"/>
        <v>52113.246414242451</v>
      </c>
      <c r="D26" s="4">
        <v>0.03</v>
      </c>
      <c r="E26" s="2">
        <f t="shared" si="0"/>
        <v>38800</v>
      </c>
    </row>
    <row r="27" spans="1:19" x14ac:dyDescent="0.25">
      <c r="A27" s="2">
        <v>2025</v>
      </c>
      <c r="B27" s="3">
        <v>0.05</v>
      </c>
      <c r="C27" s="2">
        <f t="shared" si="1"/>
        <v>54325.154111606382</v>
      </c>
      <c r="D27" s="4">
        <v>0.03</v>
      </c>
      <c r="E27" s="2">
        <f t="shared" si="0"/>
        <v>40000</v>
      </c>
      <c r="F27" s="2"/>
    </row>
    <row r="29" spans="1:19" x14ac:dyDescent="0.25">
      <c r="A29" s="1" t="s">
        <v>6</v>
      </c>
      <c r="C29" s="7">
        <v>10000</v>
      </c>
      <c r="E29" s="13" t="s">
        <v>16</v>
      </c>
      <c r="F29" s="13"/>
      <c r="G29" s="13"/>
      <c r="H29" s="13"/>
      <c r="I29" s="13"/>
      <c r="J29" s="13"/>
      <c r="K29" s="13"/>
      <c r="L29" s="13"/>
      <c r="M29" s="13"/>
      <c r="N29" s="13"/>
      <c r="O29" s="13"/>
      <c r="P29" s="13"/>
      <c r="Q29" s="13"/>
      <c r="R29" s="13"/>
      <c r="S29" s="13"/>
    </row>
    <row r="30" spans="1:19" x14ac:dyDescent="0.25">
      <c r="A30" s="1" t="s">
        <v>5</v>
      </c>
      <c r="C30" s="5">
        <v>2000</v>
      </c>
      <c r="E30" s="13"/>
      <c r="F30" s="13"/>
      <c r="G30" s="13"/>
      <c r="H30" s="13"/>
      <c r="I30" s="13"/>
      <c r="J30" s="13"/>
      <c r="K30" s="13"/>
      <c r="L30" s="13"/>
      <c r="M30" s="13"/>
      <c r="N30" s="13"/>
      <c r="O30" s="13"/>
      <c r="P30" s="13"/>
      <c r="Q30" s="13"/>
      <c r="R30" s="13"/>
      <c r="S30" s="13"/>
    </row>
    <row r="31" spans="1:19" x14ac:dyDescent="0.25">
      <c r="A31" s="1" t="s">
        <v>4</v>
      </c>
      <c r="C31" s="5">
        <v>2024</v>
      </c>
      <c r="E31" s="13"/>
      <c r="F31" s="13"/>
      <c r="G31" s="13"/>
      <c r="H31" s="13"/>
      <c r="I31" s="13"/>
      <c r="J31" s="13"/>
      <c r="K31" s="13"/>
      <c r="L31" s="13"/>
      <c r="M31" s="13"/>
      <c r="N31" s="13"/>
      <c r="O31" s="13"/>
      <c r="P31" s="13"/>
      <c r="Q31" s="13"/>
      <c r="R31" s="13"/>
      <c r="S31" s="13"/>
    </row>
    <row r="32" spans="1:19" x14ac:dyDescent="0.25">
      <c r="A32" s="1" t="s">
        <v>3</v>
      </c>
      <c r="C32" s="8">
        <f>SUMIF($A:$A,$C31,C:C)</f>
        <v>52113.246414242451</v>
      </c>
      <c r="E32" s="13"/>
      <c r="F32" s="13"/>
      <c r="G32" s="13"/>
      <c r="H32" s="13"/>
      <c r="I32" s="13"/>
      <c r="J32" s="13"/>
      <c r="K32" s="13"/>
      <c r="L32" s="13"/>
      <c r="M32" s="13"/>
      <c r="N32" s="13"/>
      <c r="O32" s="13"/>
      <c r="P32" s="13"/>
      <c r="Q32" s="13"/>
      <c r="R32" s="13"/>
      <c r="S32" s="13"/>
    </row>
    <row r="33" spans="1:19" x14ac:dyDescent="0.25">
      <c r="A33" s="1" t="s">
        <v>1</v>
      </c>
      <c r="C33" s="9">
        <f>(C32/C29)-1</f>
        <v>4.2113246414242447</v>
      </c>
      <c r="E33" s="13"/>
      <c r="F33" s="13"/>
      <c r="G33" s="13"/>
      <c r="H33" s="13"/>
      <c r="I33" s="13"/>
      <c r="J33" s="13"/>
      <c r="K33" s="13"/>
      <c r="L33" s="13"/>
      <c r="M33" s="13"/>
      <c r="N33" s="13"/>
      <c r="O33" s="13"/>
      <c r="P33" s="13"/>
      <c r="Q33" s="13"/>
      <c r="R33" s="13"/>
      <c r="S33" s="13"/>
    </row>
    <row r="34" spans="1:19" x14ac:dyDescent="0.25">
      <c r="A34" s="1" t="s">
        <v>2</v>
      </c>
      <c r="C34" s="10">
        <f>C31-C30</f>
        <v>24</v>
      </c>
      <c r="E34" s="13"/>
      <c r="F34" s="13"/>
      <c r="G34" s="13"/>
      <c r="H34" s="13"/>
      <c r="I34" s="13"/>
      <c r="J34" s="13"/>
      <c r="K34" s="13"/>
      <c r="L34" s="13"/>
      <c r="M34" s="13"/>
      <c r="N34" s="13"/>
      <c r="O34" s="13"/>
      <c r="P34" s="13"/>
      <c r="Q34" s="13"/>
      <c r="R34" s="13"/>
      <c r="S34" s="13"/>
    </row>
    <row r="35" spans="1:19" x14ac:dyDescent="0.25">
      <c r="A35" s="1" t="s">
        <v>7</v>
      </c>
      <c r="C35" s="9">
        <f>_xlfn.RRI(C$31-C$30,C$29,C$32)</f>
        <v>7.1205610592826041E-2</v>
      </c>
      <c r="E35" s="13"/>
      <c r="F35" s="13"/>
      <c r="G35" s="13"/>
      <c r="H35" s="13"/>
      <c r="I35" s="13"/>
      <c r="J35" s="13"/>
      <c r="K35" s="13"/>
      <c r="L35" s="13"/>
      <c r="M35" s="13"/>
      <c r="N35" s="13"/>
      <c r="O35" s="13"/>
      <c r="P35" s="13"/>
      <c r="Q35" s="13"/>
      <c r="R35" s="13"/>
      <c r="S35" s="13"/>
    </row>
    <row r="36" spans="1:19" x14ac:dyDescent="0.25">
      <c r="A36" s="1" t="s">
        <v>10</v>
      </c>
      <c r="C36" s="6">
        <v>1200</v>
      </c>
      <c r="E36" s="13"/>
      <c r="F36" s="13"/>
      <c r="G36" s="13"/>
      <c r="H36" s="13"/>
      <c r="I36" s="13"/>
      <c r="J36" s="13"/>
      <c r="K36" s="13"/>
      <c r="L36" s="13"/>
      <c r="M36" s="13"/>
      <c r="N36" s="13"/>
      <c r="O36" s="13"/>
      <c r="P36" s="13"/>
      <c r="Q36" s="13"/>
      <c r="R36" s="13"/>
      <c r="S36" s="13"/>
    </row>
    <row r="37" spans="1:19" x14ac:dyDescent="0.25">
      <c r="A37" s="1" t="s">
        <v>14</v>
      </c>
      <c r="C37" s="6">
        <v>0</v>
      </c>
      <c r="E37" s="13"/>
      <c r="F37" s="13"/>
      <c r="G37" s="13"/>
      <c r="H37" s="13"/>
      <c r="I37" s="13"/>
      <c r="J37" s="13"/>
      <c r="K37" s="13"/>
      <c r="L37" s="13"/>
      <c r="M37" s="13"/>
      <c r="N37" s="13"/>
      <c r="O37" s="13"/>
      <c r="P37" s="13"/>
      <c r="Q37" s="13"/>
      <c r="R37" s="13"/>
      <c r="S37" s="13"/>
    </row>
    <row r="38" spans="1:19" x14ac:dyDescent="0.25">
      <c r="A38" s="1" t="s">
        <v>12</v>
      </c>
      <c r="C38" s="6">
        <v>1</v>
      </c>
      <c r="E38" s="13"/>
      <c r="F38" s="13"/>
      <c r="G38" s="13"/>
      <c r="H38" s="13"/>
      <c r="I38" s="13"/>
      <c r="J38" s="13"/>
      <c r="K38" s="13"/>
      <c r="L38" s="13"/>
      <c r="M38" s="13"/>
      <c r="N38" s="13"/>
      <c r="O38" s="13"/>
      <c r="P38" s="13"/>
      <c r="Q38" s="13"/>
      <c r="R38" s="13"/>
      <c r="S38" s="13"/>
    </row>
    <row r="39" spans="1:19" x14ac:dyDescent="0.25">
      <c r="C39" s="6" t="s">
        <v>8</v>
      </c>
      <c r="E39" s="13"/>
      <c r="F39" s="13"/>
      <c r="G39" s="13"/>
      <c r="H39" s="13"/>
      <c r="I39" s="13"/>
      <c r="J39" s="13"/>
      <c r="K39" s="13"/>
      <c r="L39" s="13"/>
      <c r="M39" s="13"/>
      <c r="N39" s="13"/>
      <c r="O39" s="13"/>
      <c r="P39" s="13"/>
      <c r="Q39" s="13"/>
      <c r="R39" s="13"/>
      <c r="S39" s="13"/>
    </row>
    <row r="40" spans="1:19" x14ac:dyDescent="0.25">
      <c r="E40" s="14"/>
      <c r="F40" s="14"/>
      <c r="G40" s="14"/>
      <c r="H40" s="14"/>
      <c r="I40" s="14"/>
      <c r="J40" s="14"/>
      <c r="K40" s="14"/>
      <c r="L40" s="14"/>
      <c r="M40" s="14"/>
      <c r="N40" s="14"/>
      <c r="O40" s="14"/>
      <c r="P40" s="14"/>
      <c r="Q40" s="14"/>
      <c r="R40" s="14"/>
      <c r="S40" s="14"/>
    </row>
    <row r="42" spans="1:19" x14ac:dyDescent="0.25">
      <c r="E42" s="11"/>
      <c r="F42" s="12"/>
      <c r="G42" s="12"/>
      <c r="H42" s="12"/>
      <c r="I42" s="12"/>
      <c r="J42" s="12"/>
      <c r="K42" s="12"/>
      <c r="L42" s="12"/>
      <c r="M42" s="12"/>
      <c r="N42" s="12"/>
      <c r="O42" s="12"/>
      <c r="P42" s="12"/>
      <c r="Q42" s="12"/>
      <c r="R42" s="12"/>
      <c r="S42" s="12"/>
    </row>
    <row r="43" spans="1:19" x14ac:dyDescent="0.25">
      <c r="E43" s="12"/>
      <c r="F43" s="12"/>
      <c r="G43" s="12"/>
      <c r="H43" s="12"/>
      <c r="I43" s="12"/>
      <c r="J43" s="12"/>
      <c r="K43" s="12"/>
      <c r="L43" s="12"/>
      <c r="M43" s="12"/>
      <c r="N43" s="12"/>
      <c r="O43" s="12"/>
      <c r="P43" s="12"/>
      <c r="Q43" s="12"/>
      <c r="R43" s="12"/>
      <c r="S43" s="12"/>
    </row>
    <row r="44" spans="1:19" x14ac:dyDescent="0.25">
      <c r="E44" s="12"/>
      <c r="F44" s="12"/>
      <c r="G44" s="12"/>
      <c r="H44" s="12"/>
      <c r="I44" s="12"/>
      <c r="J44" s="12"/>
      <c r="K44" s="12"/>
      <c r="L44" s="12"/>
      <c r="M44" s="12"/>
      <c r="N44" s="12"/>
      <c r="O44" s="12"/>
      <c r="P44" s="12"/>
      <c r="Q44" s="12"/>
      <c r="R44" s="12"/>
      <c r="S44" s="12"/>
    </row>
    <row r="45" spans="1:19" x14ac:dyDescent="0.25">
      <c r="E45" s="12"/>
      <c r="F45" s="12"/>
      <c r="G45" s="12"/>
      <c r="H45" s="12"/>
      <c r="I45" s="12"/>
      <c r="J45" s="12"/>
      <c r="K45" s="12"/>
      <c r="L45" s="12"/>
      <c r="M45" s="12"/>
      <c r="N45" s="12"/>
      <c r="O45" s="12"/>
      <c r="P45" s="12"/>
      <c r="Q45" s="12"/>
      <c r="R45" s="12"/>
      <c r="S45" s="12"/>
    </row>
    <row r="46" spans="1:19" x14ac:dyDescent="0.25">
      <c r="E46" s="12"/>
      <c r="F46" s="12"/>
      <c r="G46" s="12"/>
      <c r="H46" s="12"/>
      <c r="I46" s="12"/>
      <c r="J46" s="12"/>
      <c r="K46" s="12"/>
      <c r="L46" s="12"/>
      <c r="M46" s="12"/>
      <c r="N46" s="12"/>
      <c r="O46" s="12"/>
      <c r="P46" s="12"/>
      <c r="Q46" s="12"/>
      <c r="R46" s="12"/>
      <c r="S46" s="12"/>
    </row>
    <row r="47" spans="1:19" x14ac:dyDescent="0.25">
      <c r="E47" s="12"/>
      <c r="F47" s="12"/>
      <c r="G47" s="12"/>
      <c r="H47" s="12"/>
      <c r="I47" s="12"/>
      <c r="J47" s="12"/>
      <c r="K47" s="12"/>
      <c r="L47" s="12"/>
      <c r="M47" s="12"/>
      <c r="N47" s="12"/>
      <c r="O47" s="12"/>
      <c r="P47" s="12"/>
      <c r="Q47" s="12"/>
      <c r="R47" s="12"/>
      <c r="S47" s="12"/>
    </row>
    <row r="48" spans="1:19" x14ac:dyDescent="0.25">
      <c r="E48" s="12"/>
      <c r="F48" s="12"/>
      <c r="G48" s="12"/>
      <c r="H48" s="12"/>
      <c r="I48" s="12"/>
      <c r="J48" s="12"/>
      <c r="K48" s="12"/>
      <c r="L48" s="12"/>
      <c r="M48" s="12"/>
      <c r="N48" s="12"/>
      <c r="O48" s="12"/>
      <c r="P48" s="12"/>
      <c r="Q48" s="12"/>
      <c r="R48" s="12"/>
      <c r="S48" s="12"/>
    </row>
    <row r="49" spans="5:19" x14ac:dyDescent="0.25">
      <c r="E49" s="12"/>
      <c r="F49" s="12"/>
      <c r="G49" s="12"/>
      <c r="H49" s="12"/>
      <c r="I49" s="12"/>
      <c r="J49" s="12"/>
      <c r="K49" s="12"/>
      <c r="L49" s="12"/>
      <c r="M49" s="12"/>
      <c r="N49" s="12"/>
      <c r="O49" s="12"/>
      <c r="P49" s="12"/>
      <c r="Q49" s="12"/>
      <c r="R49" s="12"/>
      <c r="S49" s="12"/>
    </row>
    <row r="50" spans="5:19" x14ac:dyDescent="0.25">
      <c r="E50" s="12"/>
      <c r="F50" s="12"/>
      <c r="G50" s="12"/>
      <c r="H50" s="12"/>
      <c r="I50" s="12"/>
      <c r="J50" s="12"/>
      <c r="K50" s="12"/>
      <c r="L50" s="12"/>
      <c r="M50" s="12"/>
      <c r="N50" s="12"/>
      <c r="O50" s="12"/>
      <c r="P50" s="12"/>
      <c r="Q50" s="12"/>
      <c r="R50" s="12"/>
      <c r="S50" s="12"/>
    </row>
    <row r="51" spans="5:19" x14ac:dyDescent="0.25">
      <c r="E51" s="12"/>
      <c r="F51" s="12"/>
      <c r="G51" s="12"/>
      <c r="H51" s="12"/>
      <c r="I51" s="12"/>
      <c r="J51" s="12"/>
      <c r="K51" s="12"/>
      <c r="L51" s="12"/>
      <c r="M51" s="12"/>
      <c r="N51" s="12"/>
      <c r="O51" s="12"/>
      <c r="P51" s="12"/>
      <c r="Q51" s="12"/>
      <c r="R51" s="12"/>
      <c r="S51" s="12"/>
    </row>
    <row r="52" spans="5:19" x14ac:dyDescent="0.25">
      <c r="E52" s="12"/>
      <c r="F52" s="12"/>
      <c r="G52" s="12"/>
      <c r="H52" s="12"/>
      <c r="I52" s="12"/>
      <c r="J52" s="12"/>
      <c r="K52" s="12"/>
      <c r="L52" s="12"/>
      <c r="M52" s="12"/>
      <c r="N52" s="12"/>
      <c r="O52" s="12"/>
      <c r="P52" s="12"/>
      <c r="Q52" s="12"/>
      <c r="R52" s="12"/>
      <c r="S52" s="12"/>
    </row>
  </sheetData>
  <mergeCells count="1">
    <mergeCell ref="E29:S4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Daten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C</dc:creator>
  <cp:lastModifiedBy>Christoph Cwienk</cp:lastModifiedBy>
  <dcterms:created xsi:type="dcterms:W3CDTF">2025-03-06T09:13:35Z</dcterms:created>
  <dcterms:modified xsi:type="dcterms:W3CDTF">2025-03-10T13:31:25Z</dcterms:modified>
</cp:coreProperties>
</file>