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_{97C9C055-F889-44D7-91CE-CF02FB628513}" xr6:coauthVersionLast="47" xr6:coauthVersionMax="47" xr10:uidLastSave="{00000000-0000-0000-0000-000000000000}"/>
  <bookViews>
    <workbookView xWindow="-110" yWindow="-110" windowWidth="25820" windowHeight="15500" xr2:uid="{F6E0AF29-347C-4B18-B74B-2E7510580C7D}"/>
  </bookViews>
  <sheets>
    <sheet name="HeatMap" sheetId="2" r:id="rId1"/>
  </sheets>
  <definedNames>
    <definedName name="_xlnm.Print_Area" localSheetId="0">HeatMap!$A$1:$AI$49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5" i="2" l="1" a="1"/>
  <c r="AL15" i="2"/>
  <c r="AM15" i="2" a="1"/>
  <c r="AM15" i="2"/>
  <c r="AN15" i="2" a="1"/>
  <c r="AN15" i="2"/>
  <c r="AO15" i="2" a="1"/>
  <c r="AO15" i="2"/>
  <c r="AP15" i="2" a="1"/>
  <c r="AP15" i="2"/>
  <c r="AQ15" i="2" a="1"/>
  <c r="AQ15" i="2"/>
  <c r="AR15" i="2" a="1"/>
  <c r="AR15" i="2"/>
  <c r="AS15" i="2" a="1"/>
  <c r="AS15" i="2"/>
  <c r="AT15" i="2" a="1"/>
  <c r="AT15" i="2" s="1"/>
  <c r="AT16" i="2" s="1"/>
  <c r="AK15" i="2" a="1"/>
  <c r="AK15" i="2" s="1"/>
  <c r="AK16" i="2" s="1"/>
  <c r="AS16" i="2"/>
  <c r="AR16" i="2"/>
  <c r="AQ16" i="2"/>
  <c r="AP16" i="2"/>
  <c r="AO16" i="2"/>
  <c r="AN16" i="2"/>
  <c r="AM16" i="2"/>
  <c r="AL16" i="2"/>
  <c r="AL3" i="2"/>
  <c r="AM3" i="2"/>
  <c r="AN3" i="2"/>
  <c r="AO3" i="2"/>
  <c r="AP3" i="2"/>
  <c r="AQ3" i="2"/>
  <c r="AR3" i="2"/>
  <c r="AS3" i="2"/>
  <c r="AT3" i="2"/>
  <c r="AK3" i="2"/>
  <c r="AL2" i="2" a="1"/>
  <c r="AL2" i="2"/>
  <c r="AM2" i="2" a="1"/>
  <c r="AM2" i="2"/>
  <c r="AN2" i="2" a="1"/>
  <c r="AN2" i="2"/>
  <c r="AO2" i="2" a="1"/>
  <c r="AO2" i="2"/>
  <c r="AP2" i="2" a="1"/>
  <c r="AP2" i="2"/>
  <c r="AQ2" i="2" a="1"/>
  <c r="AQ2" i="2"/>
  <c r="AR2" i="2" a="1"/>
  <c r="AR2" i="2"/>
  <c r="AS2" i="2" a="1"/>
  <c r="AS2" i="2"/>
  <c r="AT2" i="2" a="1"/>
  <c r="AT2" i="2" s="1"/>
  <c r="AK2" i="2" a="1"/>
  <c r="AK2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8" i="2" a="1"/>
  <c r="B8" i="2" s="1"/>
  <c r="B7" i="2" a="1"/>
  <c r="B7" i="2" s="1"/>
  <c r="B6" i="2" a="1"/>
  <c r="B6" i="2" s="1"/>
  <c r="B5" i="2" a="1"/>
  <c r="B5" i="2" s="1"/>
  <c r="B4" i="2" a="1"/>
  <c r="B4" i="2" s="1"/>
  <c r="B3" i="2" a="1"/>
  <c r="B3" i="2" s="1"/>
  <c r="B2" i="2" a="1"/>
  <c r="B2" i="2" s="1"/>
  <c r="AH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I13" i="2"/>
  <c r="AH21" i="2"/>
  <c r="AH22" i="2"/>
  <c r="AH23" i="2"/>
  <c r="AH24" i="2"/>
  <c r="AH25" i="2"/>
  <c r="AH7" i="2" l="1"/>
  <c r="AI14" i="2"/>
  <c r="AI25" i="2"/>
  <c r="AI7" i="2" l="1"/>
  <c r="AH2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<sst xmlns="http://schemas.openxmlformats.org/spreadsheetml/2006/main" count="2" uniqueCount="1">
  <si>
    <t>Σ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</si>
</sst>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"/>
    <numFmt numFmtId="165" formatCode="0.000"/>
    <numFmt numFmtId="170" formatCode="0.0000000"/>
  </numFmts>
  <fonts count="13" x14ac:knownFonts="1">
    <font>
      <sz val="10"/>
      <color theme="1"/>
      <name val="Arial"/>
      <family val="2"/>
    </font>
    <font>
      <b/>
      <sz val="24"/>
      <color rgb="FF000000"/>
      <name val="Arial"/>
      <family val="2"/>
    </font>
    <font>
      <b/>
      <sz val="20"/>
      <color rgb="FF000000"/>
      <name val="Arial"/>
      <family val="2"/>
    </font>
    <font>
      <sz val="7.5"/>
      <color rgb="FF000000"/>
      <name val="Arial"/>
      <family val="2"/>
    </font>
    <font>
      <b/>
      <sz val="9"/>
      <color rgb="FF000000"/>
      <name val="Arial"/>
      <family val="2"/>
    </font>
    <font>
      <sz val="10"/>
      <color rgb="FF000000"/>
      <name val="Times New Roman"/>
      <family val="1"/>
    </font>
    <font>
      <sz val="7.5"/>
      <color rgb="FF000000"/>
      <name val="Times New Roman"/>
      <family val="1"/>
    </font>
    <font>
      <b/>
      <sz val="7.5"/>
      <color theme="1"/>
      <name val="Arial"/>
      <family val="2"/>
    </font>
    <font>
      <b/>
      <sz val="9.3000000000000007"/>
      <color rgb="FF000000"/>
      <name val="Arial"/>
      <family val="2"/>
    </font>
    <font>
      <b/>
      <sz val="8"/>
      <color rgb="FF000000"/>
      <name val="Arial"/>
      <family val="2"/>
    </font>
    <font>
      <b/>
      <sz val="16"/>
      <color rgb="FF000000"/>
      <name val="Arial"/>
      <family val="2"/>
    </font>
    <font>
      <b/>
      <sz val="7"/>
      <color rgb="FF000000"/>
      <name val="Aptos"/>
      <family val="2"/>
    </font>
    <font>
      <sz val="7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rgb="FFFFFF00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 style="thick">
        <color indexed="64"/>
      </left>
      <right/>
      <top/>
      <bottom/>
      <diagonal/>
    </border>
  </borders>
  <cellStyleXfs count="2">
    <xf numFmtId="0" fontId="0" fillId="0" borderId="0"/>
    <xf numFmtId="0" fontId="5" fillId="0" borderId="0"/>
  </cellStyleXfs>
  <cellXfs count="57">
    <xf numFmtId="0" fontId="0" fillId="0" borderId="0" xfId="0"/>
    <xf numFmtId="0" fontId="6" fillId="0" borderId="0" xfId="1" applyFont="1" applyAlignment="1">
      <alignment horizontal="left" vertical="top"/>
    </xf>
    <xf numFmtId="14" fontId="6" fillId="0" borderId="0" xfId="1" applyNumberFormat="1" applyFont="1" applyAlignment="1">
      <alignment horizontal="left" vertical="top"/>
    </xf>
    <xf numFmtId="0" fontId="6" fillId="5" borderId="0" xfId="1" applyFont="1" applyFill="1" applyAlignment="1">
      <alignment horizontal="left" vertical="top"/>
    </xf>
    <xf numFmtId="0" fontId="3" fillId="5" borderId="0" xfId="1" applyFont="1" applyFill="1" applyAlignment="1">
      <alignment horizontal="center"/>
    </xf>
    <xf numFmtId="0" fontId="3" fillId="5" borderId="0" xfId="1" applyFont="1" applyFill="1"/>
    <xf numFmtId="0" fontId="7" fillId="5" borderId="0" xfId="1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165" fontId="3" fillId="2" borderId="10" xfId="1" applyNumberFormat="1" applyFont="1" applyFill="1" applyBorder="1"/>
    <xf numFmtId="165" fontId="3" fillId="0" borderId="8" xfId="1" applyNumberFormat="1" applyFont="1" applyBorder="1"/>
    <xf numFmtId="164" fontId="3" fillId="3" borderId="9" xfId="1" applyNumberFormat="1" applyFont="1" applyFill="1" applyBorder="1" applyAlignment="1">
      <alignment horizontal="left"/>
    </xf>
    <xf numFmtId="165" fontId="3" fillId="2" borderId="5" xfId="1" applyNumberFormat="1" applyFont="1" applyFill="1" applyBorder="1"/>
    <xf numFmtId="165" fontId="3" fillId="0" borderId="0" xfId="1" applyNumberFormat="1" applyFont="1"/>
    <xf numFmtId="164" fontId="3" fillId="3" borderId="6" xfId="1" applyNumberFormat="1" applyFont="1" applyFill="1" applyBorder="1" applyAlignment="1">
      <alignment horizontal="left"/>
    </xf>
    <xf numFmtId="164" fontId="3" fillId="3" borderId="7" xfId="1" applyNumberFormat="1" applyFont="1" applyFill="1" applyBorder="1" applyAlignment="1">
      <alignment horizontal="left"/>
    </xf>
    <xf numFmtId="164" fontId="3" fillId="3" borderId="1" xfId="1" applyNumberFormat="1" applyFont="1" applyFill="1" applyBorder="1" applyAlignment="1">
      <alignment horizontal="left"/>
    </xf>
    <xf numFmtId="164" fontId="3" fillId="3" borderId="4" xfId="1" applyNumberFormat="1" applyFont="1" applyFill="1" applyBorder="1" applyAlignment="1">
      <alignment horizontal="left"/>
    </xf>
    <xf numFmtId="165" fontId="3" fillId="2" borderId="3" xfId="1" applyNumberFormat="1" applyFont="1" applyFill="1" applyBorder="1"/>
    <xf numFmtId="165" fontId="3" fillId="0" borderId="2" xfId="1" applyNumberFormat="1" applyFont="1" applyBorder="1"/>
    <xf numFmtId="165" fontId="3" fillId="7" borderId="5" xfId="1" applyNumberFormat="1" applyFont="1" applyFill="1" applyBorder="1"/>
    <xf numFmtId="165" fontId="3" fillId="0" borderId="13" xfId="1" applyNumberFormat="1" applyFont="1" applyBorder="1"/>
    <xf numFmtId="165" fontId="3" fillId="9" borderId="0" xfId="1" applyNumberFormat="1" applyFont="1" applyFill="1"/>
    <xf numFmtId="0" fontId="3" fillId="4" borderId="13" xfId="1" applyFont="1" applyFill="1" applyBorder="1" applyAlignment="1">
      <alignment horizontal="center"/>
    </xf>
    <xf numFmtId="49" fontId="3" fillId="4" borderId="13" xfId="1" applyNumberFormat="1" applyFont="1" applyFill="1" applyBorder="1" applyAlignment="1">
      <alignment horizontal="center" vertical="center"/>
    </xf>
    <xf numFmtId="49" fontId="3" fillId="4" borderId="14" xfId="1" applyNumberFormat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3" fillId="4" borderId="13" xfId="1" applyFont="1" applyFill="1" applyBorder="1" applyAlignment="1">
      <alignment horizontal="left" vertical="top"/>
    </xf>
    <xf numFmtId="2" fontId="8" fillId="6" borderId="12" xfId="1" applyNumberFormat="1" applyFont="1" applyFill="1" applyBorder="1" applyAlignment="1">
      <alignment horizontal="center" vertical="center"/>
    </xf>
    <xf numFmtId="2" fontId="8" fillId="6" borderId="11" xfId="1" applyNumberFormat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 textRotation="90"/>
    </xf>
    <xf numFmtId="0" fontId="2" fillId="2" borderId="0" xfId="1" applyFont="1" applyFill="1" applyAlignment="1">
      <alignment horizontal="center" vertical="center" textRotation="90"/>
    </xf>
    <xf numFmtId="0" fontId="2" fillId="2" borderId="8" xfId="1" applyFont="1" applyFill="1" applyBorder="1" applyAlignment="1">
      <alignment horizontal="center" vertical="center" textRotation="90"/>
    </xf>
    <xf numFmtId="1" fontId="10" fillId="7" borderId="15" xfId="1" applyNumberFormat="1" applyFont="1" applyFill="1" applyBorder="1" applyAlignment="1">
      <alignment horizontal="center" vertical="top" textRotation="255"/>
    </xf>
    <xf numFmtId="1" fontId="10" fillId="7" borderId="16" xfId="1" applyNumberFormat="1" applyFont="1" applyFill="1" applyBorder="1" applyAlignment="1">
      <alignment horizontal="center" vertical="top" textRotation="255"/>
    </xf>
    <xf numFmtId="2" fontId="9" fillId="7" borderId="11" xfId="1" applyNumberFormat="1" applyFont="1" applyFill="1" applyBorder="1" applyAlignment="1">
      <alignment horizontal="center" vertical="center"/>
    </xf>
    <xf numFmtId="1" fontId="1" fillId="2" borderId="12" xfId="1" applyNumberFormat="1" applyFont="1" applyFill="1" applyBorder="1" applyAlignment="1">
      <alignment horizontal="center" vertical="center" textRotation="255" wrapText="1"/>
    </xf>
    <xf numFmtId="1" fontId="1" fillId="2" borderId="16" xfId="1" applyNumberFormat="1" applyFont="1" applyFill="1" applyBorder="1" applyAlignment="1">
      <alignment horizontal="center" vertical="center" textRotation="255" wrapText="1"/>
    </xf>
    <xf numFmtId="2" fontId="4" fillId="2" borderId="11" xfId="1" applyNumberFormat="1" applyFont="1" applyFill="1" applyBorder="1" applyAlignment="1">
      <alignment horizontal="center"/>
    </xf>
    <xf numFmtId="2" fontId="8" fillId="6" borderId="2" xfId="1" applyNumberFormat="1" applyFont="1" applyFill="1" applyBorder="1" applyAlignment="1">
      <alignment horizontal="center" vertical="center"/>
    </xf>
    <xf numFmtId="2" fontId="8" fillId="6" borderId="8" xfId="1" applyNumberFormat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/>
    </xf>
    <xf numFmtId="1" fontId="10" fillId="7" borderId="0" xfId="1" applyNumberFormat="1" applyFont="1" applyFill="1" applyBorder="1" applyAlignment="1">
      <alignment horizontal="center" vertical="top" textRotation="255"/>
    </xf>
    <xf numFmtId="2" fontId="9" fillId="7" borderId="0" xfId="1" applyNumberFormat="1" applyFont="1" applyFill="1" applyBorder="1" applyAlignment="1">
      <alignment horizontal="center" vertical="center"/>
    </xf>
    <xf numFmtId="1" fontId="1" fillId="2" borderId="0" xfId="1" applyNumberFormat="1" applyFont="1" applyFill="1" applyBorder="1" applyAlignment="1">
      <alignment horizontal="center" vertical="center" textRotation="255" wrapText="1"/>
    </xf>
    <xf numFmtId="2" fontId="4" fillId="2" borderId="0" xfId="1" applyNumberFormat="1" applyFont="1" applyFill="1" applyBorder="1" applyAlignment="1">
      <alignment horizontal="center"/>
    </xf>
    <xf numFmtId="2" fontId="8" fillId="6" borderId="0" xfId="1" applyNumberFormat="1" applyFont="1" applyFill="1" applyBorder="1" applyAlignment="1">
      <alignment horizontal="center" vertical="center"/>
    </xf>
    <xf numFmtId="49" fontId="3" fillId="4" borderId="0" xfId="1" applyNumberFormat="1" applyFont="1" applyFill="1" applyBorder="1" applyAlignment="1">
      <alignment horizontal="center" vertical="center"/>
    </xf>
    <xf numFmtId="0" fontId="3" fillId="4" borderId="0" xfId="1" applyNumberFormat="1" applyFont="1" applyFill="1" applyBorder="1" applyAlignment="1">
      <alignment horizontal="center" vertical="center"/>
    </xf>
    <xf numFmtId="164" fontId="3" fillId="8" borderId="4" xfId="1" applyNumberFormat="1" applyFont="1" applyFill="1" applyBorder="1" applyAlignment="1">
      <alignment horizontal="left"/>
    </xf>
    <xf numFmtId="0" fontId="11" fillId="0" borderId="0" xfId="1" applyFont="1" applyAlignment="1">
      <alignment horizontal="center" vertical="top"/>
    </xf>
    <xf numFmtId="0" fontId="12" fillId="0" borderId="0" xfId="1" applyFont="1" applyAlignment="1">
      <alignment horizontal="left" vertical="top"/>
    </xf>
    <xf numFmtId="0" fontId="11" fillId="0" borderId="0" xfId="1" applyFont="1" applyAlignment="1">
      <alignment horizontal="left" vertical="top"/>
    </xf>
    <xf numFmtId="14" fontId="11" fillId="0" borderId="0" xfId="1" applyNumberFormat="1" applyFont="1" applyAlignment="1">
      <alignment horizontal="left" vertical="top"/>
    </xf>
    <xf numFmtId="170" fontId="11" fillId="0" borderId="0" xfId="1" applyNumberFormat="1" applyFont="1" applyAlignment="1">
      <alignment horizontal="left" vertical="top"/>
    </xf>
    <xf numFmtId="0" fontId="11" fillId="6" borderId="0" xfId="1" applyFont="1" applyFill="1" applyAlignment="1">
      <alignment horizontal="center" vertical="top"/>
    </xf>
    <xf numFmtId="165" fontId="11" fillId="6" borderId="0" xfId="1" applyNumberFormat="1" applyFont="1" applyFill="1" applyAlignment="1">
      <alignment horizontal="center" vertical="top"/>
    </xf>
    <xf numFmtId="14" fontId="11" fillId="6" borderId="0" xfId="1" applyNumberFormat="1" applyFont="1" applyFill="1" applyAlignment="1">
      <alignment horizontal="center" vertical="top"/>
    </xf>
  </cellXfs>
  <cellStyles count="2">
    <cellStyle name="Standard" xfId="0" builtinId="0"/>
    <cellStyle name="Standard 2" xfId="1" xr:uid="{49BCB51C-173C-429D-A056-76CF94E16EE6}"/>
  </cellStyles>
  <dxfs count="1">
    <dxf>
      <fill>
        <patternFill>
          <bgColor theme="0" tint="-4.9989318521683403E-2"/>
        </pattern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78206-DA42-414D-AF31-575F0CD8C0A1}">
  <sheetPr codeName="Tabelle8"/>
  <dimension ref="A1:AU77"/>
  <sheetViews>
    <sheetView tabSelected="1" zoomScale="120" zoomScaleNormal="120" workbookViewId="0">
      <pane xSplit="2" topLeftCell="L1" activePane="topRight" state="frozen"/>
      <selection pane="topRight" activeCell="C1" sqref="C1:C1048576"/>
    </sheetView>
  </sheetViews>
  <sheetFormatPr baseColWidth="10" defaultRowHeight="10" x14ac:dyDescent="0.25"/>
  <cols>
    <col min="1" max="1" width="4.36328125" style="1" customWidth="1"/>
    <col min="2" max="2" width="5.36328125" style="1" bestFit="1" customWidth="1"/>
    <col min="3" max="7" width="3.90625" style="1" bestFit="1" customWidth="1"/>
    <col min="8" max="8" width="3.90625" style="1" customWidth="1"/>
    <col min="9" max="33" width="3.90625" style="1" bestFit="1" customWidth="1"/>
    <col min="34" max="36" width="5.7265625" style="1" customWidth="1"/>
    <col min="37" max="46" width="6.90625" style="51" bestFit="1" customWidth="1"/>
    <col min="47" max="47" width="10.90625" style="50"/>
    <col min="48" max="16384" width="10.90625" style="1"/>
  </cols>
  <sheetData>
    <row r="1" spans="1:46" ht="10.5" thickBot="1" x14ac:dyDescent="0.25">
      <c r="A1" s="26"/>
      <c r="B1" s="25"/>
      <c r="C1" s="24">
        <v>1</v>
      </c>
      <c r="D1" s="23">
        <v>2</v>
      </c>
      <c r="E1" s="23">
        <v>3</v>
      </c>
      <c r="F1" s="23">
        <v>4</v>
      </c>
      <c r="G1" s="23">
        <v>5</v>
      </c>
      <c r="H1" s="23">
        <v>6</v>
      </c>
      <c r="I1" s="23">
        <v>7</v>
      </c>
      <c r="J1" s="23">
        <v>8</v>
      </c>
      <c r="K1" s="23">
        <v>9</v>
      </c>
      <c r="L1" s="23">
        <v>10</v>
      </c>
      <c r="M1" s="23">
        <v>11</v>
      </c>
      <c r="N1" s="23">
        <v>12</v>
      </c>
      <c r="O1" s="23">
        <v>13</v>
      </c>
      <c r="P1" s="23">
        <v>14</v>
      </c>
      <c r="Q1" s="23">
        <v>15</v>
      </c>
      <c r="R1" s="23">
        <v>16</v>
      </c>
      <c r="S1" s="23">
        <v>17</v>
      </c>
      <c r="T1" s="23">
        <v>18</v>
      </c>
      <c r="U1" s="23">
        <v>19</v>
      </c>
      <c r="V1" s="23">
        <v>20</v>
      </c>
      <c r="W1" s="23">
        <v>21</v>
      </c>
      <c r="X1" s="23">
        <v>22</v>
      </c>
      <c r="Y1" s="23">
        <v>23</v>
      </c>
      <c r="Z1" s="23">
        <v>24</v>
      </c>
      <c r="AA1" s="23">
        <v>25</v>
      </c>
      <c r="AB1" s="23">
        <v>26</v>
      </c>
      <c r="AC1" s="23">
        <v>27</v>
      </c>
      <c r="AD1" s="23">
        <v>28</v>
      </c>
      <c r="AE1" s="23">
        <v>29</v>
      </c>
      <c r="AF1" s="23">
        <v>30</v>
      </c>
      <c r="AG1" s="23">
        <v>31</v>
      </c>
      <c r="AH1" s="22" t="s">
        <v>0</v>
      </c>
      <c r="AI1" s="22" t="s">
        <v>0</v>
      </c>
      <c r="AJ1" s="40"/>
      <c r="AK1" s="54">
        <v>1</v>
      </c>
      <c r="AL1" s="54">
        <v>2</v>
      </c>
      <c r="AM1" s="54">
        <v>3</v>
      </c>
      <c r="AN1" s="54">
        <v>4</v>
      </c>
      <c r="AO1" s="54">
        <v>5</v>
      </c>
      <c r="AP1" s="54">
        <v>6</v>
      </c>
      <c r="AQ1" s="54">
        <v>7</v>
      </c>
      <c r="AR1" s="54">
        <v>8</v>
      </c>
      <c r="AS1" s="54">
        <v>9</v>
      </c>
      <c r="AT1" s="54">
        <v>10</v>
      </c>
    </row>
    <row r="2" spans="1:46" ht="10.5" thickTop="1" x14ac:dyDescent="0.2">
      <c r="A2" s="29">
        <v>2024</v>
      </c>
      <c r="B2" s="48" cm="1">
        <f t="array" aca="1" ref="B2" ca="1">DATE(INDIRECT("Z"&amp;INT((ROW()-2)/12)*12+2&amp;"S1",FALSE),MOD(ROW()-2,12)+1,1)</f>
        <v>45292</v>
      </c>
      <c r="C2" s="47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0"/>
      <c r="AI2" s="40"/>
      <c r="AJ2" s="40"/>
      <c r="AK2" s="55" cm="1">
        <f t="array" ref="AK2">LARGE($C$2:$AG$13+ROW($C$2:$AG$13)/100000+COLUMN($C$2:$AG$13)/10000000,AK$1)</f>
        <v>4.6360923999999999</v>
      </c>
      <c r="AL2" s="55" cm="1">
        <f t="array" ref="AL2">LARGE($C$2:$AG$13+ROW($C$2:$AG$13)/100000+COLUMN($C$2:$AG$13)/10000000,AL$1)</f>
        <v>4.5951022999999998</v>
      </c>
      <c r="AM2" s="55" cm="1">
        <f t="array" ref="AM2">LARGE($C$2:$AG$13+ROW($C$2:$AG$13)/100000+COLUMN($C$2:$AG$13)/10000000,AM$1)</f>
        <v>4.5821008999999995</v>
      </c>
      <c r="AN2" s="55" cm="1">
        <f t="array" ref="AN2">LARGE($C$2:$AG$13+ROW($C$2:$AG$13)/100000+COLUMN($C$2:$AG$13)/10000000,AN$1)</f>
        <v>4.5581021999999995</v>
      </c>
      <c r="AO2" s="55" cm="1">
        <f t="array" ref="AO2">LARGE($C$2:$AG$13+ROW($C$2:$AG$13)/100000+COLUMN($C$2:$AG$13)/10000000,AO$1)</f>
        <v>4.5090930000000009</v>
      </c>
      <c r="AP2" s="55" cm="1">
        <f t="array" ref="AP2">LARGE($C$2:$AG$13+ROW($C$2:$AG$13)/100000+COLUMN($C$2:$AG$13)/10000000,AP$1)</f>
        <v>4.4250926000000002</v>
      </c>
      <c r="AQ2" s="55" cm="1">
        <f t="array" ref="AQ2">LARGE($C$2:$AG$13+ROW($C$2:$AG$13)/100000+COLUMN($C$2:$AG$13)/10000000,AQ$1)</f>
        <v>4.4110924999999996</v>
      </c>
      <c r="AR2" s="55" cm="1">
        <f t="array" ref="AR2">LARGE($C$2:$AG$13+ROW($C$2:$AG$13)/100000+COLUMN($C$2:$AG$13)/10000000,AR$1)</f>
        <v>4.4020913000000004</v>
      </c>
      <c r="AS2" s="55" cm="1">
        <f t="array" ref="AS2">LARGE($C$2:$AG$13+ROW($C$2:$AG$13)/100000+COLUMN($C$2:$AG$13)/10000000,AS$1)</f>
        <v>4.4000830999999998</v>
      </c>
      <c r="AT2" s="55" cm="1">
        <f t="array" ref="AT2">LARGE($C$2:$AG$13+ROW($C$2:$AG$13)/100000+COLUMN($C$2:$AG$13)/10000000,AT$1)</f>
        <v>4.3431020999999994</v>
      </c>
    </row>
    <row r="3" spans="1:46" ht="12.5" customHeight="1" x14ac:dyDescent="0.2">
      <c r="A3" s="30"/>
      <c r="B3" s="48" cm="1">
        <f t="array" aca="1" ref="B3" ca="1">DATE(INDIRECT("Z"&amp;INT((ROW()-2)/12)*12+2&amp;"S1",FALSE),MOD(ROW()-2,12)+1,1)</f>
        <v>45323</v>
      </c>
      <c r="C3" s="47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0"/>
      <c r="AI3" s="40"/>
      <c r="AJ3" s="40"/>
      <c r="AK3" s="56">
        <f>DATE($A$2,MOD(AK2,0.001)*100000-1,MOD(AK2,0.00001)*10000000-2)</f>
        <v>45526</v>
      </c>
      <c r="AL3" s="56">
        <f t="shared" ref="AL3:AT3" si="0">DATE($A$2,MOD(AL2,0.001)*100000-1,MOD(AL2,0.00001)*10000000-2)</f>
        <v>45556</v>
      </c>
      <c r="AM3" s="56">
        <f t="shared" si="0"/>
        <v>45542</v>
      </c>
      <c r="AN3" s="56">
        <f t="shared" si="0"/>
        <v>45555</v>
      </c>
      <c r="AO3" s="56">
        <f t="shared" si="0"/>
        <v>45532</v>
      </c>
      <c r="AP3" s="56">
        <f t="shared" si="0"/>
        <v>45528</v>
      </c>
      <c r="AQ3" s="56">
        <f t="shared" si="0"/>
        <v>45527</v>
      </c>
      <c r="AR3" s="56">
        <f t="shared" si="0"/>
        <v>45515</v>
      </c>
      <c r="AS3" s="56">
        <f t="shared" si="0"/>
        <v>45502</v>
      </c>
      <c r="AT3" s="56">
        <f t="shared" si="0"/>
        <v>45554</v>
      </c>
    </row>
    <row r="4" spans="1:46" ht="12.5" customHeight="1" x14ac:dyDescent="0.2">
      <c r="A4" s="30"/>
      <c r="B4" s="48" cm="1">
        <f t="array" aca="1" ref="B4" ca="1">DATE(INDIRECT("Z"&amp;INT((ROW()-2)/12)*12+2&amp;"S1",FALSE),MOD(ROW()-2,12)+1,1)</f>
        <v>45352</v>
      </c>
      <c r="C4" s="47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0"/>
      <c r="AI4" s="40"/>
      <c r="AJ4" s="40"/>
      <c r="AK4" s="49"/>
      <c r="AL4" s="49"/>
      <c r="AM4" s="49"/>
      <c r="AN4" s="49"/>
      <c r="AO4" s="49"/>
      <c r="AP4" s="49"/>
      <c r="AQ4" s="49"/>
      <c r="AR4" s="49"/>
      <c r="AS4" s="49"/>
      <c r="AT4" s="49"/>
    </row>
    <row r="5" spans="1:46" ht="12.5" customHeight="1" x14ac:dyDescent="0.2">
      <c r="A5" s="30"/>
      <c r="B5" s="48" cm="1">
        <f t="array" aca="1" ref="B5" ca="1">DATE(INDIRECT("Z"&amp;INT((ROW()-2)/12)*12+2&amp;"S1",FALSE),MOD(ROW()-2,12)+1,1)</f>
        <v>45383</v>
      </c>
      <c r="C5" s="47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0"/>
      <c r="AI5" s="40"/>
      <c r="AJ5" s="40"/>
      <c r="AK5" s="49"/>
      <c r="AL5" s="49"/>
      <c r="AM5" s="49"/>
      <c r="AN5" s="49"/>
      <c r="AO5" s="49"/>
      <c r="AP5" s="49"/>
      <c r="AQ5" s="49"/>
      <c r="AR5" s="49"/>
      <c r="AS5" s="49"/>
      <c r="AT5" s="49"/>
    </row>
    <row r="6" spans="1:46" ht="12.5" customHeight="1" x14ac:dyDescent="0.2">
      <c r="A6" s="30"/>
      <c r="B6" s="48" cm="1">
        <f t="array" aca="1" ref="B6" ca="1">DATE(INDIRECT("Z"&amp;INT((ROW()-2)/12)*12+2&amp;"S1",FALSE),MOD(ROW()-2,12)+1,1)</f>
        <v>45413</v>
      </c>
      <c r="C6" s="47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0"/>
      <c r="AI6" s="40"/>
      <c r="AJ6" s="40"/>
      <c r="AK6" s="49"/>
      <c r="AL6" s="49"/>
      <c r="AM6" s="49"/>
      <c r="AN6" s="49"/>
      <c r="AO6" s="49"/>
      <c r="AP6" s="49"/>
      <c r="AQ6" s="49"/>
      <c r="AR6" s="49"/>
      <c r="AS6" s="49"/>
      <c r="AT6" s="49"/>
    </row>
    <row r="7" spans="1:46" ht="10" customHeight="1" x14ac:dyDescent="0.2">
      <c r="A7" s="30"/>
      <c r="B7" s="48" cm="1">
        <f t="array" aca="1" ref="B7" ca="1">DATE(INDIRECT("Z"&amp;INT((ROW()-2)/12)*12+2&amp;"S1",FALSE),MOD(ROW()-2,12)+1,1)</f>
        <v>45444</v>
      </c>
      <c r="C7" s="4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>
        <v>1.708</v>
      </c>
      <c r="W7" s="12">
        <v>1.2310000000000001</v>
      </c>
      <c r="X7" s="12">
        <v>1.522</v>
      </c>
      <c r="Y7" s="12">
        <v>2.2839999999999998</v>
      </c>
      <c r="Z7" s="12">
        <v>2.9529999999999998</v>
      </c>
      <c r="AA7" s="12">
        <v>3.9260000000000002</v>
      </c>
      <c r="AB7" s="12">
        <v>1.7849999999999999</v>
      </c>
      <c r="AC7" s="12">
        <v>3.0310000000000001</v>
      </c>
      <c r="AD7" s="12">
        <v>3.2509999999999999</v>
      </c>
      <c r="AE7" s="12">
        <v>2.6930000000000001</v>
      </c>
      <c r="AF7" s="12">
        <v>1.3819999999999999</v>
      </c>
      <c r="AG7" s="12"/>
      <c r="AH7" s="19">
        <f t="shared" ref="AH7:AH25" si="1">IF(COUNTIF(C7:AG7, "&lt;&gt;") &gt; 0, SUM(C7:AG7), "")</f>
        <v>25.766000000000005</v>
      </c>
      <c r="AI7" s="32">
        <f>INT(SUM(AH7:AH13))</f>
        <v>384</v>
      </c>
      <c r="AJ7" s="41"/>
      <c r="AK7" s="49"/>
      <c r="AL7" s="49"/>
      <c r="AM7" s="49"/>
      <c r="AN7" s="49"/>
      <c r="AO7" s="49"/>
      <c r="AP7" s="49"/>
      <c r="AQ7" s="49"/>
      <c r="AR7" s="49"/>
      <c r="AS7" s="49"/>
      <c r="AT7" s="49"/>
    </row>
    <row r="8" spans="1:46" ht="12.5" customHeight="1" x14ac:dyDescent="0.2">
      <c r="A8" s="30"/>
      <c r="B8" s="48" cm="1">
        <f t="array" aca="1" ref="B8" ca="1">DATE(INDIRECT("Z"&amp;INT((ROW()-2)/12)*12+2&amp;"S1",FALSE),MOD(ROW()-2,12)+1,1)</f>
        <v>45474</v>
      </c>
      <c r="C8" s="12">
        <v>1.9379999999999999</v>
      </c>
      <c r="D8" s="12">
        <v>1.238</v>
      </c>
      <c r="E8" s="12">
        <v>1.0569999999999999</v>
      </c>
      <c r="F8" s="12">
        <v>1.8640000000000001</v>
      </c>
      <c r="G8" s="12">
        <v>3.2280000000000002</v>
      </c>
      <c r="H8" s="12">
        <v>1.21</v>
      </c>
      <c r="I8" s="12">
        <v>2.9140000000000001</v>
      </c>
      <c r="J8" s="12">
        <v>3.8559999999999999</v>
      </c>
      <c r="K8" s="12">
        <v>4.1040000000000001</v>
      </c>
      <c r="L8" s="12">
        <v>2.4510000000000001</v>
      </c>
      <c r="M8" s="12">
        <v>3.734</v>
      </c>
      <c r="N8" s="12">
        <v>1.7170000000000001</v>
      </c>
      <c r="O8" s="12">
        <v>3.3119999999999998</v>
      </c>
      <c r="P8" s="12">
        <v>3.0830000000000002</v>
      </c>
      <c r="Q8" s="12">
        <v>3.6549999999999998</v>
      </c>
      <c r="R8" s="12">
        <v>3.177</v>
      </c>
      <c r="S8" s="12">
        <v>3.7559999999999998</v>
      </c>
      <c r="T8" s="12">
        <v>3.633</v>
      </c>
      <c r="U8" s="12">
        <v>3.0790000000000002</v>
      </c>
      <c r="V8" s="12">
        <v>4.0110000000000001</v>
      </c>
      <c r="W8" s="12">
        <v>2.855</v>
      </c>
      <c r="X8" s="12">
        <v>3.1680000000000001</v>
      </c>
      <c r="Y8" s="12">
        <v>2.7320000000000002</v>
      </c>
      <c r="Z8" s="12">
        <v>2.9129999999999998</v>
      </c>
      <c r="AA8" s="12">
        <v>3.5259999999999998</v>
      </c>
      <c r="AB8" s="12">
        <v>3.161</v>
      </c>
      <c r="AC8" s="12">
        <v>2.1440000000000001</v>
      </c>
      <c r="AD8" s="12">
        <v>4.1950000000000003</v>
      </c>
      <c r="AE8" s="12">
        <v>4.4000000000000004</v>
      </c>
      <c r="AF8" s="12">
        <v>4.0460000000000003</v>
      </c>
      <c r="AG8" s="12">
        <v>2.9020000000000001</v>
      </c>
      <c r="AH8" s="19">
        <f t="shared" si="1"/>
        <v>93.059000000000026</v>
      </c>
      <c r="AI8" s="33"/>
      <c r="AJ8" s="41"/>
      <c r="AK8" s="49"/>
    </row>
    <row r="9" spans="1:46" ht="12.5" customHeight="1" x14ac:dyDescent="0.2">
      <c r="A9" s="30"/>
      <c r="B9" s="48" cm="1">
        <f t="array" aca="1" ref="B9" ca="1">DATE(INDIRECT("Z"&amp;INT((ROW()-2)/12)*12+2&amp;"S1",FALSE),MOD(ROW()-2,12)+1,1)</f>
        <v>45505</v>
      </c>
      <c r="C9" s="12">
        <v>1.4019999999999999</v>
      </c>
      <c r="D9" s="12">
        <v>2.9060000000000001</v>
      </c>
      <c r="E9" s="12">
        <v>2.59</v>
      </c>
      <c r="F9" s="12">
        <v>1.8520000000000001</v>
      </c>
      <c r="G9" s="12">
        <v>4.1440000000000001</v>
      </c>
      <c r="H9" s="12">
        <v>4.2960000000000003</v>
      </c>
      <c r="I9" s="12">
        <v>3.262</v>
      </c>
      <c r="J9" s="12">
        <v>3.0219999999999998</v>
      </c>
      <c r="K9" s="12">
        <v>3.956</v>
      </c>
      <c r="L9" s="12">
        <v>4.069</v>
      </c>
      <c r="M9" s="12">
        <v>4.4020000000000001</v>
      </c>
      <c r="N9" s="12">
        <v>3.7240000000000002</v>
      </c>
      <c r="O9" s="12">
        <v>3.2090000000000001</v>
      </c>
      <c r="P9" s="12">
        <v>3.5139999999999998</v>
      </c>
      <c r="Q9" s="12">
        <v>4.3220000000000001</v>
      </c>
      <c r="R9" s="12">
        <v>3.7280000000000002</v>
      </c>
      <c r="S9" s="12">
        <v>3.7730000000000001</v>
      </c>
      <c r="T9" s="12">
        <v>0.57099999999999995</v>
      </c>
      <c r="U9" s="12">
        <v>1.5740000000000001</v>
      </c>
      <c r="V9" s="12">
        <v>2.0019999999999998</v>
      </c>
      <c r="W9" s="12">
        <v>3.915</v>
      </c>
      <c r="X9" s="12">
        <v>4.6360000000000001</v>
      </c>
      <c r="Y9" s="12">
        <v>4.4109999999999996</v>
      </c>
      <c r="Z9" s="12">
        <v>4.4249999999999998</v>
      </c>
      <c r="AA9" s="12">
        <v>3.2370000000000001</v>
      </c>
      <c r="AB9" s="12">
        <v>1.976</v>
      </c>
      <c r="AC9" s="12">
        <v>4.1210000000000004</v>
      </c>
      <c r="AD9" s="12">
        <v>4.5090000000000003</v>
      </c>
      <c r="AE9" s="12">
        <v>4.0490000000000004</v>
      </c>
      <c r="AF9" s="12">
        <v>3.613</v>
      </c>
      <c r="AG9" s="12">
        <v>4.2670000000000003</v>
      </c>
      <c r="AH9" s="19">
        <f t="shared" si="1"/>
        <v>105.477</v>
      </c>
      <c r="AI9" s="33"/>
      <c r="AJ9" s="41"/>
      <c r="AK9" s="49"/>
    </row>
    <row r="10" spans="1:46" ht="12.5" customHeight="1" x14ac:dyDescent="0.2">
      <c r="A10" s="30"/>
      <c r="B10" s="48" cm="1">
        <f t="array" aca="1" ref="B10" ca="1">DATE(INDIRECT("Z"&amp;INT((ROW()-2)/12)*12+2&amp;"S1",FALSE),MOD(ROW()-2,12)+1,1)</f>
        <v>45536</v>
      </c>
      <c r="C10" s="12">
        <v>2.9649999999999999</v>
      </c>
      <c r="D10" s="12">
        <v>1.958</v>
      </c>
      <c r="E10" s="12">
        <v>2.0950000000000002</v>
      </c>
      <c r="F10" s="12">
        <v>3.0179999999999998</v>
      </c>
      <c r="G10" s="12">
        <v>2.577</v>
      </c>
      <c r="H10" s="12">
        <v>3.802</v>
      </c>
      <c r="I10" s="12">
        <v>4.5819999999999999</v>
      </c>
      <c r="J10" s="12">
        <v>1.002</v>
      </c>
      <c r="K10" s="12">
        <v>1.2629999999999999</v>
      </c>
      <c r="L10" s="12">
        <v>2.008</v>
      </c>
      <c r="M10" s="12">
        <v>0.46800000000000003</v>
      </c>
      <c r="N10" s="12">
        <v>2.57</v>
      </c>
      <c r="O10" s="12">
        <v>1.458</v>
      </c>
      <c r="P10" s="12">
        <v>1.982</v>
      </c>
      <c r="Q10" s="12">
        <v>3.3170000000000002</v>
      </c>
      <c r="R10" s="12">
        <v>0.4</v>
      </c>
      <c r="S10" s="12">
        <v>0.753</v>
      </c>
      <c r="T10" s="12">
        <v>3.2490000000000001</v>
      </c>
      <c r="U10" s="12">
        <v>4.343</v>
      </c>
      <c r="V10" s="12">
        <v>4.5579999999999998</v>
      </c>
      <c r="W10" s="12">
        <v>4.5949999999999998</v>
      </c>
      <c r="X10" s="12">
        <v>3.3159999999999998</v>
      </c>
      <c r="Y10" s="12">
        <v>0.83</v>
      </c>
      <c r="Z10" s="12">
        <v>2.95</v>
      </c>
      <c r="AA10" s="12">
        <v>2.0920000000000001</v>
      </c>
      <c r="AB10" s="12">
        <v>0.27300000000000002</v>
      </c>
      <c r="AC10" s="12">
        <v>1.5920000000000001</v>
      </c>
      <c r="AD10" s="12">
        <v>1.486</v>
      </c>
      <c r="AE10" s="12">
        <v>2.653</v>
      </c>
      <c r="AF10" s="12">
        <v>2.1459999999999999</v>
      </c>
      <c r="AG10" s="12"/>
      <c r="AH10" s="19">
        <f t="shared" si="1"/>
        <v>70.301000000000016</v>
      </c>
      <c r="AI10" s="33"/>
      <c r="AJ10" s="41"/>
      <c r="AK10" s="49"/>
    </row>
    <row r="11" spans="1:46" ht="12.5" customHeight="1" x14ac:dyDescent="0.2">
      <c r="A11" s="30"/>
      <c r="B11" s="48" cm="1">
        <f t="array" aca="1" ref="B11" ca="1">DATE(INDIRECT("Z"&amp;INT((ROW()-2)/12)*12+2&amp;"S1",FALSE),MOD(ROW()-2,12)+1,1)</f>
        <v>45566</v>
      </c>
      <c r="C11" s="20">
        <v>1.0760000000000001</v>
      </c>
      <c r="D11" s="20">
        <v>1.0609999999999999</v>
      </c>
      <c r="E11" s="20">
        <v>0.23100000000000001</v>
      </c>
      <c r="F11" s="20">
        <v>0.56999999999999995</v>
      </c>
      <c r="G11" s="12">
        <v>0.69599999999999995</v>
      </c>
      <c r="H11" s="20">
        <v>2.2589999999999999</v>
      </c>
      <c r="I11" s="20">
        <v>1.0840000000000001</v>
      </c>
      <c r="J11" s="20">
        <v>0.30599999999999999</v>
      </c>
      <c r="K11" s="12">
        <v>1.361</v>
      </c>
      <c r="L11" s="12">
        <v>1.2769999999999999</v>
      </c>
      <c r="M11" s="12">
        <v>1.3180000000000001</v>
      </c>
      <c r="N11" s="21">
        <v>1.861</v>
      </c>
      <c r="O11" s="12">
        <v>1.419</v>
      </c>
      <c r="P11" s="12">
        <v>0.86199999999999999</v>
      </c>
      <c r="Q11" s="12">
        <v>0.71199999999999997</v>
      </c>
      <c r="R11" s="12">
        <v>1.141</v>
      </c>
      <c r="S11" s="12">
        <v>1.8360000000000001</v>
      </c>
      <c r="T11" s="12">
        <v>0.30299999999999999</v>
      </c>
      <c r="U11" s="12">
        <v>0.92400000000000004</v>
      </c>
      <c r="V11" s="12">
        <v>1.135</v>
      </c>
      <c r="W11" s="12">
        <v>2.923</v>
      </c>
      <c r="X11" s="12">
        <v>0.27300000000000002</v>
      </c>
      <c r="Y11" s="12">
        <v>1.276</v>
      </c>
      <c r="Z11" s="12">
        <v>1.1910000000000001</v>
      </c>
      <c r="AA11" s="12">
        <v>3.5870000000000002</v>
      </c>
      <c r="AB11" s="12">
        <v>2.952</v>
      </c>
      <c r="AC11" s="12">
        <v>2.6120000000000001</v>
      </c>
      <c r="AD11" s="12">
        <v>3.5369999999999999</v>
      </c>
      <c r="AE11" s="12">
        <v>3.4239999999999999</v>
      </c>
      <c r="AF11" s="12">
        <v>3.0990000000000002</v>
      </c>
      <c r="AG11" s="12">
        <v>0.40100000000000002</v>
      </c>
      <c r="AH11" s="19">
        <f t="shared" si="1"/>
        <v>46.707000000000001</v>
      </c>
      <c r="AI11" s="33"/>
      <c r="AJ11" s="41"/>
      <c r="AK11" s="49"/>
    </row>
    <row r="12" spans="1:46" ht="12.5" customHeight="1" x14ac:dyDescent="0.2">
      <c r="A12" s="30"/>
      <c r="B12" s="48" cm="1">
        <f t="array" aca="1" ref="B12" ca="1">DATE(INDIRECT("Z"&amp;INT((ROW()-2)/12)*12+2&amp;"S1",FALSE),MOD(ROW()-2,12)+1,1)</f>
        <v>45597</v>
      </c>
      <c r="C12" s="12">
        <v>3.3180000000000001</v>
      </c>
      <c r="D12" s="12">
        <v>0.122</v>
      </c>
      <c r="E12" s="12">
        <v>0.16300000000000001</v>
      </c>
      <c r="F12" s="12">
        <v>2.9329999999999998</v>
      </c>
      <c r="G12" s="12">
        <v>2.4430000000000001</v>
      </c>
      <c r="H12" s="12">
        <v>1.982</v>
      </c>
      <c r="I12" s="12">
        <v>0.19</v>
      </c>
      <c r="J12" s="12">
        <v>0.222</v>
      </c>
      <c r="K12" s="12">
        <v>2.4769999999999999</v>
      </c>
      <c r="L12" s="12">
        <v>0.19900000000000001</v>
      </c>
      <c r="M12" s="12">
        <v>0.878</v>
      </c>
      <c r="N12" s="12">
        <v>0.17</v>
      </c>
      <c r="O12" s="12">
        <v>0.128</v>
      </c>
      <c r="P12" s="12">
        <v>0.46</v>
      </c>
      <c r="Q12" s="12">
        <v>0.17699999999999999</v>
      </c>
      <c r="R12" s="12">
        <v>2.0710000000000002</v>
      </c>
      <c r="S12" s="12">
        <v>0.46500000000000002</v>
      </c>
      <c r="T12" s="12">
        <v>0.48799999999999999</v>
      </c>
      <c r="U12" s="12">
        <v>0.29499999999999998</v>
      </c>
      <c r="V12" s="12">
        <v>1.651</v>
      </c>
      <c r="W12" s="12">
        <v>0.58399999999999996</v>
      </c>
      <c r="X12" s="12">
        <v>0.63</v>
      </c>
      <c r="Y12" s="12">
        <v>1.0980000000000001</v>
      </c>
      <c r="Z12" s="12">
        <v>0.92900000000000005</v>
      </c>
      <c r="AA12" s="12">
        <v>0.94799999999999995</v>
      </c>
      <c r="AB12" s="12">
        <v>0.57199999999999995</v>
      </c>
      <c r="AC12" s="12">
        <v>1.226</v>
      </c>
      <c r="AD12" s="12">
        <v>0.41499999999999998</v>
      </c>
      <c r="AE12" s="12">
        <v>1.2490000000000001</v>
      </c>
      <c r="AF12" s="12">
        <v>1.1990000000000001</v>
      </c>
      <c r="AG12" s="20"/>
      <c r="AH12" s="19">
        <f t="shared" si="1"/>
        <v>29.681999999999995</v>
      </c>
      <c r="AI12" s="33"/>
      <c r="AJ12" s="41"/>
      <c r="AK12" s="49"/>
    </row>
    <row r="13" spans="1:46" ht="10" customHeight="1" thickBot="1" x14ac:dyDescent="0.25">
      <c r="A13" s="31"/>
      <c r="B13" s="48" cm="1">
        <f t="array" aca="1" ref="B13" ca="1">DATE(INDIRECT("Z"&amp;INT((ROW()-2)/12)*12+2&amp;"S1",FALSE),MOD(ROW()-2,12)+1,1)</f>
        <v>45627</v>
      </c>
      <c r="C13" s="9">
        <v>1.153</v>
      </c>
      <c r="D13" s="9">
        <v>0.39800000000000002</v>
      </c>
      <c r="E13" s="9">
        <v>0.53600000000000003</v>
      </c>
      <c r="F13" s="9">
        <v>0.36599999999999999</v>
      </c>
      <c r="G13" s="9">
        <v>0.60799999999999998</v>
      </c>
      <c r="H13" s="9">
        <v>0.32500000000000001</v>
      </c>
      <c r="I13" s="9">
        <v>7.6999999999999999E-2</v>
      </c>
      <c r="J13" s="9">
        <v>0.38</v>
      </c>
      <c r="K13" s="9">
        <v>3.3000000000000002E-2</v>
      </c>
      <c r="L13" s="9">
        <v>7.8E-2</v>
      </c>
      <c r="M13" s="9">
        <v>0.09</v>
      </c>
      <c r="N13" s="9">
        <v>0.08</v>
      </c>
      <c r="O13" s="9">
        <v>0.34200000000000003</v>
      </c>
      <c r="P13" s="9">
        <v>0.308</v>
      </c>
      <c r="Q13" s="9">
        <v>0.34899999999999998</v>
      </c>
      <c r="R13" s="9">
        <v>0.59299999999999997</v>
      </c>
      <c r="S13" s="9">
        <v>0.60799999999999998</v>
      </c>
      <c r="T13" s="9">
        <v>0.56100000000000005</v>
      </c>
      <c r="U13" s="9">
        <v>0.34599999999999997</v>
      </c>
      <c r="V13" s="9">
        <v>0.30599999999999999</v>
      </c>
      <c r="W13" s="9">
        <v>0.46500000000000002</v>
      </c>
      <c r="X13" s="9">
        <v>0.186</v>
      </c>
      <c r="Y13" s="9">
        <v>0.122</v>
      </c>
      <c r="Z13" s="9">
        <v>0.45600000000000002</v>
      </c>
      <c r="AA13" s="9">
        <v>0.77</v>
      </c>
      <c r="AB13" s="9">
        <v>0.67500000000000004</v>
      </c>
      <c r="AC13" s="9">
        <v>0.68300000000000005</v>
      </c>
      <c r="AD13" s="9">
        <v>0.67500000000000004</v>
      </c>
      <c r="AE13" s="9">
        <v>0.67900000000000005</v>
      </c>
      <c r="AF13" s="9">
        <v>0.85699999999999998</v>
      </c>
      <c r="AG13" s="9">
        <v>0.72899999999999998</v>
      </c>
      <c r="AH13" s="19">
        <f t="shared" si="1"/>
        <v>13.834</v>
      </c>
      <c r="AI13" s="34">
        <f>AL21</f>
        <v>0</v>
      </c>
      <c r="AJ13" s="42"/>
      <c r="AK13" s="49"/>
    </row>
    <row r="14" spans="1:46" ht="10.5" customHeight="1" thickTop="1" x14ac:dyDescent="0.2">
      <c r="A14" s="29">
        <v>2025</v>
      </c>
      <c r="B14" s="15" cm="1">
        <f t="array" aca="1" ref="B14" ca="1">DATE(INDIRECT("Z"&amp;INT((ROW()-2)/12)*12+2&amp;"S1",FALSE),MOD(ROW()-2,12)+1,1)</f>
        <v>45658</v>
      </c>
      <c r="C14" s="18">
        <v>0.91300000000000003</v>
      </c>
      <c r="D14" s="18">
        <v>9.7000000000000003E-2</v>
      </c>
      <c r="E14" s="18">
        <v>0.62</v>
      </c>
      <c r="F14" s="18">
        <v>0.84799999999999998</v>
      </c>
      <c r="G14" s="18">
        <v>0.51100000000000001</v>
      </c>
      <c r="H14" s="18">
        <v>0.56699999999999995</v>
      </c>
      <c r="I14" s="18">
        <v>0.32800000000000001</v>
      </c>
      <c r="J14" s="18">
        <v>9.5000000000000001E-2</v>
      </c>
      <c r="K14" s="18">
        <v>0.42599999999999999</v>
      </c>
      <c r="L14" s="18">
        <v>0.82099999999999995</v>
      </c>
      <c r="M14" s="18">
        <v>0.22900000000000001</v>
      </c>
      <c r="N14" s="18">
        <v>0.79600000000000004</v>
      </c>
      <c r="O14" s="18">
        <v>1.0720000000000001</v>
      </c>
      <c r="P14" s="18">
        <v>1.454</v>
      </c>
      <c r="Q14" s="18">
        <v>0.187</v>
      </c>
      <c r="R14" s="18">
        <v>0.68799999999999994</v>
      </c>
      <c r="S14" s="18">
        <v>0.158</v>
      </c>
      <c r="T14" s="18">
        <v>1.631</v>
      </c>
      <c r="U14" s="18">
        <v>1.708</v>
      </c>
      <c r="V14" s="18">
        <v>1.034</v>
      </c>
      <c r="W14" s="18">
        <v>1.9139999999999999</v>
      </c>
      <c r="X14" s="18">
        <v>0.309</v>
      </c>
      <c r="Y14" s="18">
        <v>0.39500000000000002</v>
      </c>
      <c r="Z14" s="18">
        <v>0.94699999999999995</v>
      </c>
      <c r="AA14" s="18">
        <v>1.143</v>
      </c>
      <c r="AB14" s="18">
        <v>1.4430000000000001</v>
      </c>
      <c r="AC14" s="18">
        <v>0.27700000000000002</v>
      </c>
      <c r="AD14" s="18">
        <v>0.54800000000000004</v>
      </c>
      <c r="AE14" s="18">
        <v>1.1359999999999999</v>
      </c>
      <c r="AF14" s="18">
        <v>1.542</v>
      </c>
      <c r="AG14" s="18">
        <v>0.79300000000000004</v>
      </c>
      <c r="AH14" s="17">
        <f t="shared" si="1"/>
        <v>24.630000000000006</v>
      </c>
      <c r="AI14" s="35">
        <f>INT(SUM(AH14:AH25))</f>
        <v>118</v>
      </c>
      <c r="AJ14" s="43"/>
      <c r="AK14" s="54">
        <v>1</v>
      </c>
      <c r="AL14" s="54">
        <v>2</v>
      </c>
      <c r="AM14" s="54">
        <v>3</v>
      </c>
      <c r="AN14" s="54">
        <v>4</v>
      </c>
      <c r="AO14" s="54">
        <v>5</v>
      </c>
      <c r="AP14" s="54">
        <v>6</v>
      </c>
      <c r="AQ14" s="54">
        <v>7</v>
      </c>
      <c r="AR14" s="54">
        <v>8</v>
      </c>
      <c r="AS14" s="54">
        <v>9</v>
      </c>
      <c r="AT14" s="54">
        <v>10</v>
      </c>
    </row>
    <row r="15" spans="1:46" ht="10" customHeight="1" x14ac:dyDescent="0.2">
      <c r="A15" s="30"/>
      <c r="B15" s="16" cm="1">
        <f t="array" aca="1" ref="B15" ca="1">DATE(INDIRECT("Z"&amp;INT((ROW()-2)/12)*12+2&amp;"S1",FALSE),MOD(ROW()-2,12)+1,1)</f>
        <v>45689</v>
      </c>
      <c r="C15" s="12">
        <v>2.7759999999999998</v>
      </c>
      <c r="D15" s="12">
        <v>0.87</v>
      </c>
      <c r="E15" s="12">
        <v>2.3959999999999999</v>
      </c>
      <c r="F15" s="12">
        <v>3.3079999999999998</v>
      </c>
      <c r="G15" s="12">
        <v>3.3330000000000002</v>
      </c>
      <c r="H15" s="12">
        <v>0.126</v>
      </c>
      <c r="I15" s="12">
        <v>2.0529999999999999</v>
      </c>
      <c r="J15" s="12">
        <v>3.3450000000000002</v>
      </c>
      <c r="K15" s="12">
        <v>1.129</v>
      </c>
      <c r="L15" s="12">
        <v>1.306</v>
      </c>
      <c r="M15" s="12">
        <v>0.35499999999999998</v>
      </c>
      <c r="N15" s="12">
        <v>0.61299999999999999</v>
      </c>
      <c r="O15" s="12">
        <v>0.221</v>
      </c>
      <c r="P15" s="12">
        <v>0.30299999999999999</v>
      </c>
      <c r="Q15" s="12">
        <v>1.5740000000000001</v>
      </c>
      <c r="R15" s="12">
        <v>0.80300000000000005</v>
      </c>
      <c r="S15" s="12">
        <v>2.8889999999999998</v>
      </c>
      <c r="T15" s="12">
        <v>4.2370000000000001</v>
      </c>
      <c r="U15" s="12">
        <v>3.6760000000000002</v>
      </c>
      <c r="V15" s="12">
        <v>1.77</v>
      </c>
      <c r="W15" s="12">
        <v>3.9430000000000001</v>
      </c>
      <c r="X15" s="12">
        <v>1.5269999999999999</v>
      </c>
      <c r="Y15" s="12">
        <v>1.6459999999999999</v>
      </c>
      <c r="Z15" s="12">
        <v>0.84499999999999997</v>
      </c>
      <c r="AA15" s="12">
        <v>0.59399999999999997</v>
      </c>
      <c r="AB15" s="12">
        <v>0.58199999999999996</v>
      </c>
      <c r="AC15" s="12">
        <v>1.821</v>
      </c>
      <c r="AD15" s="12">
        <v>0.58299999999999996</v>
      </c>
      <c r="AE15" s="12"/>
      <c r="AF15" s="12"/>
      <c r="AG15" s="12"/>
      <c r="AH15" s="11">
        <f t="shared" si="1"/>
        <v>48.624000000000002</v>
      </c>
      <c r="AI15" s="36"/>
      <c r="AJ15" s="43"/>
      <c r="AK15" s="55" cm="1">
        <f t="array" ref="AK15">LARGE($C$14:$AG$25+ROW($C$14:$AG$25)/100000+COLUMN($C$14:$AG$25)/10000000,AK$1)</f>
        <v>5.0461605</v>
      </c>
      <c r="AL15" s="55" cm="1">
        <f t="array" ref="AL15">LARGE($C$14:$AG$25+ROW($C$14:$AG$25)/100000+COLUMN($C$14:$AG$25)/10000000,AL$1)</f>
        <v>4.9031607999999993</v>
      </c>
      <c r="AM15" s="55" cm="1">
        <f t="array" ref="AM15">LARGE($C$14:$AG$25+ROW($C$14:$AG$25)/100000+COLUMN($C$14:$AG$25)/10000000,AM$1)</f>
        <v>4.9031604</v>
      </c>
      <c r="AN15" s="55" cm="1">
        <f t="array" ref="AN15">LARGE($C$14:$AG$25+ROW($C$14:$AG$25)/100000+COLUMN($C$14:$AG$25)/10000000,AN$1)</f>
        <v>4.8791606999999999</v>
      </c>
      <c r="AO15" s="55" cm="1">
        <f t="array" ref="AO15">LARGE($C$14:$AG$25+ROW($C$14:$AG$25)/100000+COLUMN($C$14:$AG$25)/10000000,AO$1)</f>
        <v>4.7491611000000002</v>
      </c>
      <c r="AP15" s="55" cm="1">
        <f t="array" ref="AP15">LARGE($C$14:$AG$25+ROW($C$14:$AG$25)/100000+COLUMN($C$14:$AG$25)/10000000,AP$1)</f>
        <v>4.7451610000000004</v>
      </c>
      <c r="AQ15" s="55" cm="1">
        <f t="array" ref="AQ15">LARGE($C$14:$AG$25+ROW($C$14:$AG$25)/100000+COLUMN($C$14:$AG$25)/10000000,AQ$1)</f>
        <v>4.6881605999999998</v>
      </c>
      <c r="AR15" s="55" cm="1">
        <f t="array" ref="AR15">LARGE($C$14:$AG$25+ROW($C$14:$AG$25)/100000+COLUMN($C$14:$AG$25)/10000000,AR$1)</f>
        <v>4.6021609000000003</v>
      </c>
      <c r="AS15" s="55" cm="1">
        <f t="array" ref="AS15">LARGE($C$14:$AG$25+ROW($C$14:$AG$25)/100000+COLUMN($C$14:$AG$25)/10000000,AS$1)</f>
        <v>4.237152</v>
      </c>
      <c r="AT15" s="55" cm="1">
        <f t="array" ref="AT15">LARGE($C$14:$AG$25+ROW($C$14:$AG$25)/100000+COLUMN($C$14:$AG$25)/10000000,AT$1)</f>
        <v>3.9431522999999999</v>
      </c>
    </row>
    <row r="16" spans="1:46" x14ac:dyDescent="0.2">
      <c r="A16" s="30"/>
      <c r="B16" s="13" cm="1">
        <f t="array" aca="1" ref="B16" ca="1">DATE(INDIRECT("Z"&amp;INT((ROW()-2)/12)*12+2&amp;"S1",FALSE),MOD(ROW()-2,12)+1,1)</f>
        <v>45717</v>
      </c>
      <c r="C16" s="12">
        <v>1.9470000000000001</v>
      </c>
      <c r="D16" s="12">
        <v>4.9029999999999996</v>
      </c>
      <c r="E16" s="12">
        <v>5.0460000000000003</v>
      </c>
      <c r="F16" s="12">
        <v>4.6879999999999997</v>
      </c>
      <c r="G16" s="12">
        <v>4.8789999999999996</v>
      </c>
      <c r="H16" s="12">
        <v>4.9029999999999996</v>
      </c>
      <c r="I16" s="12">
        <v>4.6020000000000003</v>
      </c>
      <c r="J16" s="12">
        <v>4.7450000000000001</v>
      </c>
      <c r="K16" s="12">
        <v>4.7489999999999997</v>
      </c>
      <c r="L16" s="12">
        <v>0.35499999999999998</v>
      </c>
      <c r="M16" s="12">
        <v>2.383</v>
      </c>
      <c r="N16" s="12">
        <v>0.19</v>
      </c>
      <c r="O16" s="12">
        <v>1.71</v>
      </c>
      <c r="P16" s="12">
        <v>0.36399999999999999</v>
      </c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1">
        <f t="shared" si="1"/>
        <v>45.463999999999999</v>
      </c>
      <c r="AI16" s="36"/>
      <c r="AJ16" s="43"/>
      <c r="AK16" s="56">
        <f>DATE($A$2,MOD(AK15,0.001)*100000-1,MOD(AK15,0.00001)*10000000-2)</f>
        <v>45719</v>
      </c>
      <c r="AL16" s="56">
        <f t="shared" ref="AL16" si="2">DATE($A$2,MOD(AL15,0.001)*100000-1,MOD(AL15,0.00001)*10000000-2)</f>
        <v>45722</v>
      </c>
      <c r="AM16" s="56">
        <f t="shared" ref="AM16" si="3">DATE($A$2,MOD(AM15,0.001)*100000-1,MOD(AM15,0.00001)*10000000-2)</f>
        <v>45718</v>
      </c>
      <c r="AN16" s="56">
        <f t="shared" ref="AN16" si="4">DATE($A$2,MOD(AN15,0.001)*100000-1,MOD(AN15,0.00001)*10000000-2)</f>
        <v>45721</v>
      </c>
      <c r="AO16" s="56">
        <f t="shared" ref="AO16" si="5">DATE($A$2,MOD(AO15,0.001)*100000-1,MOD(AO15,0.00001)*10000000-2)</f>
        <v>45725</v>
      </c>
      <c r="AP16" s="56">
        <f t="shared" ref="AP16" si="6">DATE($A$2,MOD(AP15,0.001)*100000-1,MOD(AP15,0.00001)*10000000-2)</f>
        <v>45724</v>
      </c>
      <c r="AQ16" s="56">
        <f t="shared" ref="AQ16" si="7">DATE($A$2,MOD(AQ15,0.001)*100000-1,MOD(AQ15,0.00001)*10000000-2)</f>
        <v>45720</v>
      </c>
      <c r="AR16" s="56">
        <f t="shared" ref="AR16" si="8">DATE($A$2,MOD(AR15,0.001)*100000-1,MOD(AR15,0.00001)*10000000-2)</f>
        <v>45723</v>
      </c>
      <c r="AS16" s="56">
        <f t="shared" ref="AS16" si="9">DATE($A$2,MOD(AS15,0.001)*100000-1,MOD(AS15,0.00001)*10000000-2)</f>
        <v>45706</v>
      </c>
      <c r="AT16" s="56">
        <f t="shared" ref="AT16" si="10">DATE($A$2,MOD(AT15,0.001)*100000-1,MOD(AT15,0.00001)*10000000-2)</f>
        <v>45709</v>
      </c>
    </row>
    <row r="17" spans="1:38" x14ac:dyDescent="0.2">
      <c r="A17" s="30"/>
      <c r="B17" s="15" cm="1">
        <f t="array" aca="1" ref="B17" ca="1">DATE(INDIRECT("Z"&amp;INT((ROW()-2)/12)*12+2&amp;"S1",FALSE),MOD(ROW()-2,12)+1,1)</f>
        <v>45748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1" t="str">
        <f t="shared" si="1"/>
        <v/>
      </c>
      <c r="AI17" s="36"/>
      <c r="AJ17" s="43"/>
      <c r="AK17" s="49"/>
      <c r="AL17" s="52"/>
    </row>
    <row r="18" spans="1:38" x14ac:dyDescent="0.2">
      <c r="A18" s="30"/>
      <c r="B18" s="13" cm="1">
        <f t="array" aca="1" ref="B18" ca="1">DATE(INDIRECT("Z"&amp;INT((ROW()-2)/12)*12+2&amp;"S1",FALSE),MOD(ROW()-2,12)+1,1)</f>
        <v>45778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1" t="str">
        <f t="shared" si="1"/>
        <v/>
      </c>
      <c r="AI18" s="36"/>
      <c r="AJ18" s="43"/>
      <c r="AK18" s="49"/>
      <c r="AL18" s="52"/>
    </row>
    <row r="19" spans="1:38" x14ac:dyDescent="0.2">
      <c r="A19" s="30"/>
      <c r="B19" s="13" cm="1">
        <f t="array" aca="1" ref="B19" ca="1">DATE(INDIRECT("Z"&amp;INT((ROW()-2)/12)*12+2&amp;"S1",FALSE),MOD(ROW()-2,12)+1,1)</f>
        <v>45809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1" t="str">
        <f t="shared" si="1"/>
        <v/>
      </c>
      <c r="AI19" s="36"/>
      <c r="AJ19" s="43"/>
      <c r="AK19" s="49"/>
      <c r="AL19" s="52"/>
    </row>
    <row r="20" spans="1:38" x14ac:dyDescent="0.2">
      <c r="A20" s="30"/>
      <c r="B20" s="15" cm="1">
        <f t="array" aca="1" ref="B20" ca="1">DATE(INDIRECT("Z"&amp;INT((ROW()-2)/12)*12+2&amp;"S1",FALSE),MOD(ROW()-2,12)+1,1)</f>
        <v>45839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1" t="str">
        <f t="shared" si="1"/>
        <v/>
      </c>
      <c r="AI20" s="36"/>
      <c r="AJ20" s="43"/>
      <c r="AK20" s="49"/>
      <c r="AL20" s="52"/>
    </row>
    <row r="21" spans="1:38" x14ac:dyDescent="0.2">
      <c r="A21" s="30"/>
      <c r="B21" s="13" cm="1">
        <f t="array" aca="1" ref="B21" ca="1">DATE(INDIRECT("Z"&amp;INT((ROW()-2)/12)*12+2&amp;"S1",FALSE),MOD(ROW()-2,12)+1,1)</f>
        <v>45870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1" t="str">
        <f t="shared" si="1"/>
        <v/>
      </c>
      <c r="AI21" s="36"/>
      <c r="AJ21" s="43"/>
      <c r="AK21" s="49"/>
      <c r="AL21" s="53"/>
    </row>
    <row r="22" spans="1:38" x14ac:dyDescent="0.2">
      <c r="A22" s="30"/>
      <c r="B22" s="13" cm="1">
        <f t="array" aca="1" ref="B22" ca="1">DATE(INDIRECT("Z"&amp;INT((ROW()-2)/12)*12+2&amp;"S1",FALSE),MOD(ROW()-2,12)+1,1)</f>
        <v>45901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1" t="str">
        <f t="shared" si="1"/>
        <v/>
      </c>
      <c r="AI22" s="36"/>
      <c r="AJ22" s="43"/>
      <c r="AK22" s="49"/>
    </row>
    <row r="23" spans="1:38" ht="10.5" customHeight="1" x14ac:dyDescent="0.2">
      <c r="A23" s="30"/>
      <c r="B23" s="14" cm="1">
        <f t="array" aca="1" ref="B23" ca="1">DATE(INDIRECT("Z"&amp;INT((ROW()-2)/12)*12+2&amp;"S1",FALSE),MOD(ROW()-2,12)+1,1)</f>
        <v>45931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1" t="str">
        <f t="shared" si="1"/>
        <v/>
      </c>
      <c r="AI23" s="36"/>
      <c r="AJ23" s="43"/>
      <c r="AK23" s="49"/>
    </row>
    <row r="24" spans="1:38" x14ac:dyDescent="0.2">
      <c r="A24" s="30"/>
      <c r="B24" s="13" cm="1">
        <f t="array" aca="1" ref="B24" ca="1">DATE(INDIRECT("Z"&amp;INT((ROW()-2)/12)*12+2&amp;"S1",FALSE),MOD(ROW()-2,12)+1,1)</f>
        <v>45962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1" t="str">
        <f t="shared" si="1"/>
        <v/>
      </c>
      <c r="AI24" s="36"/>
      <c r="AJ24" s="43"/>
      <c r="AK24" s="49"/>
    </row>
    <row r="25" spans="1:38" ht="10" customHeight="1" thickBot="1" x14ac:dyDescent="0.3">
      <c r="A25" s="31"/>
      <c r="B25" s="10" cm="1">
        <f t="array" aca="1" ref="B25" ca="1">DATE(INDIRECT("Z"&amp;INT((ROW()-2)/12)*12+2&amp;"S1",FALSE),MOD(ROW()-2,12)+1,1)</f>
        <v>45992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8" t="str">
        <f t="shared" si="1"/>
        <v/>
      </c>
      <c r="AI25" s="37">
        <f>AL26</f>
        <v>0</v>
      </c>
      <c r="AJ25" s="44"/>
      <c r="AK25" s="49"/>
    </row>
    <row r="26" spans="1:38" ht="12.5" thickTop="1" x14ac:dyDescent="0.25">
      <c r="AH26" s="27" t="str">
        <f>SUM(AH7:AH25)&amp; " kWh "</f>
        <v xml:space="preserve">503,544 kWh </v>
      </c>
      <c r="AI26" s="38"/>
      <c r="AJ26" s="45"/>
    </row>
    <row r="27" spans="1:38" ht="12.5" thickBot="1" x14ac:dyDescent="0.3">
      <c r="AH27" s="28"/>
      <c r="AI27" s="39"/>
      <c r="AJ27" s="45"/>
    </row>
    <row r="28" spans="1:38" ht="10.5" thickTop="1" x14ac:dyDescent="0.25">
      <c r="Q28" s="7"/>
    </row>
    <row r="29" spans="1:38" x14ac:dyDescent="0.2">
      <c r="A29" s="3"/>
      <c r="B29" s="6"/>
      <c r="C29" s="5"/>
      <c r="D29" s="5"/>
      <c r="E29" s="5"/>
      <c r="F29" s="5"/>
      <c r="G29" s="5"/>
      <c r="H29" s="5"/>
      <c r="I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4"/>
      <c r="AI29" s="3"/>
      <c r="AJ29" s="3"/>
    </row>
    <row r="30" spans="1:38" x14ac:dyDescent="0.25">
      <c r="H30" s="2"/>
    </row>
    <row r="77" spans="31:31" x14ac:dyDescent="0.25">
      <c r="AE77" s="1">
        <v>35.9</v>
      </c>
    </row>
  </sheetData>
  <mergeCells count="5">
    <mergeCell ref="AH26:AI27"/>
    <mergeCell ref="AI14:AI24"/>
    <mergeCell ref="A14:A25"/>
    <mergeCell ref="AI7:AI12"/>
    <mergeCell ref="A2:A13"/>
  </mergeCells>
  <conditionalFormatting sqref="C8:AG13 D7:AG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:AG25 D7:AG7">
    <cfRule type="cellIs" dxfId="0" priority="1" operator="equal">
      <formula>0</formula>
    </cfRule>
  </conditionalFormatting>
  <conditionalFormatting sqref="C14:AG1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:AG2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7559055118110237" right="7.874015748031496E-2" top="0.59055118110236227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HeatMap</vt:lpstr>
      <vt:lpstr>HeatMap!Druckbereich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Holger</dc:creator>
  <cp:lastModifiedBy>oee</cp:lastModifiedBy>
  <dcterms:created xsi:type="dcterms:W3CDTF">2025-03-14T21:49:01Z</dcterms:created>
  <dcterms:modified xsi:type="dcterms:W3CDTF">2025-03-15T14:58:34Z</dcterms:modified>
</cp:coreProperties>
</file>