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thomas.stoll\Downloads\"/>
    </mc:Choice>
  </mc:AlternateContent>
  <xr:revisionPtr revIDLastSave="0" documentId="8_{53F9267D-F659-4228-932C-11968D91A456}" xr6:coauthVersionLast="47" xr6:coauthVersionMax="47" xr10:uidLastSave="{00000000-0000-0000-0000-000000000000}"/>
  <bookViews>
    <workbookView xWindow="-120" yWindow="-120" windowWidth="25440" windowHeight="15270" xr2:uid="{7AA6E798-A2AD-4389-A1A3-3C9B7A1D7AC5}"/>
  </bookViews>
  <sheets>
    <sheet name="Tabelle2" sheetId="2" r:id="rId1"/>
    <sheet name="Fahrzeugsuche" sheetId="1" r:id="rId2"/>
  </sheets>
  <definedNames>
    <definedName name="Range_Search">Tabelle2!$A$4:$M$5</definedName>
  </definedNames>
  <calcPr calcId="191029"/>
  <pivotCaches>
    <pivotCache cacheId="17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" l="1"/>
  <c r="T5" i="2"/>
  <c r="S5" i="2"/>
  <c r="R8" i="2"/>
  <c r="R5" i="2"/>
  <c r="U4" i="2"/>
  <c r="T4" i="2"/>
  <c r="S4" i="2"/>
  <c r="R4" i="2"/>
  <c r="A1" i="2"/>
  <c r="S1" i="2"/>
  <c r="O3" i="1"/>
  <c r="O2" i="1"/>
</calcChain>
</file>

<file path=xl/sharedStrings.xml><?xml version="1.0" encoding="utf-8"?>
<sst xmlns="http://schemas.openxmlformats.org/spreadsheetml/2006/main" count="65" uniqueCount="33">
  <si>
    <t>St.</t>
  </si>
  <si>
    <t>Ersteller</t>
  </si>
  <si>
    <t>FIN</t>
  </si>
  <si>
    <t>Hersteller</t>
  </si>
  <si>
    <t>Modell</t>
  </si>
  <si>
    <t>EZ-Datum</t>
  </si>
  <si>
    <t>KM-Stand</t>
  </si>
  <si>
    <t>Einkauf €</t>
  </si>
  <si>
    <t>Besteuerung</t>
  </si>
  <si>
    <t>Mindest €</t>
  </si>
  <si>
    <t>Verkauf €</t>
  </si>
  <si>
    <t>Spalte2</t>
  </si>
  <si>
    <t>Standort /Fililale</t>
  </si>
  <si>
    <t>Erlös</t>
  </si>
  <si>
    <t>Garantiepreis</t>
  </si>
  <si>
    <t>Anlagedatum</t>
  </si>
  <si>
    <t>Plattform</t>
  </si>
  <si>
    <t>Müller</t>
  </si>
  <si>
    <t>Schmitt</t>
  </si>
  <si>
    <t>WBATTTTTK565478</t>
  </si>
  <si>
    <t>WVWZZZUUU447788</t>
  </si>
  <si>
    <t>BMW</t>
  </si>
  <si>
    <t>VW</t>
  </si>
  <si>
    <t>5er</t>
  </si>
  <si>
    <t>Golf</t>
  </si>
  <si>
    <t>Börsenpreis</t>
  </si>
  <si>
    <t>Differenzbesteuert</t>
  </si>
  <si>
    <t>Musterstadt</t>
  </si>
  <si>
    <t>TTT</t>
  </si>
  <si>
    <t>Suche (FIN)</t>
  </si>
  <si>
    <t>(Leer)</t>
  </si>
  <si>
    <t>SEARCH</t>
  </si>
  <si>
    <t>Mit Rechts 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</si>
</sst>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0"/>
      <name val="Aptos SemiBold"/>
      <family val="2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D3FD"/>
        <bgColor rgb="FFD9D9D9"/>
      </patternFill>
    </fill>
  </fills>
  <borders count="2">
    <border>
      <left/>
      <right/>
      <top/>
      <bottom/>
      <diagonal/>
    </border>
    <border>
      <left style="thick">
        <color rgb="FF06182C"/>
      </left>
      <right style="thick">
        <color rgb="FF06182C"/>
      </right>
      <top style="thin">
        <color rgb="FF06182C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/>
    </xf>
    <xf numFmtId="14" fontId="0" fillId="0" borderId="0" xfId="0" applyNumberFormat="1"/>
    <xf numFmtId="165" fontId="0" fillId="0" borderId="0" xfId="0" applyNumberForma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pivotButton="1"/>
  </cellXfs>
  <cellStyles count="2">
    <cellStyle name="Standard" xfId="0" builtinId="0"/>
    <cellStyle name="Standard 2" xfId="1" xr:uid="{66D7F1C0-5D2C-47DD-BC5A-109F0CCCD324}"/>
  </cellStyles>
  <dxfs count="1">
    <dxf>
      <font>
        <color rgb="FFF0446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omas Stoll" refreshedDate="45779.456917013886" createdVersion="8" refreshedVersion="8" minRefreshableVersion="3" recordCount="2" xr:uid="{D5A1BDD0-F112-4B21-B60C-18E33C7B47EB}">
  <cacheSource type="worksheet">
    <worksheetSource ref="A1:R3" sheet="Fahrzeugsuche"/>
  </cacheSource>
  <cacheFields count="21">
    <cacheField name="St." numFmtId="0">
      <sharedItems containsSemiMixedTypes="0" containsString="0" containsNumber="1" containsInteger="1" minValue="1" maxValue="2"/>
    </cacheField>
    <cacheField name="Ersteller" numFmtId="0">
      <sharedItems count="2">
        <s v="Müller"/>
        <s v="Schmitt"/>
      </sharedItems>
    </cacheField>
    <cacheField name="FIN" numFmtId="0">
      <sharedItems count="2">
        <s v="WBATTTTTK565478"/>
        <s v="WVWZZZUUU447788"/>
      </sharedItems>
    </cacheField>
    <cacheField name="Hersteller" numFmtId="0">
      <sharedItems count="2">
        <s v="BMW"/>
        <s v="VW"/>
      </sharedItems>
    </cacheField>
    <cacheField name="Modell" numFmtId="0">
      <sharedItems count="2">
        <s v="5er"/>
        <s v="Golf"/>
      </sharedItems>
    </cacheField>
    <cacheField name="EZ-Datum" numFmtId="14">
      <sharedItems containsSemiMixedTypes="0" containsNonDate="0" containsDate="1" containsString="0" minDate="2020-05-26T00:00:00" maxDate="2021-01-15T00:00:00" count="2">
        <d v="2021-01-14T00:00:00"/>
        <d v="2020-05-26T00:00:00"/>
      </sharedItems>
      <fieldGroup par="20"/>
    </cacheField>
    <cacheField name="KM-Stand" numFmtId="0">
      <sharedItems containsSemiMixedTypes="0" containsString="0" containsNumber="1" containsInteger="1" minValue="123000" maxValue="126000" count="2">
        <n v="126000"/>
        <n v="123000"/>
      </sharedItems>
    </cacheField>
    <cacheField name="Börsenpreis" numFmtId="0">
      <sharedItems containsNonDate="0" containsString="0" containsBlank="1"/>
    </cacheField>
    <cacheField name="Einkauf €" numFmtId="0">
      <sharedItems containsSemiMixedTypes="0" containsString="0" containsNumber="1" containsInteger="1" minValue="2000" maxValue="4000" count="2">
        <n v="4000"/>
        <n v="2000"/>
      </sharedItems>
    </cacheField>
    <cacheField name="Besteuerung" numFmtId="0">
      <sharedItems count="1">
        <s v="Differenzbesteuert"/>
      </sharedItems>
    </cacheField>
    <cacheField name="Mindest €" numFmtId="165">
      <sharedItems containsSemiMixedTypes="0" containsString="0" containsNumber="1" containsInteger="1" minValue="2500" maxValue="4500"/>
    </cacheField>
    <cacheField name="Verkauf €" numFmtId="165">
      <sharedItems containsSemiMixedTypes="0" containsString="0" containsNumber="1" containsInteger="1" minValue="4000" maxValue="6000" count="2">
        <n v="6000"/>
        <n v="4000"/>
      </sharedItems>
    </cacheField>
    <cacheField name="Spalte2" numFmtId="0">
      <sharedItems containsNonDate="0" containsString="0" containsBlank="1"/>
    </cacheField>
    <cacheField name="Standort /Fililale" numFmtId="0">
      <sharedItems count="1">
        <s v="Musterstadt"/>
      </sharedItems>
    </cacheField>
    <cacheField name="Erlös" numFmtId="165">
      <sharedItems containsSemiMixedTypes="0" containsString="0" containsNumber="1" containsInteger="1" minValue="1500" maxValue="1500" count="1">
        <n v="1500"/>
      </sharedItems>
    </cacheField>
    <cacheField name="Plattform" numFmtId="0">
      <sharedItems count="1">
        <s v="TTT"/>
      </sharedItems>
    </cacheField>
    <cacheField name="Garantiepreis" numFmtId="0">
      <sharedItems containsNonDate="0" containsString="0" containsBlank="1" count="1">
        <m/>
      </sharedItems>
    </cacheField>
    <cacheField name="Anlagedatum" numFmtId="14">
      <sharedItems containsSemiMixedTypes="0" containsNonDate="0" containsDate="1" containsString="0" minDate="2025-05-02T00:00:00" maxDate="2025-05-03T00:00:00" count="1">
        <d v="2025-05-02T00:00:00"/>
      </sharedItems>
    </cacheField>
    <cacheField name="Monate (EZ-Datum)" numFmtId="0" databaseField="0">
      <fieldGroup base="5">
        <rangePr groupBy="months" startDate="2020-05-26T00:00:00" endDate="2021-01-15T00:00:00"/>
        <groupItems count="14">
          <s v="&lt;26.05.2020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5.01.2021"/>
        </groupItems>
      </fieldGroup>
    </cacheField>
    <cacheField name="Quartale (EZ-Datum)" numFmtId="0" databaseField="0">
      <fieldGroup base="5">
        <rangePr groupBy="quarters" startDate="2020-05-26T00:00:00" endDate="2021-01-15T00:00:00"/>
        <groupItems count="6">
          <s v="&lt;26.05.2020"/>
          <s v="Qrtl1"/>
          <s v="Qrtl2"/>
          <s v="Qrtl3"/>
          <s v="Qrtl4"/>
          <s v="&gt;15.01.2021"/>
        </groupItems>
      </fieldGroup>
    </cacheField>
    <cacheField name="Jahre (EZ-Datum)" numFmtId="0" databaseField="0">
      <fieldGroup base="5">
        <rangePr groupBy="years" startDate="2020-05-26T00:00:00" endDate="2021-01-15T00:00:00"/>
        <groupItems count="4">
          <s v="&lt;26.05.2020"/>
          <s v="2020"/>
          <s v="2021"/>
          <s v="&gt;15.01.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"/>
    <x v="0"/>
    <x v="0"/>
    <x v="0"/>
    <x v="0"/>
    <x v="0"/>
    <x v="0"/>
    <m/>
    <x v="0"/>
    <x v="0"/>
    <n v="4500"/>
    <x v="0"/>
    <m/>
    <x v="0"/>
    <x v="0"/>
    <x v="0"/>
    <x v="0"/>
    <x v="0"/>
  </r>
  <r>
    <n v="2"/>
    <x v="1"/>
    <x v="1"/>
    <x v="1"/>
    <x v="1"/>
    <x v="1"/>
    <x v="1"/>
    <m/>
    <x v="1"/>
    <x v="0"/>
    <n v="2500"/>
    <x v="1"/>
    <m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F16F1A-5E59-4FA4-9D23-546C18A1D2E7}" name="Range_Search" cacheId="173" applyNumberFormats="0" applyBorderFormats="0" applyFontFormats="0" applyPatternFormats="0" applyAlignmentFormats="0" applyWidthHeightFormats="1" dataCaption="Werte" updatedVersion="8" minRefreshableVersion="3" useAutoFormatting="1" rowGrandTotals="0" itemPrintTitles="1" createdVersion="8" indent="0" compact="0" compactData="0" multipleFieldFilters="0">
  <location ref="A3:M5" firstHeaderRow="1" firstDataRow="1" firstDataCol="13"/>
  <pivotFields count="21"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axis="axisRow" compact="0" numFmtId="14" outline="0" showAll="0" defaultSubtotal="0">
      <items count="2">
        <item x="1"/>
        <item x="0"/>
      </items>
    </pivotField>
    <pivotField axis="axisRow" compact="0" outline="0" showAll="0" defaultSubtotal="0">
      <items count="2">
        <item x="1"/>
        <item x="0"/>
      </items>
    </pivotField>
    <pivotField compact="0" outline="0" showAll="0" defaultSubtotal="0"/>
    <pivotField axis="axisRow" compact="0" outline="0" showAll="0" defaultSubtotal="0">
      <items count="2">
        <item x="1"/>
        <item x="0"/>
      </items>
    </pivotField>
    <pivotField axis="axisRow" compact="0" outline="0" showAll="0" defaultSubtotal="0">
      <items count="1">
        <item x="0"/>
      </items>
    </pivotField>
    <pivotField compact="0" numFmtId="165" outline="0" showAll="0" defaultSubtotal="0"/>
    <pivotField axis="axisRow" compact="0" numFmtId="165" outline="0" showAll="0" defaultSubtotal="0">
      <items count="2">
        <item x="1"/>
        <item x="0"/>
      </items>
    </pivotField>
    <pivotField compact="0" outline="0" showAll="0" defaultSubtotal="0"/>
    <pivotField axis="axisRow" compact="0" outline="0" showAll="0" defaultSubtotal="0">
      <items count="1">
        <item x="0"/>
      </items>
    </pivotField>
    <pivotField axis="axisRow" compact="0" numFmtId="165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name="Range_Search" compact="0" numFmtId="14" outline="0" showAll="0" defaultSubtotal="0">
      <items count="1">
        <item x="0"/>
      </items>
    </pivotField>
    <pivotField compact="0" outline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compact="0" outline="0" showAll="0" defaultSubtotal="0">
      <items count="4">
        <item sd="0" x="0"/>
        <item sd="0" x="1"/>
        <item sd="0" x="2"/>
        <item sd="0" x="3"/>
      </items>
    </pivotField>
  </pivotFields>
  <rowFields count="13">
    <field x="2"/>
    <field x="1"/>
    <field x="3"/>
    <field x="4"/>
    <field x="5"/>
    <field x="6"/>
    <field x="8"/>
    <field x="9"/>
    <field x="11"/>
    <field x="13"/>
    <field x="14"/>
    <field x="15"/>
    <field x="16"/>
  </rowFields>
  <rowItems count="2">
    <i>
      <x/>
      <x/>
      <x/>
      <x/>
      <x v="1"/>
      <x v="1"/>
      <x v="1"/>
      <x/>
      <x v="1"/>
      <x/>
      <x/>
      <x/>
      <x/>
    </i>
    <i>
      <x v="1"/>
      <x v="1"/>
      <x v="1"/>
      <x v="1"/>
      <x/>
      <x/>
      <x/>
      <x/>
      <x/>
      <x/>
      <x/>
      <x/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2926-B20D-47F6-999D-3C74C2163739}">
  <dimension ref="A1:U8"/>
  <sheetViews>
    <sheetView tabSelected="1" topLeftCell="C1" workbookViewId="0">
      <selection activeCell="M15" sqref="M15"/>
    </sheetView>
  </sheetViews>
  <sheetFormatPr baseColWidth="10" defaultRowHeight="15" x14ac:dyDescent="0.25"/>
  <cols>
    <col min="1" max="1" width="36.5703125" bestFit="1" customWidth="1"/>
    <col min="5" max="5" width="16.5703125" customWidth="1"/>
    <col min="13" max="13" width="15.5703125" bestFit="1" customWidth="1"/>
    <col min="14" max="14" width="15.85546875" bestFit="1" customWidth="1"/>
    <col min="17" max="17" width="16.28515625" customWidth="1"/>
  </cols>
  <sheetData>
    <row r="1" spans="1:21" x14ac:dyDescent="0.25">
      <c r="A1" s="6">
        <f>S1</f>
        <v>1</v>
      </c>
      <c r="R1" t="s">
        <v>31</v>
      </c>
      <c r="S1">
        <f>COUNTA(Fahrzeugsuche!$F$12)</f>
        <v>1</v>
      </c>
    </row>
    <row r="3" spans="1:21" x14ac:dyDescent="0.25">
      <c r="A3" s="8" t="s">
        <v>2</v>
      </c>
      <c r="B3" s="8" t="s">
        <v>1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10</v>
      </c>
      <c r="J3" s="8" t="s">
        <v>12</v>
      </c>
      <c r="K3" s="8" t="s">
        <v>13</v>
      </c>
      <c r="L3" s="8" t="s">
        <v>16</v>
      </c>
      <c r="M3" s="8" t="s">
        <v>14</v>
      </c>
    </row>
    <row r="4" spans="1:21" x14ac:dyDescent="0.25">
      <c r="A4" t="s">
        <v>19</v>
      </c>
      <c r="B4" t="s">
        <v>17</v>
      </c>
      <c r="C4" t="s">
        <v>21</v>
      </c>
      <c r="D4" t="s">
        <v>23</v>
      </c>
      <c r="E4" s="4">
        <v>44210</v>
      </c>
      <c r="F4">
        <v>126000</v>
      </c>
      <c r="G4">
        <v>4000</v>
      </c>
      <c r="H4" t="s">
        <v>26</v>
      </c>
      <c r="I4" s="5">
        <v>6000</v>
      </c>
      <c r="J4" t="s">
        <v>27</v>
      </c>
      <c r="K4" s="5">
        <v>1500</v>
      </c>
      <c r="L4" t="s">
        <v>28</v>
      </c>
      <c r="M4" t="s">
        <v>30</v>
      </c>
      <c r="R4" t="str">
        <f>IF(A1=1,A3,"")</f>
        <v>FIN</v>
      </c>
      <c r="S4" t="str">
        <f>IF(A1=1,B3,"")</f>
        <v>Ersteller</v>
      </c>
      <c r="T4" t="str">
        <f>IF(A1=1,C3,"")</f>
        <v>Hersteller</v>
      </c>
      <c r="U4" t="str">
        <f>IF(A1=1,D3,"")</f>
        <v>Modell</v>
      </c>
    </row>
    <row r="5" spans="1:21" x14ac:dyDescent="0.25">
      <c r="A5" t="s">
        <v>20</v>
      </c>
      <c r="B5" t="s">
        <v>18</v>
      </c>
      <c r="C5" t="s">
        <v>22</v>
      </c>
      <c r="D5" t="s">
        <v>24</v>
      </c>
      <c r="E5" s="4">
        <v>43977</v>
      </c>
      <c r="F5">
        <v>123000</v>
      </c>
      <c r="G5">
        <v>2000</v>
      </c>
      <c r="H5" t="s">
        <v>26</v>
      </c>
      <c r="I5" s="5">
        <v>4000</v>
      </c>
      <c r="J5" t="s">
        <v>27</v>
      </c>
      <c r="K5" s="5">
        <v>1500</v>
      </c>
      <c r="L5" t="s">
        <v>28</v>
      </c>
      <c r="M5" t="s">
        <v>30</v>
      </c>
      <c r="R5" t="str">
        <f>VLOOKUP(Fahrzeugsuche!F12,Range_Search,MATCH(R4,$A$3:$N$3,0),0)</f>
        <v>WVWZZZUUU447788</v>
      </c>
      <c r="S5" t="str">
        <f>VLOOKUP(Fahrzeugsuche!F12,Range_Search,MATCH(S4,$A$3:$N$3,0),0)</f>
        <v>Schmitt</v>
      </c>
      <c r="T5" t="str">
        <f>VLOOKUP(Fahrzeugsuche!F12,Range_Search,MATCH(T4,$A$3:$N$3,0),0)</f>
        <v>VW</v>
      </c>
      <c r="U5" t="str">
        <f>VLOOKUP(Fahrzeugsuche!F12,Range_Search,MATCH(U4,$A$3:$N$3,0),0)</f>
        <v>Golf</v>
      </c>
    </row>
    <row r="8" spans="1:21" x14ac:dyDescent="0.25">
      <c r="Q8" t="s">
        <v>32</v>
      </c>
      <c r="R8" t="e">
        <f>VLOOKUP(RIGHT(Fahrzeugsuche!F12,6)*1,Range_Search,MATCH(R4,$A$3:$N$3,0),0)</f>
        <v>#N/A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EF91-4E3E-4C5F-AA1C-8F317232127D}">
  <dimension ref="A1:R12"/>
  <sheetViews>
    <sheetView workbookViewId="0">
      <selection activeCell="I10" sqref="I10"/>
    </sheetView>
  </sheetViews>
  <sheetFormatPr baseColWidth="10" defaultRowHeight="15" x14ac:dyDescent="0.25"/>
  <cols>
    <col min="6" max="6" width="25.42578125" customWidth="1"/>
  </cols>
  <sheetData>
    <row r="1" spans="1:1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25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2" t="s">
        <v>16</v>
      </c>
      <c r="Q1" s="1" t="s">
        <v>14</v>
      </c>
      <c r="R1" s="3" t="s">
        <v>15</v>
      </c>
    </row>
    <row r="2" spans="1:18" x14ac:dyDescent="0.25">
      <c r="A2">
        <v>1</v>
      </c>
      <c r="B2" t="s">
        <v>17</v>
      </c>
      <c r="C2" t="s">
        <v>19</v>
      </c>
      <c r="D2" t="s">
        <v>21</v>
      </c>
      <c r="E2" t="s">
        <v>23</v>
      </c>
      <c r="F2" s="4">
        <v>44210</v>
      </c>
      <c r="G2">
        <v>126000</v>
      </c>
      <c r="I2">
        <v>4000</v>
      </c>
      <c r="J2" t="s">
        <v>26</v>
      </c>
      <c r="K2" s="5">
        <v>4500</v>
      </c>
      <c r="L2" s="5">
        <v>6000</v>
      </c>
      <c r="N2" t="s">
        <v>27</v>
      </c>
      <c r="O2" s="5">
        <f>L2-K2</f>
        <v>1500</v>
      </c>
      <c r="P2" t="s">
        <v>28</v>
      </c>
      <c r="R2" s="4">
        <v>45779</v>
      </c>
    </row>
    <row r="3" spans="1:18" x14ac:dyDescent="0.25">
      <c r="A3">
        <v>2</v>
      </c>
      <c r="B3" t="s">
        <v>18</v>
      </c>
      <c r="C3" t="s">
        <v>20</v>
      </c>
      <c r="D3" t="s">
        <v>22</v>
      </c>
      <c r="E3" t="s">
        <v>24</v>
      </c>
      <c r="F3" s="4">
        <v>43977</v>
      </c>
      <c r="G3">
        <v>123000</v>
      </c>
      <c r="I3">
        <v>2000</v>
      </c>
      <c r="J3" t="s">
        <v>26</v>
      </c>
      <c r="K3" s="5">
        <v>2500</v>
      </c>
      <c r="L3" s="5">
        <v>4000</v>
      </c>
      <c r="N3" t="s">
        <v>27</v>
      </c>
      <c r="O3" s="5">
        <f>L3-K3</f>
        <v>1500</v>
      </c>
      <c r="P3" t="s">
        <v>28</v>
      </c>
      <c r="R3" s="4">
        <v>45779</v>
      </c>
    </row>
    <row r="11" spans="1:18" x14ac:dyDescent="0.25">
      <c r="F11" t="s">
        <v>29</v>
      </c>
    </row>
    <row r="12" spans="1:18" ht="64.5" customHeight="1" x14ac:dyDescent="0.25">
      <c r="F12" s="7" t="s">
        <v>20</v>
      </c>
    </row>
  </sheetData>
  <conditionalFormatting sqref="O1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Tabelle2</vt:lpstr>
      <vt:lpstr>Fahrzeugsuche</vt:lpstr>
      <vt:lpstr>Range_Search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Stoll</dc:creator>
  <cp:lastModifiedBy>Thomas Stoll</cp:lastModifiedBy>
  <dcterms:created xsi:type="dcterms:W3CDTF">2025-05-02T08:48:20Z</dcterms:created>
  <dcterms:modified xsi:type="dcterms:W3CDTF">2025-05-02T09:01:28Z</dcterms:modified>
</cp:coreProperties>
</file>