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a\Downloads\"/>
    </mc:Choice>
  </mc:AlternateContent>
  <xr:revisionPtr revIDLastSave="0" documentId="13_ncr:1_{6B748999-BD05-4EF7-9343-8CD575E82C99}" xr6:coauthVersionLast="47" xr6:coauthVersionMax="47" xr10:uidLastSave="{00000000-0000-0000-0000-000000000000}"/>
  <bookViews>
    <workbookView xWindow="31470" yWindow="1260" windowWidth="28650" windowHeight="15090" xr2:uid="{99D671B3-7A63-47A9-99CB-8922A252149E}"/>
  </bookViews>
  <sheets>
    <sheet name="Januar" sheetId="1" r:id="rId1"/>
    <sheet name="Februar" sheetId="3" r:id="rId2"/>
  </sheets>
  <externalReferences>
    <externalReference r:id="rId3"/>
  </externalReferences>
  <definedNames>
    <definedName name="Kunden">[1]Kunden!$D$2:$D$131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L36" i="3"/>
  <c r="K36" i="3"/>
  <c r="I34" i="3"/>
  <c r="F33" i="3"/>
  <c r="F32" i="3"/>
  <c r="F31" i="3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A1" i="3"/>
  <c r="A3" i="3" s="1"/>
  <c r="E31" i="1"/>
  <c r="E32" i="1"/>
  <c r="E33" i="1"/>
  <c r="A4" i="3" l="1"/>
  <c r="I36" i="3"/>
  <c r="A3" i="1"/>
  <c r="I34" i="1"/>
  <c r="L36" i="1"/>
  <c r="K36" i="1"/>
  <c r="F33" i="1"/>
  <c r="F32" i="1"/>
  <c r="F31" i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G4" i="3" l="1"/>
  <c r="I4" i="3" s="1"/>
  <c r="H3" i="3" s="1"/>
  <c r="A5" i="3"/>
  <c r="G3" i="3"/>
  <c r="I3" i="3" s="1"/>
  <c r="A4" i="1"/>
  <c r="F22" i="1"/>
  <c r="A6" i="3" l="1"/>
  <c r="G3" i="1"/>
  <c r="I3" i="1" s="1"/>
  <c r="A5" i="1"/>
  <c r="I36" i="1"/>
  <c r="A7" i="3" l="1"/>
  <c r="G6" i="3"/>
  <c r="I6" i="3" s="1"/>
  <c r="G5" i="3"/>
  <c r="I5" i="3" s="1"/>
  <c r="H4" i="3" s="1"/>
  <c r="G4" i="1"/>
  <c r="I4" i="1" s="1"/>
  <c r="H3" i="1" s="1"/>
  <c r="A6" i="1"/>
  <c r="H5" i="3" l="1"/>
  <c r="A8" i="3"/>
  <c r="G7" i="3"/>
  <c r="I7" i="3" s="1"/>
  <c r="G5" i="1"/>
  <c r="I5" i="1" s="1"/>
  <c r="H4" i="1" s="1"/>
  <c r="A7" i="1"/>
  <c r="G6" i="1" s="1"/>
  <c r="I6" i="1" s="1"/>
  <c r="H5" i="1" s="1"/>
  <c r="H6" i="3" l="1"/>
  <c r="A9" i="3"/>
  <c r="G8" i="3"/>
  <c r="I8" i="3" s="1"/>
  <c r="H7" i="3" s="1"/>
  <c r="A8" i="1"/>
  <c r="A10" i="3" l="1"/>
  <c r="G7" i="1"/>
  <c r="I7" i="1" s="1"/>
  <c r="H6" i="1" s="1"/>
  <c r="A9" i="1"/>
  <c r="G8" i="1" s="1"/>
  <c r="I8" i="1" s="1"/>
  <c r="A11" i="3" l="1"/>
  <c r="G9" i="3"/>
  <c r="I9" i="3" s="1"/>
  <c r="H8" i="3" s="1"/>
  <c r="H7" i="1"/>
  <c r="A10" i="1"/>
  <c r="G10" i="3" l="1"/>
  <c r="I10" i="3" s="1"/>
  <c r="H9" i="3" s="1"/>
  <c r="A12" i="3"/>
  <c r="G11" i="3"/>
  <c r="I11" i="3" s="1"/>
  <c r="G9" i="1"/>
  <c r="I9" i="1" s="1"/>
  <c r="H8" i="1" s="1"/>
  <c r="A11" i="1"/>
  <c r="H10" i="3" l="1"/>
  <c r="A13" i="3"/>
  <c r="G12" i="3"/>
  <c r="I12" i="3" s="1"/>
  <c r="H11" i="3" s="1"/>
  <c r="G10" i="1"/>
  <c r="I10" i="1" s="1"/>
  <c r="H9" i="1" s="1"/>
  <c r="A12" i="1"/>
  <c r="G11" i="1" s="1"/>
  <c r="I11" i="1" s="1"/>
  <c r="A14" i="3" l="1"/>
  <c r="H10" i="1"/>
  <c r="A13" i="1"/>
  <c r="G12" i="1" s="1"/>
  <c r="I12" i="1" s="1"/>
  <c r="H11" i="1" s="1"/>
  <c r="A15" i="3" l="1"/>
  <c r="G14" i="3"/>
  <c r="I14" i="3" s="1"/>
  <c r="G13" i="3"/>
  <c r="I13" i="3" s="1"/>
  <c r="H12" i="3" s="1"/>
  <c r="A14" i="1"/>
  <c r="G13" i="1" s="1"/>
  <c r="I13" i="1" s="1"/>
  <c r="H12" i="1" s="1"/>
  <c r="H13" i="3" l="1"/>
  <c r="A16" i="3"/>
  <c r="G15" i="3"/>
  <c r="I15" i="3" s="1"/>
  <c r="H14" i="3" s="1"/>
  <c r="A15" i="1"/>
  <c r="G14" i="1" s="1"/>
  <c r="I14" i="1" s="1"/>
  <c r="H13" i="1" s="1"/>
  <c r="A17" i="3" l="1"/>
  <c r="G16" i="3"/>
  <c r="I16" i="3" s="1"/>
  <c r="H15" i="3" s="1"/>
  <c r="A16" i="1"/>
  <c r="A18" i="3" l="1"/>
  <c r="G15" i="1"/>
  <c r="I15" i="1" s="1"/>
  <c r="H14" i="1" s="1"/>
  <c r="A17" i="1"/>
  <c r="G16" i="1" s="1"/>
  <c r="I16" i="1" s="1"/>
  <c r="H15" i="1" s="1"/>
  <c r="A19" i="3" l="1"/>
  <c r="G18" i="3"/>
  <c r="I18" i="3" s="1"/>
  <c r="G17" i="3"/>
  <c r="I17" i="3" s="1"/>
  <c r="H16" i="3" s="1"/>
  <c r="A18" i="1"/>
  <c r="H17" i="3" l="1"/>
  <c r="G19" i="3"/>
  <c r="I19" i="3" s="1"/>
  <c r="H18" i="3" s="1"/>
  <c r="A20" i="3"/>
  <c r="G17" i="1"/>
  <c r="I17" i="1" s="1"/>
  <c r="H16" i="1" s="1"/>
  <c r="A19" i="1"/>
  <c r="G18" i="1" s="1"/>
  <c r="I18" i="1" s="1"/>
  <c r="A21" i="3" l="1"/>
  <c r="G20" i="3"/>
  <c r="I20" i="3" s="1"/>
  <c r="H19" i="3" s="1"/>
  <c r="H17" i="1"/>
  <c r="A20" i="1"/>
  <c r="G19" i="1" s="1"/>
  <c r="I19" i="1" s="1"/>
  <c r="H18" i="1" s="1"/>
  <c r="A22" i="3" l="1"/>
  <c r="G21" i="3"/>
  <c r="I21" i="3" s="1"/>
  <c r="H20" i="3" s="1"/>
  <c r="A21" i="1"/>
  <c r="G20" i="1" s="1"/>
  <c r="I20" i="1" s="1"/>
  <c r="H19" i="1" s="1"/>
  <c r="A23" i="3" l="1"/>
  <c r="G22" i="3" s="1"/>
  <c r="I22" i="3" s="1"/>
  <c r="H21" i="3" s="1"/>
  <c r="A22" i="1"/>
  <c r="G21" i="1" s="1"/>
  <c r="I21" i="1" s="1"/>
  <c r="H20" i="1" s="1"/>
  <c r="A24" i="3" l="1"/>
  <c r="A23" i="1"/>
  <c r="A25" i="3" l="1"/>
  <c r="G23" i="3"/>
  <c r="I23" i="3" s="1"/>
  <c r="H22" i="3" s="1"/>
  <c r="G22" i="1"/>
  <c r="I22" i="1" s="1"/>
  <c r="H21" i="1" s="1"/>
  <c r="A24" i="1"/>
  <c r="G24" i="3" l="1"/>
  <c r="I24" i="3" s="1"/>
  <c r="H23" i="3" s="1"/>
  <c r="A26" i="3"/>
  <c r="G25" i="3"/>
  <c r="I25" i="3" s="1"/>
  <c r="G23" i="1"/>
  <c r="I23" i="1" s="1"/>
  <c r="H22" i="1" s="1"/>
  <c r="A25" i="1"/>
  <c r="G24" i="1" s="1"/>
  <c r="I24" i="1" s="1"/>
  <c r="H23" i="1" s="1"/>
  <c r="H24" i="3" l="1"/>
  <c r="A27" i="3"/>
  <c r="G26" i="3"/>
  <c r="I26" i="3" s="1"/>
  <c r="H25" i="3" s="1"/>
  <c r="A26" i="1"/>
  <c r="A28" i="3" l="1"/>
  <c r="G25" i="1"/>
  <c r="I25" i="1" s="1"/>
  <c r="H24" i="1" s="1"/>
  <c r="A27" i="1"/>
  <c r="G26" i="1" s="1"/>
  <c r="I26" i="1" s="1"/>
  <c r="A29" i="3" l="1"/>
  <c r="G28" i="3"/>
  <c r="I28" i="3" s="1"/>
  <c r="G27" i="3"/>
  <c r="I27" i="3" s="1"/>
  <c r="H26" i="3" s="1"/>
  <c r="H25" i="1"/>
  <c r="A28" i="1"/>
  <c r="H27" i="3" l="1"/>
  <c r="A30" i="3"/>
  <c r="G29" i="3"/>
  <c r="I29" i="3" s="1"/>
  <c r="H28" i="3" s="1"/>
  <c r="G27" i="1"/>
  <c r="I27" i="1" s="1"/>
  <c r="H26" i="1" s="1"/>
  <c r="A29" i="1"/>
  <c r="G28" i="1" s="1"/>
  <c r="I28" i="1" s="1"/>
  <c r="A33" i="3" l="1"/>
  <c r="A31" i="3"/>
  <c r="G31" i="3" s="1"/>
  <c r="I31" i="3" s="1"/>
  <c r="A32" i="3"/>
  <c r="G32" i="3" s="1"/>
  <c r="I32" i="3" s="1"/>
  <c r="H31" i="3" s="1"/>
  <c r="H27" i="1"/>
  <c r="A30" i="1"/>
  <c r="G29" i="1" s="1"/>
  <c r="I29" i="1" s="1"/>
  <c r="H28" i="1" s="1"/>
  <c r="G30" i="3" l="1"/>
  <c r="I30" i="3" s="1"/>
  <c r="H29" i="3" s="1"/>
  <c r="G33" i="3"/>
  <c r="A32" i="1"/>
  <c r="A33" i="1"/>
  <c r="A31" i="1"/>
  <c r="G31" i="1" s="1"/>
  <c r="I31" i="1" s="1"/>
  <c r="I33" i="3" l="1"/>
  <c r="H32" i="3" s="1"/>
  <c r="H33" i="3"/>
  <c r="H30" i="3"/>
  <c r="G32" i="1"/>
  <c r="I32" i="1" s="1"/>
  <c r="H31" i="1" s="1"/>
  <c r="G30" i="1"/>
  <c r="I30" i="1" s="1"/>
  <c r="H29" i="1" s="1"/>
  <c r="L37" i="3" l="1"/>
  <c r="L38" i="3" s="1"/>
  <c r="K37" i="3"/>
  <c r="K38" i="3" s="1"/>
  <c r="M38" i="3" s="1"/>
  <c r="M39" i="3" s="1"/>
  <c r="H34" i="3"/>
  <c r="H30" i="1"/>
  <c r="G33" i="1"/>
  <c r="I33" i="1" l="1"/>
  <c r="H32" i="1" s="1"/>
  <c r="H33" i="1" l="1"/>
  <c r="H34" i="1" s="1"/>
  <c r="L37" i="1" l="1"/>
  <c r="L38" i="1" s="1"/>
  <c r="K37" i="1"/>
  <c r="K38" i="1" s="1"/>
  <c r="M38" i="1" s="1"/>
  <c r="M39" i="1" s="1"/>
</calcChain>
</file>

<file path=xl/sharedStrings.xml><?xml version="1.0" encoding="utf-8"?>
<sst xmlns="http://schemas.openxmlformats.org/spreadsheetml/2006/main" count="153" uniqueCount="21">
  <si>
    <t>Datum</t>
  </si>
  <si>
    <t>Beginn</t>
  </si>
  <si>
    <t xml:space="preserve">Ende </t>
  </si>
  <si>
    <t>Pause</t>
  </si>
  <si>
    <t>Stunde</t>
  </si>
  <si>
    <t>Betrag</t>
  </si>
  <si>
    <t>Verdienst</t>
  </si>
  <si>
    <t>Std / Woche</t>
  </si>
  <si>
    <t>Arbeitstage</t>
  </si>
  <si>
    <t>Stunden</t>
  </si>
  <si>
    <t>std. dezimal</t>
  </si>
  <si>
    <t>krank</t>
  </si>
  <si>
    <t>urlaub</t>
  </si>
  <si>
    <t>feiertag</t>
  </si>
  <si>
    <t>Verkauf</t>
  </si>
  <si>
    <t>Stundensatz</t>
  </si>
  <si>
    <t>soll Std.</t>
  </si>
  <si>
    <t>ist Std.</t>
  </si>
  <si>
    <t>Überstunden</t>
  </si>
  <si>
    <t>Überstd. + Verkauf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</si>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</sst>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7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mmmm"/>
    <numFmt numFmtId="165" formatCode="[$-407]ddd/\ dd/mm/yyyy"/>
    <numFmt numFmtId="166" formatCode="[h]:mm;\-0;;@"/>
    <numFmt numFmtId="167" formatCode="#,##0.00\ &quot;€&quot;"/>
    <numFmt numFmtId="168" formatCode="[h]:mm;;;"/>
    <numFmt numFmtId="169" formatCode="[h]:mm;[Red]\-[h]:mm"/>
    <numFmt numFmtId="170" formatCode="[$-407]dddd"/>
    <numFmt numFmtId="172" formatCode="[h]:mm"/>
    <numFmt numFmtId="173" formatCode="0.00_ ;[Red]\-0.00\ "/>
    <numFmt numFmtId="174" formatCode="&quot;-&quot;0.00&quot;%&quot;"/>
    <numFmt numFmtId="175" formatCode="_-* #,##0.00\ _€_-;\-* #,##0.00\ _€_-;_-* &quot;-&quot;??\ _€_-;_-@_-"/>
    <numFmt numFmtId="176" formatCode="#,##0.00\ [$$-407];\-#,##0.00\ [$$-407]"/>
    <numFmt numFmtId="177" formatCode="#,##0.00\ [$€-407];\-#,##0.00\ [$€-407]"/>
    <numFmt numFmtId="178" formatCode="#,##0.00\ [$$-407];[Red]\-#,##0.00\ [$$-407]"/>
    <numFmt numFmtId="179" formatCode="#,##0.00\ [$€-407];[Red]\-#,##0.00\ [$€-407]"/>
    <numFmt numFmtId="180" formatCode="#,##0.00\ ;[Red]\-\ #,##0.00\ ;\ &quot;-&quot;"/>
    <numFmt numFmtId="181" formatCode="_-* #,##0.00\ &quot;DM&quot;_-;\-* #,##0.00\ &quot;DM&quot;_-;_-* &quot;-&quot;??\ &quot;DM&quot;_-;_-@_-"/>
    <numFmt numFmtId="182" formatCode="_-* #,##0.00\ [$€]_-;\-* #,##0.00\ [$€]_-;_-* &quot;-&quot;??\ [$€]_-;_-@_-"/>
    <numFmt numFmtId="183" formatCode="_ * #,##0.00_ ;_ * \-#,##0.00_ ;_ * &quot;-&quot;??_ ;_ @_ "/>
    <numFmt numFmtId="184" formatCode="[$-F400]h:mm:ss\ AM/PM"/>
    <numFmt numFmtId="185" formatCode="_-&quot;€&quot;\ * #,##0.00_-;\-&quot;€&quot;\ * #,##0.00_-;_-&quot;€&quot;\ * &quot;-&quot;??_-;_-@_-"/>
    <numFmt numFmtId="186" formatCode="_-* #,##0.00\ _D_M_-;\-* #,##0.00\ _D_M_-;_-* &quot;-&quot;??\ _D_M_-;_-@_-"/>
    <numFmt numFmtId="187" formatCode="[&lt;=9999999]###\-####;\(###\)\ ###\-####"/>
    <numFmt numFmtId="188" formatCode="#,##0.00\ &quot;ÖS&quot;_-;[Red]#,##0.00\ &quot;ÖS&quot;\-"/>
    <numFmt numFmtId="189" formatCode="#,##0.00;\-#,##0.00;"/>
    <numFmt numFmtId="190" formatCode="#,##0;\-#,##0;"/>
    <numFmt numFmtId="191" formatCode="#,##0_ ;\-#,##0\ "/>
    <numFmt numFmtId="192" formatCode="_(* #,##0_);_(* \(#,##0\);_(* &quot;-&quot;??_);_(@_)"/>
    <numFmt numFmtId="193" formatCode="#,##0.00&quot; &quot;[$€-407];[Red]&quot;-&quot;#,##0.00&quot; &quot;[$€-407]"/>
    <numFmt numFmtId="194" formatCode="_ &quot;SFr.&quot;\ * #,##0.00_ ;_ &quot;SFr.&quot;\ * \-#,##0.00_ ;_ &quot;SFr.&quot;\ * &quot;-&quot;??_ ;_ @_ "/>
    <numFmt numFmtId="195" formatCode="###,000"/>
    <numFmt numFmtId="196" formatCode="#,##0.00_ ;[Red]\-#,##0.00\ "/>
  </numFmts>
  <fonts count="184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22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212529"/>
      <name val="Segoe U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0"/>
      <color theme="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indexed="55"/>
      <name val="Mangal"/>
      <family val="2"/>
    </font>
    <font>
      <sz val="11"/>
      <color indexed="8"/>
      <name val="Calibri"/>
      <family val="2"/>
    </font>
    <font>
      <sz val="10"/>
      <color indexed="53"/>
      <name val="Mangal"/>
      <family val="2"/>
    </font>
    <font>
      <sz val="10"/>
      <color indexed="57"/>
      <name val="Mangal"/>
      <family val="2"/>
    </font>
    <font>
      <sz val="10"/>
      <color indexed="47"/>
      <name val="Mangal"/>
      <family val="2"/>
    </font>
    <font>
      <sz val="10"/>
      <color indexed="45"/>
      <name val="Mangal"/>
      <family val="2"/>
    </font>
    <font>
      <sz val="10"/>
      <color indexed="8"/>
      <name val="Mang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1"/>
      <color theme="1"/>
      <name val="Trebuchet MS"/>
      <family val="2"/>
    </font>
    <font>
      <u/>
      <sz val="11"/>
      <color theme="10"/>
      <name val="Trebuchet MS"/>
      <family val="2"/>
    </font>
    <font>
      <u/>
      <sz val="11"/>
      <color theme="10"/>
      <name val="Arial"/>
      <family val="2"/>
    </font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  <charset val="1"/>
    </font>
    <font>
      <sz val="10"/>
      <name val="Arial"/>
      <family val="2"/>
      <charset val="1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theme="1"/>
      <name val="Calibri Light"/>
      <family val="2"/>
    </font>
    <font>
      <u/>
      <sz val="12"/>
      <color theme="10"/>
      <name val="Calibri Light"/>
      <family val="2"/>
    </font>
    <font>
      <u/>
      <sz val="10"/>
      <color theme="10"/>
      <name val="Rubik Light"/>
      <family val="2"/>
    </font>
    <font>
      <sz val="10"/>
      <color theme="1"/>
      <name val="Rubik Light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sz val="11"/>
      <color theme="1"/>
      <name val="Myriad Pro"/>
      <family val="2"/>
    </font>
    <font>
      <u/>
      <sz val="11"/>
      <color theme="10"/>
      <name val="Myriad Pro"/>
      <family val="2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indexed="8"/>
      <name val="Helvetica Neue"/>
    </font>
    <font>
      <u/>
      <sz val="11"/>
      <color theme="10"/>
      <name val="Helvetica Neue"/>
    </font>
    <font>
      <sz val="10"/>
      <color theme="1"/>
      <name val="Calibri Light"/>
      <family val="2"/>
    </font>
    <font>
      <u/>
      <sz val="10"/>
      <color theme="10"/>
      <name val="Calibri Light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sz val="8"/>
      <color theme="1"/>
      <name val="Arial"/>
      <family val="2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color theme="1"/>
      <name val="Courier New"/>
      <family val="2"/>
    </font>
    <font>
      <u/>
      <sz val="10"/>
      <color theme="10"/>
      <name val="Courier New"/>
      <family val="2"/>
    </font>
    <font>
      <sz val="11"/>
      <color rgb="FF006100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indexed="8"/>
      <name val="Aptos Narrow"/>
      <family val="2"/>
      <scheme val="minor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1"/>
      <color rgb="FF000000"/>
      <name val="Aptos Narrow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Franklin Gothic Book"/>
      <family val="2"/>
    </font>
    <font>
      <u/>
      <sz val="10"/>
      <color theme="10"/>
      <name val="Franklin Gothic Book"/>
      <family val="2"/>
    </font>
    <font>
      <sz val="10"/>
      <name val="Courier New"/>
      <family val="3"/>
    </font>
    <font>
      <b/>
      <sz val="10"/>
      <color theme="0"/>
      <name val="Calibri"/>
      <family val="2"/>
    </font>
    <font>
      <b/>
      <sz val="10"/>
      <color theme="1" tint="-0.499984740745262"/>
      <name val="Calibri"/>
      <family val="2"/>
    </font>
    <font>
      <sz val="12"/>
      <name val="Arial Narrow"/>
      <family val="2"/>
    </font>
    <font>
      <sz val="12"/>
      <name val="Arial"/>
      <family val="2"/>
    </font>
    <font>
      <u/>
      <sz val="12"/>
      <color theme="10"/>
      <name val="Arial Narrow"/>
      <family val="2"/>
    </font>
    <font>
      <sz val="9"/>
      <color theme="1"/>
      <name val="Segoe UI"/>
      <family val="2"/>
      <charset val="1"/>
    </font>
    <font>
      <sz val="12"/>
      <color theme="1"/>
      <name val="Arial Narrow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charset val="204"/>
      <scheme val="minor"/>
    </font>
    <font>
      <u/>
      <sz val="12"/>
      <color theme="10"/>
      <name val="Aptos Narrow"/>
      <family val="2"/>
      <charset val="204"/>
      <scheme val="minor"/>
    </font>
    <font>
      <sz val="11"/>
      <color rgb="FF9C0006"/>
      <name val="Arial"/>
      <family val="2"/>
    </font>
    <font>
      <sz val="10"/>
      <color indexed="8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ptos Narrow"/>
      <family val="2"/>
      <charset val="162"/>
      <scheme val="minor"/>
    </font>
    <font>
      <u/>
      <sz val="10"/>
      <color theme="10"/>
      <name val="Aptos Narrow"/>
      <family val="2"/>
      <charset val="162"/>
      <scheme val="minor"/>
    </font>
    <font>
      <sz val="8"/>
      <color indexed="8"/>
      <name val="Arial"/>
      <family val="2"/>
    </font>
    <font>
      <sz val="10"/>
      <color theme="1"/>
      <name val="ArialMT"/>
      <family val="2"/>
    </font>
    <font>
      <sz val="9"/>
      <color theme="1"/>
      <name val="Calibri"/>
      <family val="2"/>
    </font>
    <font>
      <sz val="10"/>
      <color theme="1"/>
      <name val="Century Gothic"/>
      <family val="2"/>
    </font>
    <font>
      <sz val="11"/>
      <color theme="1"/>
      <name val="TeleGrotesk Next"/>
      <family val="2"/>
    </font>
    <font>
      <u/>
      <sz val="11"/>
      <color theme="10"/>
      <name val="TeleGrotesk Next"/>
      <family val="2"/>
    </font>
    <font>
      <b/>
      <sz val="11"/>
      <color rgb="FF3F3F3F"/>
      <name val="Aptos Narrow"/>
      <family val="2"/>
      <scheme val="minor"/>
    </font>
    <font>
      <sz val="12"/>
      <color theme="1"/>
      <name val="Tahoma"/>
      <family val="2"/>
    </font>
    <font>
      <b/>
      <sz val="16"/>
      <name val="Arial Narrow"/>
      <family val="2"/>
    </font>
    <font>
      <b/>
      <sz val="11"/>
      <color theme="3"/>
      <name val="Aptos Narrow"/>
      <family val="2"/>
      <scheme val="minor"/>
    </font>
    <font>
      <sz val="9"/>
      <name val="Geneva"/>
    </font>
    <font>
      <u/>
      <sz val="9"/>
      <color theme="10"/>
      <name val="Geneva"/>
    </font>
    <font>
      <sz val="10"/>
      <color theme="1"/>
      <name val="Microsoft JhengHei Light"/>
      <family val="2"/>
    </font>
    <font>
      <u/>
      <sz val="10"/>
      <color theme="10"/>
      <name val="Microsoft JhengHei Light"/>
      <family val="2"/>
    </font>
    <font>
      <u/>
      <sz val="10"/>
      <color theme="10"/>
      <name val="ArialMT"/>
      <family val="2"/>
    </font>
    <font>
      <b/>
      <sz val="24"/>
      <color theme="3" tint="-0.24994659260841701"/>
      <name val="Aptos Display"/>
      <family val="2"/>
      <scheme val="major"/>
    </font>
    <font>
      <sz val="11"/>
      <color theme="1" tint="0.24994659260841701"/>
      <name val="Aptos Narrow"/>
      <family val="2"/>
      <scheme val="minor"/>
    </font>
    <font>
      <b/>
      <sz val="14"/>
      <color theme="3"/>
      <name val="Aptos Display"/>
      <family val="2"/>
      <scheme val="major"/>
    </font>
    <font>
      <sz val="11"/>
      <color theme="1"/>
      <name val="Calibri Light"/>
      <family val="2"/>
    </font>
    <font>
      <sz val="10"/>
      <color indexed="16"/>
      <name val="Arial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8"/>
      <color indexed="9"/>
      <name val="Arial Narrow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5"/>
      <color indexed="8"/>
      <name val="Arial Narrow"/>
      <family val="2"/>
    </font>
    <font>
      <b/>
      <sz val="14"/>
      <name val="Arial Narrow"/>
      <family val="2"/>
    </font>
    <font>
      <b/>
      <sz val="8"/>
      <color indexed="10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rgb="FF3F3F3F"/>
      <name val="Aptos Narrow"/>
      <family val="2"/>
      <scheme val="minor"/>
    </font>
    <font>
      <sz val="10"/>
      <color rgb="FF0061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9C0006"/>
      <name val="Aptos Narrow"/>
      <family val="2"/>
      <scheme val="minor"/>
    </font>
    <font>
      <sz val="12"/>
      <color rgb="FF4B3D20"/>
      <name val="Arial"/>
      <family val="2"/>
    </font>
    <font>
      <u/>
      <sz val="14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4"/>
      <color theme="1"/>
      <name val="Aptos Narrow"/>
      <family val="2"/>
      <scheme val="minor"/>
    </font>
    <font>
      <sz val="12"/>
      <color theme="1"/>
      <name val="Porsche Next TT"/>
      <family val="2"/>
    </font>
    <font>
      <sz val="11"/>
      <color rgb="FF000000"/>
      <name val="Arial1"/>
    </font>
    <font>
      <sz val="11"/>
      <color rgb="FF000000"/>
      <name val="Calibri1"/>
    </font>
    <font>
      <u/>
      <sz val="11"/>
      <color theme="1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theme="1"/>
      <name val="TT Norms Pro"/>
      <family val="2"/>
    </font>
    <font>
      <u/>
      <sz val="11"/>
      <color theme="10"/>
      <name val="TT Norms Pro"/>
      <family val="2"/>
    </font>
    <font>
      <u/>
      <sz val="11"/>
      <color theme="10"/>
      <name val="Calibri Light"/>
      <family val="2"/>
    </font>
    <font>
      <sz val="8.25"/>
      <name val="Microsoft Sans Serif"/>
      <family val="2"/>
    </font>
    <font>
      <sz val="9"/>
      <color theme="3" tint="-0.24994659260841701"/>
      <name val="Aptos Display"/>
      <family val="2"/>
      <scheme val="major"/>
    </font>
    <font>
      <u/>
      <sz val="10"/>
      <color theme="10"/>
      <name val="MS Sans Serif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color theme="1"/>
      <name val="Consolas"/>
      <family val="2"/>
    </font>
    <font>
      <u/>
      <sz val="12"/>
      <color theme="10"/>
      <name val="Consolas"/>
      <family val="2"/>
    </font>
    <font>
      <u/>
      <sz val="11"/>
      <color rgb="FF0000FF"/>
      <name val="Calibri"/>
      <family val="2"/>
    </font>
    <font>
      <sz val="11"/>
      <color rgb="FF9C0006"/>
      <name val="Aptos Narrow"/>
      <family val="2"/>
      <charset val="1"/>
      <scheme val="minor"/>
    </font>
    <font>
      <sz val="10"/>
      <color theme="1"/>
      <name val="News Gothic Lt BT"/>
      <family val="2"/>
    </font>
    <font>
      <u/>
      <sz val="10"/>
      <color theme="10"/>
      <name val="News Gothic Lt BT"/>
      <family val="2"/>
    </font>
    <font>
      <sz val="10"/>
      <color indexed="8"/>
      <name val="Helvetica Neue"/>
    </font>
    <font>
      <u/>
      <sz val="10"/>
      <color theme="10"/>
      <name val="Helvetica Neue"/>
    </font>
    <font>
      <sz val="10"/>
      <color theme="1"/>
      <name val="Trebuchet MS"/>
      <family val="2"/>
    </font>
    <font>
      <u/>
      <sz val="10"/>
      <color theme="10"/>
      <name val="Trebuchet MS"/>
      <family val="2"/>
    </font>
    <font>
      <sz val="10"/>
      <name val="Univers"/>
      <family val="2"/>
    </font>
    <font>
      <sz val="11"/>
      <color rgb="FF9C6500"/>
      <name val="Aptos Narrow"/>
      <family val="2"/>
      <scheme val="minor"/>
    </font>
    <font>
      <u/>
      <sz val="10"/>
      <color theme="10"/>
      <name val="Univers"/>
      <family val="2"/>
    </font>
    <font>
      <sz val="10"/>
      <color rgb="FF000000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9"/>
      <color rgb="FF0091FF"/>
      <name val="Aptos Narrow"/>
      <family val="2"/>
      <scheme val="minor"/>
    </font>
    <font>
      <sz val="9"/>
      <name val="Aptos Narrow"/>
      <family val="2"/>
      <scheme val="minor"/>
    </font>
    <font>
      <sz val="11"/>
      <name val="Calibri"/>
      <family val="2"/>
    </font>
    <font>
      <b/>
      <sz val="21"/>
      <color theme="1"/>
      <name val="Liebherr Head Office"/>
      <family val="2"/>
    </font>
    <font>
      <b/>
      <sz val="12"/>
      <name val="Liebherr Head Office"/>
      <family val="2"/>
    </font>
    <font>
      <sz val="9"/>
      <color theme="1"/>
      <name val="Aptos Narrow"/>
      <family val="2"/>
      <scheme val="minor"/>
    </font>
    <font>
      <u/>
      <sz val="11"/>
      <color theme="10"/>
      <name val="VW Text"/>
      <family val="2"/>
    </font>
    <font>
      <sz val="11"/>
      <color theme="1"/>
      <name val="VW Text"/>
      <family val="2"/>
    </font>
    <font>
      <sz val="11"/>
      <color theme="1"/>
      <name val="Lufthansa Office Head"/>
      <family val="2"/>
    </font>
    <font>
      <u/>
      <sz val="11"/>
      <color theme="10"/>
      <name val="Lufthansa Office Head"/>
      <family val="2"/>
    </font>
  </fonts>
  <fills count="7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2" tint="0.599963377788628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346A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10"/>
        <bgColor indexed="8"/>
      </patternFill>
    </fill>
    <fill>
      <patternFill patternType="lightGrid"/>
    </fill>
    <fill>
      <patternFill patternType="solid">
        <fgColor indexed="10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DCF5FF"/>
        <bgColor indexed="64"/>
      </patternFill>
    </fill>
    <fill>
      <patternFill patternType="solid">
        <fgColor rgb="FFF5FFD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9"/>
        <bgColor indexed="11"/>
      </patternFill>
    </fill>
    <fill>
      <patternFill patternType="solid">
        <fgColor indexed="43"/>
        <bgColor indexed="42"/>
      </patternFill>
    </fill>
    <fill>
      <patternFill patternType="solid">
        <fgColor indexed="55"/>
        <bgColor indexed="22"/>
      </patternFill>
    </fill>
    <fill>
      <patternFill patternType="solid">
        <fgColor indexed="14"/>
        <bgColor indexed="33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1" tint="0.59996337778862885"/>
      </left>
      <right style="thin">
        <color theme="1" tint="0.59996337778862885"/>
      </right>
      <top style="thin">
        <color theme="1" tint="0.59996337778862885"/>
      </top>
      <bottom style="thin">
        <color theme="1" tint="0.5999633777886288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ck">
        <color theme="4"/>
      </top>
      <bottom/>
      <diagonal/>
    </border>
    <border>
      <left style="thin">
        <color rgb="FFC00000"/>
      </left>
      <right style="thin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AFAFAF"/>
      </left>
      <right style="thin">
        <color rgb="FFAFAFAF"/>
      </right>
      <top style="thin">
        <color rgb="FFAFAFAF"/>
      </top>
      <bottom style="thin">
        <color rgb="FFAFAFAF"/>
      </bottom>
      <diagonal/>
    </border>
    <border>
      <left style="thin">
        <color indexed="64"/>
      </left>
      <right style="dashDotDot">
        <color indexed="64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54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6" fillId="0" borderId="0"/>
    <xf numFmtId="0" fontId="11" fillId="0" borderId="0"/>
    <xf numFmtId="176" fontId="12" fillId="0" borderId="0" applyBorder="0" applyAlignment="0" applyProtection="0"/>
    <xf numFmtId="177" fontId="12" fillId="0" borderId="0" applyFill="0" applyBorder="0" applyProtection="0">
      <alignment horizontal="center"/>
    </xf>
    <xf numFmtId="0" fontId="13" fillId="0" borderId="0" applyNumberFormat="0" applyBorder="0" applyAlignment="0"/>
    <xf numFmtId="176" fontId="14" fillId="0" borderId="0" applyFill="0" applyBorder="0" applyAlignment="0" applyProtection="0"/>
    <xf numFmtId="177" fontId="14" fillId="0" borderId="0" applyFill="0" applyBorder="0" applyAlignment="0" applyProtection="0"/>
    <xf numFmtId="0" fontId="15" fillId="0" borderId="0" applyNumberFormat="0" applyBorder="0" applyAlignment="0" applyProtection="0"/>
    <xf numFmtId="178" fontId="16" fillId="0" borderId="0" applyFill="0" applyBorder="0" applyAlignment="0" applyProtection="0"/>
    <xf numFmtId="176" fontId="17" fillId="0" borderId="0" applyFill="0" applyBorder="0" applyAlignment="0" applyProtection="0"/>
    <xf numFmtId="177" fontId="17" fillId="0" borderId="0" applyFill="0" applyBorder="0" applyAlignment="0" applyProtection="0"/>
    <xf numFmtId="179" fontId="18" fillId="0" borderId="0" applyFill="0" applyBorder="0" applyAlignment="0" applyProtection="0"/>
    <xf numFmtId="0" fontId="19" fillId="0" borderId="0" applyNumberFormat="0" applyBorder="0" applyAlignment="0"/>
    <xf numFmtId="0" fontId="19" fillId="0" borderId="0" applyNumberFormat="0" applyBorder="0" applyAlignment="0"/>
    <xf numFmtId="0" fontId="9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11" fillId="0" borderId="0"/>
    <xf numFmtId="0" fontId="25" fillId="0" borderId="0" applyNumberForma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180" fontId="11" fillId="0" borderId="0">
      <alignment vertical="top"/>
    </xf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 applyNumberForma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36" fillId="0" borderId="0"/>
    <xf numFmtId="0" fontId="6" fillId="16" borderId="0" applyNumberFormat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32" borderId="9" applyNumberFormat="0" applyFill="0" applyBorder="0" applyAlignment="0"/>
    <xf numFmtId="0" fontId="37" fillId="32" borderId="10" applyNumberFormat="0" applyFill="0" applyBorder="0" applyAlignment="0"/>
    <xf numFmtId="0" fontId="38" fillId="33" borderId="0" applyNumberFormat="0" applyFont="0" applyFill="0" applyBorder="0" applyAlignment="0">
      <alignment wrapText="1"/>
    </xf>
    <xf numFmtId="0" fontId="38" fillId="32" borderId="11" applyNumberFormat="0" applyFill="0" applyAlignment="0"/>
    <xf numFmtId="0" fontId="39" fillId="0" borderId="0"/>
    <xf numFmtId="0" fontId="40" fillId="0" borderId="0" applyNumberFormat="0" applyFill="0" applyBorder="0" applyAlignment="0" applyProtection="0"/>
    <xf numFmtId="0" fontId="42" fillId="0" borderId="0"/>
    <xf numFmtId="0" fontId="41" fillId="0" borderId="0" applyNumberFormat="0" applyFill="0" applyBorder="0" applyAlignment="0" applyProtection="0"/>
    <xf numFmtId="0" fontId="1" fillId="0" borderId="0"/>
    <xf numFmtId="0" fontId="6" fillId="0" borderId="0"/>
    <xf numFmtId="0" fontId="43" fillId="0" borderId="0"/>
    <xf numFmtId="0" fontId="4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22" fillId="0" borderId="0"/>
    <xf numFmtId="44" fontId="34" fillId="0" borderId="0" applyFont="0" applyFill="0" applyBorder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0" fontId="11" fillId="0" borderId="0"/>
    <xf numFmtId="0" fontId="11" fillId="0" borderId="0"/>
    <xf numFmtId="184" fontId="49" fillId="0" borderId="0" applyNumberFormat="0" applyFill="0" applyBorder="0" applyProtection="0"/>
    <xf numFmtId="184" fontId="50" fillId="0" borderId="0" applyNumberFormat="0" applyFill="0" applyBorder="0" applyAlignment="0" applyProtection="0"/>
    <xf numFmtId="0" fontId="28" fillId="0" borderId="0"/>
    <xf numFmtId="0" fontId="11" fillId="0" borderId="0"/>
    <xf numFmtId="0" fontId="11" fillId="0" borderId="0"/>
    <xf numFmtId="0" fontId="11" fillId="0" borderId="0"/>
    <xf numFmtId="0" fontId="51" fillId="0" borderId="0"/>
    <xf numFmtId="0" fontId="52" fillId="0" borderId="0" applyNumberFormat="0" applyFill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8" fillId="9" borderId="5" applyNumberFormat="0" applyAlignment="0" applyProtection="0"/>
    <xf numFmtId="0" fontId="59" fillId="10" borderId="5" applyNumberFormat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63" fillId="0" borderId="0"/>
    <xf numFmtId="43" fontId="6" fillId="0" borderId="0" applyFont="0" applyFill="0" applyBorder="0" applyAlignment="0" applyProtection="0"/>
    <xf numFmtId="0" fontId="64" fillId="0" borderId="0"/>
    <xf numFmtId="0" fontId="65" fillId="0" borderId="0"/>
    <xf numFmtId="0" fontId="66" fillId="0" borderId="0" applyNumberFormat="0" applyFill="0" applyBorder="0" applyAlignment="0" applyProtection="0"/>
    <xf numFmtId="0" fontId="11" fillId="0" borderId="0"/>
    <xf numFmtId="0" fontId="10" fillId="0" borderId="0" applyNumberFormat="0" applyFill="0" applyBorder="0" applyAlignment="0" applyProtection="0"/>
    <xf numFmtId="0" fontId="11" fillId="0" borderId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51" borderId="0" applyNumberFormat="0" applyBorder="0" applyAlignment="0" applyProtection="0"/>
    <xf numFmtId="0" fontId="68" fillId="52" borderId="13" applyNumberFormat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70" fillId="0" borderId="0" applyNumberForma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5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53" borderId="12" applyNumberFormat="0" applyFont="0" applyAlignment="0" applyProtection="0"/>
    <xf numFmtId="0" fontId="13" fillId="53" borderId="12" applyNumberFormat="0" applyFont="0" applyAlignment="0" applyProtection="0"/>
    <xf numFmtId="0" fontId="13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3" fillId="0" borderId="15" applyNumberFormat="0" applyFill="0" applyAlignment="0" applyProtection="0"/>
    <xf numFmtId="0" fontId="74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185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54" borderId="19" applyNumberFormat="0" applyAlignment="0" applyProtection="0"/>
    <xf numFmtId="0" fontId="80" fillId="0" borderId="0" applyFont="0" applyFill="0" applyBorder="0">
      <alignment vertical="center" wrapText="1"/>
    </xf>
    <xf numFmtId="0" fontId="80" fillId="0" borderId="0" applyFont="0" applyFill="0" applyBorder="0">
      <alignment horizontal="right" vertical="top" wrapText="1"/>
    </xf>
    <xf numFmtId="0" fontId="80" fillId="0" borderId="0" applyNumberFormat="0" applyFont="0" applyFill="0" applyBorder="0">
      <alignment horizontal="right" wrapText="1"/>
    </xf>
    <xf numFmtId="187" fontId="80" fillId="0" borderId="0" applyFont="0" applyFill="0" applyBorder="0">
      <alignment horizontal="left" vertical="top"/>
    </xf>
    <xf numFmtId="0" fontId="6" fillId="11" borderId="7" applyNumberFormat="0" applyFont="0" applyAlignment="0" applyProtection="0"/>
    <xf numFmtId="0" fontId="81" fillId="0" borderId="0"/>
    <xf numFmtId="175" fontId="6" fillId="0" borderId="0" applyFont="0" applyFill="0" applyBorder="0" applyAlignment="0" applyProtection="0"/>
    <xf numFmtId="0" fontId="80" fillId="0" borderId="0"/>
    <xf numFmtId="0" fontId="6" fillId="0" borderId="0"/>
    <xf numFmtId="0" fontId="11" fillId="0" borderId="0"/>
    <xf numFmtId="188" fontId="8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/>
    <xf numFmtId="49" fontId="83" fillId="31" borderId="20">
      <alignment horizontal="left" vertical="center"/>
      <protection locked="0"/>
    </xf>
    <xf numFmtId="14" fontId="83" fillId="55" borderId="20">
      <alignment vertical="center"/>
      <protection locked="0" hidden="1"/>
    </xf>
    <xf numFmtId="0" fontId="84" fillId="56" borderId="20">
      <alignment horizontal="center" vertical="center"/>
    </xf>
    <xf numFmtId="189" fontId="83" fillId="55" borderId="20">
      <alignment vertical="center"/>
    </xf>
    <xf numFmtId="0" fontId="83" fillId="55" borderId="20">
      <alignment vertical="center"/>
      <protection hidden="1"/>
    </xf>
    <xf numFmtId="0" fontId="83" fillId="31" borderId="21">
      <alignment vertical="center"/>
      <protection locked="0" hidden="1"/>
    </xf>
    <xf numFmtId="190" fontId="83" fillId="31" borderId="20">
      <alignment vertical="center"/>
      <protection locked="0"/>
    </xf>
    <xf numFmtId="49" fontId="83" fillId="57" borderId="21">
      <alignment vertical="center"/>
    </xf>
    <xf numFmtId="0" fontId="85" fillId="0" borderId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58" borderId="20" applyNumberFormat="0">
      <alignment horizontal="left" vertical="center" wrapText="1"/>
      <protection hidden="1"/>
    </xf>
    <xf numFmtId="0" fontId="89" fillId="5" borderId="20">
      <alignment horizontal="left" vertical="center"/>
      <protection hidden="1"/>
    </xf>
    <xf numFmtId="191" fontId="83" fillId="55" borderId="20">
      <alignment vertical="center"/>
      <protection hidden="1"/>
    </xf>
    <xf numFmtId="3" fontId="89" fillId="59" borderId="22" applyNumberFormat="0">
      <alignment vertical="center"/>
      <protection hidden="1"/>
    </xf>
    <xf numFmtId="0" fontId="90" fillId="0" borderId="0"/>
    <xf numFmtId="0" fontId="91" fillId="0" borderId="0"/>
    <xf numFmtId="0" fontId="6" fillId="13" borderId="0" applyNumberFormat="0" applyBorder="0" applyAlignment="0" applyProtection="0"/>
    <xf numFmtId="0" fontId="92" fillId="0" borderId="0" applyNumberFormat="0" applyFill="0" applyBorder="0" applyAlignment="0" applyProtection="0"/>
    <xf numFmtId="44" fontId="91" fillId="0" borderId="0" applyFont="0" applyFill="0" applyBorder="0" applyAlignment="0" applyProtection="0"/>
    <xf numFmtId="0" fontId="93" fillId="0" borderId="0"/>
    <xf numFmtId="0" fontId="94" fillId="0" borderId="0"/>
    <xf numFmtId="0" fontId="94" fillId="12" borderId="0" applyNumberFormat="0" applyBorder="0" applyAlignment="0" applyProtection="0"/>
    <xf numFmtId="0" fontId="19" fillId="0" borderId="0"/>
    <xf numFmtId="0" fontId="11" fillId="0" borderId="0"/>
    <xf numFmtId="0" fontId="10" fillId="0" borderId="0" applyNumberFormat="0" applyFill="0" applyBorder="0" applyAlignment="0" applyProtection="0"/>
    <xf numFmtId="0" fontId="95" fillId="0" borderId="0"/>
    <xf numFmtId="0" fontId="96" fillId="0" borderId="0" applyNumberFormat="0" applyFill="0" applyBorder="0" applyAlignment="0" applyProtection="0"/>
    <xf numFmtId="0" fontId="97" fillId="15" borderId="0" applyNumberFormat="0" applyBorder="0" applyAlignment="0" applyProtection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98" fillId="0" borderId="0"/>
    <xf numFmtId="0" fontId="99" fillId="0" borderId="0" applyNumberFormat="0" applyFill="0" applyBorder="0" applyAlignment="0" applyProtection="0"/>
    <xf numFmtId="0" fontId="19" fillId="0" borderId="0"/>
    <xf numFmtId="0" fontId="100" fillId="7" borderId="0" applyNumberFormat="0" applyBorder="0" applyAlignment="0" applyProtection="0"/>
    <xf numFmtId="0" fontId="101" fillId="0" borderId="0"/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36" fillId="0" borderId="0"/>
    <xf numFmtId="0" fontId="10" fillId="0" borderId="0" applyNumberFormat="0" applyFill="0" applyBorder="0" applyAlignment="0" applyProtection="0"/>
    <xf numFmtId="0" fontId="34" fillId="0" borderId="0"/>
    <xf numFmtId="0" fontId="34" fillId="0" borderId="0"/>
    <xf numFmtId="43" fontId="6" fillId="0" borderId="0" applyFont="0" applyFill="0" applyBorder="0" applyAlignment="0" applyProtection="0"/>
    <xf numFmtId="0" fontId="105" fillId="0" borderId="0"/>
    <xf numFmtId="0" fontId="57" fillId="0" borderId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06" fillId="0" borderId="0"/>
    <xf numFmtId="0" fontId="6" fillId="0" borderId="0"/>
    <xf numFmtId="9" fontId="11" fillId="0" borderId="0" applyFont="0" applyFill="0" applyBorder="0" applyAlignment="0" applyProtection="0"/>
    <xf numFmtId="0" fontId="107" fillId="0" borderId="0"/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111" fillId="10" borderId="6" applyNumberFormat="0" applyAlignment="0" applyProtection="0"/>
    <xf numFmtId="0" fontId="112" fillId="0" borderId="0"/>
    <xf numFmtId="49" fontId="113" fillId="0" borderId="24">
      <alignment vertical="center"/>
    </xf>
    <xf numFmtId="49" fontId="113" fillId="0" borderId="24">
      <alignment vertical="center"/>
    </xf>
    <xf numFmtId="49" fontId="113" fillId="32" borderId="24">
      <alignment vertical="center"/>
    </xf>
    <xf numFmtId="49" fontId="113" fillId="0" borderId="24">
      <alignment vertical="center"/>
    </xf>
    <xf numFmtId="49" fontId="113" fillId="32" borderId="24">
      <alignment vertical="center"/>
    </xf>
    <xf numFmtId="49" fontId="113" fillId="0" borderId="24">
      <alignment vertical="center"/>
    </xf>
    <xf numFmtId="49" fontId="113" fillId="0" borderId="24">
      <alignment vertical="center"/>
    </xf>
    <xf numFmtId="0" fontId="91" fillId="0" borderId="23">
      <alignment vertical="center"/>
    </xf>
    <xf numFmtId="49" fontId="113" fillId="0" borderId="24">
      <alignment vertical="center"/>
    </xf>
    <xf numFmtId="49" fontId="113" fillId="0" borderId="24">
      <alignment vertical="center"/>
    </xf>
    <xf numFmtId="49" fontId="113" fillId="32" borderId="24">
      <alignment vertical="center"/>
    </xf>
    <xf numFmtId="49" fontId="113" fillId="32" borderId="24">
      <alignment vertical="center"/>
    </xf>
    <xf numFmtId="49" fontId="113" fillId="32" borderId="24">
      <alignment vertical="center"/>
    </xf>
    <xf numFmtId="49" fontId="113" fillId="32" borderId="24">
      <alignment vertical="center"/>
    </xf>
    <xf numFmtId="49" fontId="113" fillId="32" borderId="24">
      <alignment vertical="center"/>
    </xf>
    <xf numFmtId="49" fontId="113" fillId="32" borderId="24">
      <alignment vertical="center"/>
    </xf>
    <xf numFmtId="49" fontId="113" fillId="0" borderId="24">
      <alignment vertical="center"/>
    </xf>
    <xf numFmtId="0" fontId="11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5" fillId="0" borderId="0"/>
    <xf numFmtId="0" fontId="20" fillId="0" borderId="0"/>
    <xf numFmtId="0" fontId="115" fillId="0" borderId="0"/>
    <xf numFmtId="9" fontId="115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/>
    <xf numFmtId="0" fontId="118" fillId="0" borderId="0" applyNumberFormat="0" applyFill="0" applyBorder="0" applyAlignment="0" applyProtection="0"/>
    <xf numFmtId="0" fontId="106" fillId="0" borderId="0"/>
    <xf numFmtId="0" fontId="119" fillId="0" borderId="0" applyNumberFormat="0" applyFill="0" applyBorder="0" applyAlignment="0" applyProtection="0"/>
    <xf numFmtId="9" fontId="106" fillId="0" borderId="0" applyFont="0" applyFill="0" applyBorder="0" applyAlignment="0" applyProtection="0"/>
    <xf numFmtId="0" fontId="120" fillId="0" borderId="0" applyFill="0" applyBorder="0" applyProtection="0">
      <alignment vertical="center"/>
    </xf>
    <xf numFmtId="0" fontId="121" fillId="0" borderId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0" fontId="122" fillId="59" borderId="25" applyProtection="0">
      <alignment vertical="center"/>
    </xf>
    <xf numFmtId="0" fontId="121" fillId="59" borderId="25" applyProtection="0">
      <alignment horizontal="right" vertical="center"/>
    </xf>
    <xf numFmtId="14" fontId="121" fillId="59" borderId="25">
      <alignment horizontal="left" vertical="center"/>
    </xf>
    <xf numFmtId="0" fontId="121" fillId="60" borderId="0" applyFill="0" applyBorder="0">
      <alignment horizontal="right" vertical="center"/>
    </xf>
    <xf numFmtId="1" fontId="121" fillId="0" borderId="0" applyFont="0" applyFill="0" applyBorder="0">
      <alignment vertical="center" wrapText="1"/>
    </xf>
    <xf numFmtId="20" fontId="121" fillId="0" borderId="0" applyFont="0" applyFill="0" applyBorder="0" applyAlignment="0">
      <alignment vertical="center" wrapText="1"/>
    </xf>
    <xf numFmtId="0" fontId="13" fillId="0" borderId="0"/>
    <xf numFmtId="0" fontId="123" fillId="0" borderId="0"/>
    <xf numFmtId="0" fontId="8" fillId="61" borderId="23" applyNumberFormat="0">
      <alignment horizontal="centerContinuous" vertical="center" wrapText="1"/>
    </xf>
    <xf numFmtId="192" fontId="124" fillId="62" borderId="26">
      <alignment vertical="center"/>
    </xf>
    <xf numFmtId="0" fontId="34" fillId="0" borderId="0"/>
    <xf numFmtId="0" fontId="125" fillId="0" borderId="0"/>
    <xf numFmtId="0" fontId="11" fillId="0" borderId="0"/>
    <xf numFmtId="43" fontId="11" fillId="0" borderId="0" applyFont="0" applyFill="0" applyBorder="0" applyAlignment="0" applyProtection="0"/>
    <xf numFmtId="0" fontId="127" fillId="63" borderId="23">
      <alignment horizontal="center" vertical="center" wrapText="1"/>
      <protection hidden="1"/>
    </xf>
    <xf numFmtId="0" fontId="128" fillId="63" borderId="27" applyFill="0">
      <alignment horizontal="center" vertical="center" wrapText="1"/>
      <protection locked="0" hidden="1"/>
    </xf>
    <xf numFmtId="0" fontId="129" fillId="0" borderId="23" applyNumberFormat="0" applyProtection="0">
      <alignment horizontal="center" vertical="center" wrapText="1"/>
      <protection hidden="1"/>
    </xf>
    <xf numFmtId="0" fontId="126" fillId="64" borderId="23">
      <alignment horizontal="center" vertical="center"/>
      <protection locked="0" hidden="1"/>
    </xf>
    <xf numFmtId="0" fontId="126" fillId="64" borderId="23">
      <alignment horizontal="center" vertical="center"/>
      <protection locked="0" hidden="1"/>
    </xf>
    <xf numFmtId="0" fontId="130" fillId="0" borderId="28">
      <alignment horizontal="center" vertical="center"/>
    </xf>
    <xf numFmtId="0" fontId="131" fillId="65" borderId="23">
      <alignment horizontal="left" vertical="top" wrapText="1"/>
      <protection hidden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" fontId="132" fillId="0" borderId="29">
      <alignment horizontal="center" vertical="center"/>
    </xf>
    <xf numFmtId="0" fontId="133" fillId="66" borderId="23">
      <alignment horizontal="center" vertical="center" wrapText="1"/>
      <protection hidden="1"/>
    </xf>
    <xf numFmtId="9" fontId="34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34" fillId="0" borderId="0"/>
    <xf numFmtId="0" fontId="135" fillId="10" borderId="6" applyNumberFormat="0" applyAlignment="0" applyProtection="0"/>
    <xf numFmtId="0" fontId="136" fillId="6" borderId="0" applyNumberFormat="0" applyBorder="0" applyAlignment="0" applyProtection="0"/>
    <xf numFmtId="0" fontId="137" fillId="0" borderId="0" applyNumberFormat="0" applyFill="0" applyBorder="0" applyAlignment="0" applyProtection="0"/>
    <xf numFmtId="0" fontId="138" fillId="7" borderId="0" applyNumberFormat="0" applyBorder="0" applyAlignment="0" applyProtection="0"/>
    <xf numFmtId="0" fontId="139" fillId="0" borderId="0"/>
    <xf numFmtId="0" fontId="139" fillId="0" borderId="0"/>
    <xf numFmtId="0" fontId="141" fillId="0" borderId="0"/>
    <xf numFmtId="0" fontId="142" fillId="0" borderId="0" applyNumberFormat="0" applyFill="0" applyBorder="0" applyAlignment="0" applyProtection="0"/>
    <xf numFmtId="0" fontId="143" fillId="0" borderId="0"/>
    <xf numFmtId="0" fontId="14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4" fillId="0" borderId="0"/>
    <xf numFmtId="0" fontId="145" fillId="0" borderId="0"/>
    <xf numFmtId="0" fontId="146" fillId="0" borderId="0" applyNumberFormat="0" applyBorder="0" applyProtection="0"/>
    <xf numFmtId="0" fontId="147" fillId="0" borderId="0" applyNumberFormat="0" applyFill="0" applyBorder="0" applyAlignment="0" applyProtection="0"/>
    <xf numFmtId="0" fontId="148" fillId="0" borderId="0" applyNumberFormat="0" applyBorder="0" applyProtection="0">
      <alignment horizontal="center"/>
    </xf>
    <xf numFmtId="0" fontId="148" fillId="0" borderId="0" applyNumberFormat="0" applyBorder="0" applyProtection="0">
      <alignment horizontal="center" textRotation="90"/>
    </xf>
    <xf numFmtId="0" fontId="149" fillId="0" borderId="0" applyNumberFormat="0" applyBorder="0" applyProtection="0"/>
    <xf numFmtId="193" fontId="149" fillId="0" borderId="0" applyBorder="0" applyProtection="0"/>
    <xf numFmtId="0" fontId="11" fillId="0" borderId="0"/>
    <xf numFmtId="0" fontId="10" fillId="0" borderId="0" applyNumberFormat="0" applyFill="0" applyBorder="0" applyAlignment="0" applyProtection="0"/>
    <xf numFmtId="0" fontId="150" fillId="0" borderId="0"/>
    <xf numFmtId="0" fontId="151" fillId="0" borderId="0" applyNumberFormat="0" applyFill="0" applyBorder="0" applyAlignment="0" applyProtection="0"/>
    <xf numFmtId="0" fontId="11" fillId="0" borderId="0"/>
    <xf numFmtId="0" fontId="10" fillId="0" borderId="0" applyNumberFormat="0" applyFill="0" applyBorder="0" applyAlignment="0" applyProtection="0"/>
    <xf numFmtId="183" fontId="1" fillId="0" borderId="0" applyFont="0" applyFill="0" applyBorder="0" applyAlignment="0" applyProtection="0"/>
    <xf numFmtId="0" fontId="11" fillId="0" borderId="0"/>
    <xf numFmtId="0" fontId="152" fillId="0" borderId="0" applyNumberFormat="0" applyFill="0" applyBorder="0" applyAlignment="0" applyProtection="0"/>
    <xf numFmtId="0" fontId="153" fillId="0" borderId="0">
      <alignment vertical="top"/>
      <protection locked="0"/>
    </xf>
    <xf numFmtId="0" fontId="154" fillId="0" borderId="0" applyFill="0" applyBorder="0"/>
    <xf numFmtId="0" fontId="82" fillId="0" borderId="0"/>
    <xf numFmtId="0" fontId="155" fillId="0" borderId="0" applyNumberFormat="0" applyFill="0" applyBorder="0" applyAlignment="0" applyProtection="0"/>
    <xf numFmtId="0" fontId="156" fillId="0" borderId="0"/>
    <xf numFmtId="0" fontId="157" fillId="0" borderId="0" applyNumberFormat="0" applyFill="0" applyBorder="0" applyAlignment="0" applyProtection="0"/>
    <xf numFmtId="0" fontId="6" fillId="0" borderId="0"/>
    <xf numFmtId="0" fontId="158" fillId="0" borderId="0"/>
    <xf numFmtId="0" fontId="159" fillId="0" borderId="0" applyNumberFormat="0" applyFill="0" applyBorder="0" applyAlignment="0" applyProtection="0"/>
    <xf numFmtId="0" fontId="1" fillId="0" borderId="0"/>
    <xf numFmtId="0" fontId="71" fillId="0" borderId="0" applyNumberFormat="0" applyFill="0" applyBorder="0" applyAlignment="0"/>
    <xf numFmtId="0" fontId="6" fillId="0" borderId="0"/>
    <xf numFmtId="0" fontId="11" fillId="0" borderId="0">
      <protection locked="0"/>
    </xf>
    <xf numFmtId="0" fontId="11" fillId="0" borderId="0">
      <alignment vertical="center"/>
    </xf>
    <xf numFmtId="0" fontId="19" fillId="0" borderId="0">
      <protection locked="0"/>
    </xf>
    <xf numFmtId="0" fontId="71" fillId="0" borderId="0">
      <protection locked="0"/>
    </xf>
    <xf numFmtId="0" fontId="19" fillId="0" borderId="0">
      <protection locked="0"/>
    </xf>
    <xf numFmtId="0" fontId="11" fillId="0" borderId="0">
      <protection locked="0"/>
    </xf>
    <xf numFmtId="0" fontId="71" fillId="0" borderId="0">
      <protection locked="0"/>
    </xf>
    <xf numFmtId="0" fontId="128" fillId="0" borderId="0"/>
    <xf numFmtId="0" fontId="6" fillId="0" borderId="0"/>
    <xf numFmtId="0" fontId="19" fillId="0" borderId="0">
      <protection locked="0"/>
    </xf>
    <xf numFmtId="0" fontId="6" fillId="0" borderId="0"/>
    <xf numFmtId="0" fontId="160" fillId="0" borderId="0">
      <protection locked="0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9" fillId="0" borderId="0" applyNumberFormat="0" applyFill="0" applyBorder="0" applyAlignment="0" applyProtection="0"/>
    <xf numFmtId="0" fontId="161" fillId="7" borderId="0" applyNumberFormat="0" applyBorder="0" applyAlignment="0" applyProtection="0"/>
    <xf numFmtId="0" fontId="64" fillId="0" borderId="0"/>
    <xf numFmtId="0" fontId="22" fillId="0" borderId="0"/>
    <xf numFmtId="0" fontId="81" fillId="0" borderId="0"/>
    <xf numFmtId="0" fontId="141" fillId="0" borderId="0">
      <alignment vertical="top"/>
    </xf>
    <xf numFmtId="0" fontId="21" fillId="0" borderId="0" applyNumberFormat="0" applyFill="0" applyBorder="0" applyAlignment="0" applyProtection="0">
      <alignment vertical="top"/>
    </xf>
    <xf numFmtId="0" fontId="19" fillId="0" borderId="0">
      <alignment vertical="top"/>
    </xf>
    <xf numFmtId="0" fontId="162" fillId="0" borderId="0"/>
    <xf numFmtId="0" fontId="163" fillId="0" borderId="0" applyNumberFormat="0" applyFill="0" applyBorder="0" applyAlignment="0" applyProtection="0"/>
    <xf numFmtId="0" fontId="162" fillId="19" borderId="0" applyNumberFormat="0" applyBorder="0" applyAlignment="0" applyProtection="0"/>
    <xf numFmtId="0" fontId="162" fillId="22" borderId="0" applyNumberFormat="0" applyBorder="0" applyAlignment="0" applyProtection="0"/>
    <xf numFmtId="0" fontId="162" fillId="25" borderId="0" applyNumberFormat="0" applyBorder="0" applyAlignment="0" applyProtection="0"/>
    <xf numFmtId="0" fontId="162" fillId="28" borderId="0" applyNumberFormat="0" applyBorder="0" applyAlignment="0" applyProtection="0"/>
    <xf numFmtId="0" fontId="162" fillId="17" borderId="0" applyNumberFormat="0" applyBorder="0" applyAlignment="0" applyProtection="0"/>
    <xf numFmtId="0" fontId="162" fillId="20" borderId="0" applyNumberFormat="0" applyBorder="0" applyAlignment="0" applyProtection="0"/>
    <xf numFmtId="0" fontId="162" fillId="23" borderId="0" applyNumberFormat="0" applyBorder="0" applyAlignment="0" applyProtection="0"/>
    <xf numFmtId="0" fontId="162" fillId="26" borderId="0" applyNumberFormat="0" applyBorder="0" applyAlignment="0" applyProtection="0"/>
    <xf numFmtId="0" fontId="162" fillId="29" borderId="0" applyNumberFormat="0" applyBorder="0" applyAlignment="0" applyProtection="0"/>
    <xf numFmtId="0" fontId="162" fillId="14" borderId="0" applyNumberFormat="0" applyBorder="0" applyAlignment="0" applyProtection="0"/>
    <xf numFmtId="0" fontId="162" fillId="18" borderId="0" applyNumberFormat="0" applyBorder="0" applyAlignment="0" applyProtection="0"/>
    <xf numFmtId="0" fontId="162" fillId="21" borderId="0" applyNumberFormat="0" applyBorder="0" applyAlignment="0" applyProtection="0"/>
    <xf numFmtId="0" fontId="162" fillId="24" borderId="0" applyNumberFormat="0" applyBorder="0" applyAlignment="0" applyProtection="0"/>
    <xf numFmtId="0" fontId="162" fillId="27" borderId="0" applyNumberFormat="0" applyBorder="0" applyAlignment="0" applyProtection="0"/>
    <xf numFmtId="0" fontId="162" fillId="30" borderId="0" applyNumberFormat="0" applyBorder="0" applyAlignment="0" applyProtection="0"/>
    <xf numFmtId="0" fontId="164" fillId="0" borderId="0" applyNumberFormat="0" applyFill="0" applyBorder="0" applyProtection="0">
      <alignment vertical="top" wrapText="1"/>
    </xf>
    <xf numFmtId="194" fontId="11" fillId="0" borderId="0" applyFont="0" applyFill="0" applyBorder="0" applyAlignment="0" applyProtection="0"/>
    <xf numFmtId="0" fontId="128" fillId="0" borderId="0">
      <alignment vertical="top"/>
    </xf>
    <xf numFmtId="0" fontId="10" fillId="0" borderId="0" applyNumberFormat="0" applyFill="0" applyBorder="0" applyAlignment="0" applyProtection="0">
      <alignment vertical="top"/>
    </xf>
    <xf numFmtId="0" fontId="34" fillId="0" borderId="0"/>
    <xf numFmtId="0" fontId="165" fillId="0" borderId="0" applyNumberFormat="0" applyFill="0" applyBorder="0" applyAlignment="0" applyProtection="0">
      <alignment vertical="top" wrapText="1"/>
    </xf>
    <xf numFmtId="0" fontId="10" fillId="0" borderId="0" applyNumberFormat="0" applyFill="0" applyBorder="0" applyAlignment="0" applyProtection="0"/>
    <xf numFmtId="0" fontId="166" fillId="0" borderId="0"/>
    <xf numFmtId="0" fontId="167" fillId="0" borderId="0" applyNumberFormat="0" applyFill="0" applyBorder="0" applyAlignment="0" applyProtection="0"/>
    <xf numFmtId="0" fontId="168" fillId="0" borderId="0"/>
    <xf numFmtId="0" fontId="169" fillId="8" borderId="0" applyNumberFormat="0" applyBorder="0" applyAlignment="0" applyProtection="0"/>
    <xf numFmtId="0" fontId="97" fillId="3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0" borderId="0"/>
    <xf numFmtId="0" fontId="172" fillId="67" borderId="30" applyNumberFormat="0" applyAlignment="0" applyProtection="0">
      <alignment horizontal="left" vertical="center" indent="1"/>
    </xf>
    <xf numFmtId="195" fontId="173" fillId="68" borderId="30" applyNumberFormat="0" applyAlignment="0" applyProtection="0">
      <alignment horizontal="left" vertical="center" indent="1"/>
    </xf>
    <xf numFmtId="195" fontId="173" fillId="0" borderId="31" applyNumberFormat="0" applyProtection="0">
      <alignment horizontal="right" vertical="center"/>
    </xf>
    <xf numFmtId="0" fontId="174" fillId="69" borderId="0" applyNumberFormat="0" applyBorder="0">
      <alignment vertical="center" wrapText="1"/>
      <protection hidden="1"/>
    </xf>
    <xf numFmtId="0" fontId="175" fillId="70" borderId="32" applyNumberFormat="0" applyBorder="0">
      <alignment vertical="center" wrapText="1"/>
      <protection locked="0"/>
    </xf>
    <xf numFmtId="0" fontId="176" fillId="0" borderId="0"/>
    <xf numFmtId="196" fontId="6" fillId="0" borderId="33" applyFill="0" applyBorder="0" applyAlignment="0">
      <alignment horizontal="right"/>
    </xf>
    <xf numFmtId="196" fontId="6" fillId="0" borderId="33" applyBorder="0" applyAlignment="0">
      <alignment horizontal="right"/>
    </xf>
    <xf numFmtId="43" fontId="34" fillId="0" borderId="0" applyFon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Alignment="0" applyProtection="0"/>
    <xf numFmtId="0" fontId="179" fillId="0" borderId="0"/>
    <xf numFmtId="0" fontId="180" fillId="0" borderId="0" applyNumberFormat="0" applyFill="0" applyBorder="0" applyAlignment="0" applyProtection="0"/>
    <xf numFmtId="0" fontId="181" fillId="0" borderId="0"/>
    <xf numFmtId="0" fontId="182" fillId="0" borderId="0"/>
    <xf numFmtId="0" fontId="183" fillId="0" borderId="0" applyNumberFormat="0" applyFill="0" applyBorder="0" applyAlignment="0" applyProtection="0"/>
    <xf numFmtId="44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11" fillId="71" borderId="34" applyNumberFormat="0" applyFont="0" applyAlignment="0" applyProtection="0"/>
    <xf numFmtId="0" fontId="37" fillId="72" borderId="35" applyNumberFormat="0" applyAlignment="0" applyProtection="0"/>
    <xf numFmtId="0" fontId="11" fillId="73" borderId="34" applyNumberFormat="0" applyFont="0" applyAlignment="0" applyProtection="0"/>
    <xf numFmtId="0" fontId="11" fillId="71" borderId="36" applyNumberFormat="0" applyFont="0" applyAlignment="0" applyProtection="0"/>
    <xf numFmtId="0" fontId="37" fillId="74" borderId="37" applyNumberFormat="0" applyAlignment="0" applyProtection="0"/>
    <xf numFmtId="0" fontId="37" fillId="75" borderId="37" applyNumberFormat="0" applyAlignment="0" applyProtection="0"/>
    <xf numFmtId="0" fontId="11" fillId="76" borderId="35" applyNumberFormat="0" applyAlignment="0" applyProtection="0"/>
    <xf numFmtId="0" fontId="11" fillId="73" borderId="36" applyNumberFormat="0" applyFont="0" applyAlignment="0" applyProtection="0"/>
    <xf numFmtId="0" fontId="37" fillId="77" borderId="37" applyNumberFormat="0" applyAlignment="0" applyProtection="0"/>
    <xf numFmtId="0" fontId="37" fillId="72" borderId="35" applyNumberFormat="0" applyAlignment="0" applyProtection="0"/>
    <xf numFmtId="0" fontId="68" fillId="52" borderId="13" applyNumberFormat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11" fillId="53" borderId="12" applyNumberFormat="0" applyFont="0" applyAlignment="0" applyProtection="0"/>
    <xf numFmtId="0" fontId="13" fillId="53" borderId="12" applyNumberFormat="0" applyFont="0" applyAlignment="0" applyProtection="0"/>
    <xf numFmtId="0" fontId="13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0" fontId="11" fillId="53" borderId="12" applyNumberFormat="0" applyFont="0" applyAlignment="0" applyProtection="0"/>
    <xf numFmtId="196" fontId="6" fillId="0" borderId="33" applyFill="0" applyBorder="0" applyAlignment="0">
      <alignment horizontal="right"/>
    </xf>
    <xf numFmtId="196" fontId="6" fillId="0" borderId="33" applyBorder="0" applyAlignment="0">
      <alignment horizontal="right"/>
    </xf>
  </cellStyleXfs>
  <cellXfs count="44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20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14" fontId="0" fillId="0" borderId="0" xfId="0" applyNumberFormat="1"/>
    <xf numFmtId="0" fontId="0" fillId="0" borderId="0" xfId="0" applyProtection="1">
      <protection hidden="1"/>
    </xf>
    <xf numFmtId="0" fontId="0" fillId="0" borderId="0" xfId="0" applyProtection="1">
      <protection locked="0"/>
    </xf>
    <xf numFmtId="170" fontId="0" fillId="0" borderId="1" xfId="0" applyNumberFormat="1" applyBorder="1" applyAlignment="1">
      <alignment horizontal="center"/>
    </xf>
    <xf numFmtId="0" fontId="0" fillId="0" borderId="1" xfId="0" applyBorder="1" applyProtection="1">
      <protection hidden="1"/>
    </xf>
    <xf numFmtId="0" fontId="0" fillId="0" borderId="1" xfId="0" applyBorder="1"/>
    <xf numFmtId="170" fontId="0" fillId="0" borderId="0" xfId="0" applyNumberFormat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2" fillId="3" borderId="0" xfId="0" applyFont="1" applyFill="1" applyProtection="1">
      <protection hidden="1"/>
    </xf>
    <xf numFmtId="172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173" fontId="2" fillId="0" borderId="0" xfId="0" applyNumberFormat="1" applyFont="1" applyAlignment="1" applyProtection="1">
      <alignment horizontal="center"/>
      <protection hidden="1"/>
    </xf>
    <xf numFmtId="8" fontId="2" fillId="3" borderId="0" xfId="0" applyNumberFormat="1" applyFont="1" applyFill="1" applyAlignment="1" applyProtection="1">
      <alignment horizontal="center"/>
      <protection hidden="1"/>
    </xf>
    <xf numFmtId="174" fontId="0" fillId="0" borderId="0" xfId="0" applyNumberFormat="1"/>
    <xf numFmtId="167" fontId="0" fillId="0" borderId="0" xfId="0" applyNumberFormat="1"/>
    <xf numFmtId="167" fontId="0" fillId="0" borderId="2" xfId="0" applyNumberFormat="1" applyBorder="1" applyProtection="1">
      <protection locked="0"/>
    </xf>
    <xf numFmtId="0" fontId="2" fillId="3" borderId="2" xfId="0" applyFont="1" applyFill="1" applyBorder="1" applyProtection="1">
      <protection hidden="1"/>
    </xf>
    <xf numFmtId="167" fontId="4" fillId="4" borderId="0" xfId="0" applyNumberFormat="1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167" fontId="2" fillId="5" borderId="0" xfId="0" applyNumberFormat="1" applyFont="1" applyFill="1" applyAlignment="1" applyProtection="1">
      <alignment horizontal="center"/>
      <protection locked="0"/>
    </xf>
    <xf numFmtId="0" fontId="5" fillId="0" borderId="0" xfId="0" applyFont="1"/>
    <xf numFmtId="168" fontId="0" fillId="0" borderId="8" xfId="0" applyNumberFormat="1" applyBorder="1" applyProtection="1">
      <protection hidden="1"/>
    </xf>
    <xf numFmtId="0" fontId="0" fillId="0" borderId="8" xfId="0" applyBorder="1"/>
    <xf numFmtId="0" fontId="0" fillId="5" borderId="0" xfId="0" applyFill="1"/>
    <xf numFmtId="168" fontId="0" fillId="5" borderId="0" xfId="0" applyNumberForma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/>
      <protection hidden="1"/>
    </xf>
  </cellXfs>
  <cellStyles count="3545">
    <cellStyle name="%" xfId="266" xr:uid="{499A6576-2460-43BF-B4CF-72665847C486}"/>
    <cellStyle name="_DropKopf" xfId="3502" xr:uid="{817685E7-7164-43D0-B5D1-26C3EB10B725}"/>
    <cellStyle name="_Eingabefeld" xfId="3503" xr:uid="{DE18A445-C9EB-46EC-984F-DF061696229C}"/>
    <cellStyle name="20 % - Akzent1 2" xfId="298" xr:uid="{6168B6D5-8D02-43CD-B01F-F5B60A6465E8}"/>
    <cellStyle name="20 % - Akzent2 2" xfId="40" xr:uid="{5984548A-FC6D-4972-8137-13BC0B9F4CF7}"/>
    <cellStyle name="20 % - Akzent3 2" xfId="3470" xr:uid="{8518331B-4165-4CC2-AF69-23A1EAB392B6}"/>
    <cellStyle name="20 % - Akzent4 2" xfId="3471" xr:uid="{B10C941E-76E8-4603-A78A-4EEF4CA6291B}"/>
    <cellStyle name="20 % - Akzent5 2" xfId="3472" xr:uid="{7756AF1E-BF0B-4DD6-997F-F879175DDDB8}"/>
    <cellStyle name="20 % - Akzent6 2" xfId="3473" xr:uid="{14C4B2A5-C621-4691-8789-DD8E2EBAD92F}"/>
    <cellStyle name="20% - Akzent1" xfId="101" xr:uid="{72FB8DDF-CBEB-421D-9315-AC8360F57451}"/>
    <cellStyle name="20% - Akzent1 2" xfId="102" xr:uid="{52F048D3-CC85-4C5E-9DF2-D1985DCF16FD}"/>
    <cellStyle name="20% - Akzent2" xfId="103" xr:uid="{8B1F164E-D49F-4818-B46D-719E6F5565CB}"/>
    <cellStyle name="20% - Akzent2 2" xfId="104" xr:uid="{376FEEC9-5A50-44EB-B2DE-B16A5792A0DB}"/>
    <cellStyle name="20% - Akzent3" xfId="105" xr:uid="{CC6D6EBC-EB64-4508-A9EF-B97C381CDD44}"/>
    <cellStyle name="20% - Akzent3 2" xfId="106" xr:uid="{9850ACCC-21F1-466A-A536-BF84F0B58FDC}"/>
    <cellStyle name="20% - Akzent4" xfId="107" xr:uid="{0AD22054-5CFD-4BC2-8A47-EC8664416452}"/>
    <cellStyle name="20% - Akzent4 2" xfId="108" xr:uid="{6179AF6D-FD26-4880-A120-47361638ED6D}"/>
    <cellStyle name="20% - Akzent5" xfId="109" xr:uid="{A8834782-D960-4A31-BEA1-00EED589B2D2}"/>
    <cellStyle name="20% - Akzent5 2" xfId="110" xr:uid="{8AD84910-A837-4DE1-BA41-809D4A5B7E75}"/>
    <cellStyle name="20% - Akzent6" xfId="111" xr:uid="{CB72D6BE-4FC8-4AD4-A124-D0DCBA7D3546}"/>
    <cellStyle name="20% - Akzent6 2" xfId="112" xr:uid="{5987604D-CBE8-4E47-87F2-33CACA493ABF}"/>
    <cellStyle name="40 % - Akzent1 2" xfId="293" xr:uid="{ECCC762E-8E60-4B82-B04D-63EC483E0D49}"/>
    <cellStyle name="40 % - Akzent2 2" xfId="3474" xr:uid="{1F9B6A5F-574F-4912-84B0-D972C0536287}"/>
    <cellStyle name="40 % - Akzent3 2" xfId="3475" xr:uid="{5E261607-79D3-4522-B557-E686AABFFC2F}"/>
    <cellStyle name="40 % - Akzent4 2" xfId="3476" xr:uid="{929C0ECD-84A3-49B8-BC95-DDACC1C38BBC}"/>
    <cellStyle name="40 % - Akzent5 2" xfId="3477" xr:uid="{7E1F19F1-FAAF-4668-AB26-8EF1AA5F7FD2}"/>
    <cellStyle name="40 % - Akzent6 2" xfId="3478" xr:uid="{D14A3560-97FB-4F4E-9EB2-C8FE354E0DBE}"/>
    <cellStyle name="40% - Akzent1" xfId="113" xr:uid="{389F1A53-3C9C-4996-AA6D-C19C63911B30}"/>
    <cellStyle name="40% - Akzent1 2" xfId="114" xr:uid="{712C7A63-A5D3-4A74-A896-D43B0E0FBF77}"/>
    <cellStyle name="40% - Akzent2" xfId="115" xr:uid="{100A52BA-BD46-481C-8CED-32A2993B5F22}"/>
    <cellStyle name="40% - Akzent2 2" xfId="116" xr:uid="{7FF5AF48-773E-4DD7-A901-615924F5BCD4}"/>
    <cellStyle name="40% - Akzent3" xfId="117" xr:uid="{CC082217-F45D-438E-8151-12384E42BA53}"/>
    <cellStyle name="40% - Akzent3 2" xfId="118" xr:uid="{75025DFD-8532-4AD0-AEB8-89AE526A9F2A}"/>
    <cellStyle name="40% - Akzent4" xfId="119" xr:uid="{4970DC98-9F8A-4311-A536-CD5629D85B27}"/>
    <cellStyle name="40% - Akzent4 2" xfId="120" xr:uid="{93A0E14A-36E6-45C1-9C25-AFC24F708991}"/>
    <cellStyle name="40% - Akzent5" xfId="121" xr:uid="{99255D46-F9E7-4868-969B-0611F0DC9F9D}"/>
    <cellStyle name="40% - Akzent5 2" xfId="122" xr:uid="{FD5231A7-7FB5-4226-B9FF-7E7AB4D0AE62}"/>
    <cellStyle name="40% - Akzent6" xfId="123" xr:uid="{35E9E9B5-C56C-4B86-ABBC-A0B57D2C66E9}"/>
    <cellStyle name="40% - Akzent6 2" xfId="124" xr:uid="{1011F369-0A9D-4AA7-8188-BDADF3719664}"/>
    <cellStyle name="60 % - Akzent1 2" xfId="3479" xr:uid="{96B5A400-8754-43D9-8F8A-FC793BAD14C3}"/>
    <cellStyle name="60 % - Akzent2 2" xfId="3480" xr:uid="{3E4C8AEB-5CBD-4AE7-BD94-A92C4689EA6B}"/>
    <cellStyle name="60 % - Akzent3 2" xfId="3481" xr:uid="{DB89CE50-495E-4069-9893-33BD3732D9F6}"/>
    <cellStyle name="60 % - Akzent4 2" xfId="3482" xr:uid="{BF53945A-9323-457D-92E5-F5019CDCC0DC}"/>
    <cellStyle name="60 % - Akzent5 2" xfId="3483" xr:uid="{333FADD7-63A8-4CFA-9E2A-7A3953568980}"/>
    <cellStyle name="60 % - Akzent6 2" xfId="3484" xr:uid="{FE91943B-D6C1-456A-A6A3-157DF505EF2B}"/>
    <cellStyle name="60 % - Akzent6 3" xfId="3496" xr:uid="{35449AA0-FBF6-4BA7-A610-75EF8BAEAEDC}"/>
    <cellStyle name="60% - Akzent1" xfId="125" xr:uid="{9BA034D3-7F51-4771-903C-C5F9B6993011}"/>
    <cellStyle name="60% - Akzent2" xfId="126" xr:uid="{50E6B7B7-53E7-4D6D-9277-6ECF50B9DF2F}"/>
    <cellStyle name="60% - Akzent3" xfId="127" xr:uid="{8271C6BF-4073-4454-AAE7-CAEF35EFB585}"/>
    <cellStyle name="60% - Akzent4" xfId="128" xr:uid="{8F3967AB-19A1-413C-8204-C5B40802C211}"/>
    <cellStyle name="60% - Akzent5" xfId="129" xr:uid="{C7309AAA-D472-43DE-88C8-47ACCD215DB0}"/>
    <cellStyle name="60% - Akzent6" xfId="130" xr:uid="{2CDC7293-7467-4C6F-9650-FB4CF9A73927}"/>
    <cellStyle name="Akzent1 2" xfId="131" xr:uid="{3FF69FE6-9DD0-4570-A97C-016643FB629E}"/>
    <cellStyle name="Akzent2 2" xfId="132" xr:uid="{751C7232-83CE-4746-BA95-BBB4BE028C65}"/>
    <cellStyle name="Akzent2 3" xfId="304" xr:uid="{DE158BE1-90D9-47F4-AC46-F1641AEDEB21}"/>
    <cellStyle name="Akzent3 2" xfId="133" xr:uid="{23003EC5-5458-4B0C-B2E2-294704344D2A}"/>
    <cellStyle name="Akzent4 2" xfId="134" xr:uid="{A4A966FF-D6BE-4931-B36A-A9316A75208B}"/>
    <cellStyle name="Akzent5 2" xfId="135" xr:uid="{CCA9BAA8-516F-4C23-8C79-1462C562C7B9}"/>
    <cellStyle name="Akzent6 2" xfId="136" xr:uid="{5F3C0F03-0D70-48C8-910A-15E144AA9D5F}"/>
    <cellStyle name="Ausgabe 2" xfId="137" xr:uid="{1F085530-D746-448B-AD88-2DC0565D3FC5}"/>
    <cellStyle name="Ausgabe 2 2" xfId="3527" xr:uid="{F705453F-DFF0-4971-91E9-127632ED0DAA}"/>
    <cellStyle name="Ausgabe 3" xfId="338" xr:uid="{747A3465-C37A-4B05-9BF1-08547555E518}"/>
    <cellStyle name="Ausgabe 4" xfId="3404" xr:uid="{252D43BF-C131-4C1F-992B-6AA8D33A371A}"/>
    <cellStyle name="Ausgegraut $" xfId="5" xr:uid="{C1893D1C-DB05-46B5-8091-BFF87D90CE70}"/>
    <cellStyle name="Ausgegraut €" xfId="6" xr:uid="{A2D13BD8-4E52-4E5C-807C-CF9A73597AD3}"/>
    <cellStyle name="Berechnung 2" xfId="89" xr:uid="{B8FA4BDB-49BE-427A-945F-B194B995DCC0}"/>
    <cellStyle name="Beschreibung" xfId="257" xr:uid="{5C319E6B-8A39-456D-8487-A3128A2D2014}"/>
    <cellStyle name="Beschriftungstext" xfId="375" xr:uid="{73E601F6-779D-400D-A849-12D7326F649A}"/>
    <cellStyle name="ColStyle1" xfId="340" xr:uid="{A7AB735F-3AB7-4F8D-AA39-24AF673F13F6}"/>
    <cellStyle name="ColStyle10" xfId="341" xr:uid="{2262BBC4-42E3-4FE6-90E2-4C1F6D199121}"/>
    <cellStyle name="ColStyle11" xfId="342" xr:uid="{7A7B35E1-76F3-4B3D-AB56-3DDE51853C53}"/>
    <cellStyle name="ColStyle12" xfId="343" xr:uid="{35F81940-6323-4D53-A3FB-D8EE92996582}"/>
    <cellStyle name="ColStyle13" xfId="344" xr:uid="{7D4FD0B3-4B44-4C3D-BDA8-BD10416D6BEC}"/>
    <cellStyle name="ColStyle14" xfId="345" xr:uid="{BD98F268-D9BE-4A29-8621-AA5CCF44AE70}"/>
    <cellStyle name="ColStyle15" xfId="346" xr:uid="{514627FF-6745-40DB-897B-7B91704140E7}"/>
    <cellStyle name="ColStyle16" xfId="347" xr:uid="{BA522701-5030-417A-B065-5D2D5DD648D0}"/>
    <cellStyle name="ColStyle17" xfId="348" xr:uid="{D0F52F13-6CAB-415E-97E5-81EE7EEE9231}"/>
    <cellStyle name="ColStyle2" xfId="349" xr:uid="{A1C5F214-6105-4004-AABC-4E1420C8BDBA}"/>
    <cellStyle name="ColStyle3" xfId="350" xr:uid="{CC0A51F8-9B2B-44B5-AA85-2E31F131E54A}"/>
    <cellStyle name="ColStyle4" xfId="351" xr:uid="{D954325A-8290-49BD-BB9E-5E68E5DCDA42}"/>
    <cellStyle name="ColStyle5" xfId="352" xr:uid="{34488616-E069-447F-928D-D12100481DB6}"/>
    <cellStyle name="ColStyle6" xfId="353" xr:uid="{E94F3C7A-29A6-4CF6-A645-5C5B7074DC0E}"/>
    <cellStyle name="ColStyle7" xfId="354" xr:uid="{4DB6ED42-A4F0-4C19-AA11-49BF1574E1B6}"/>
    <cellStyle name="ColStyle8" xfId="355" xr:uid="{253453AC-C894-4022-A8E0-386E79C360D4}"/>
    <cellStyle name="ColStyle9" xfId="356" xr:uid="{AEFBAE23-F7BD-4691-8C20-3716230AA1B5}"/>
    <cellStyle name="Comma" xfId="322" xr:uid="{B1CDB0C5-73FD-4206-B22E-78CFBD295618}"/>
    <cellStyle name="Comma [0]" xfId="325" xr:uid="{4940955C-5A00-49BC-B0E0-2DAFA12D1129}"/>
    <cellStyle name="Comma 2" xfId="326" xr:uid="{07CFE6E6-A41A-4D2E-803E-250511F5A1EA}"/>
    <cellStyle name="Comma 3" xfId="327" xr:uid="{EE2CFE62-E457-4DD9-9E33-630A4D0BB160}"/>
    <cellStyle name="Comma 4" xfId="328" xr:uid="{9E80CE4D-85E6-456B-92F4-333F4998A04C}"/>
    <cellStyle name="Commerzbank First Column" xfId="52" xr:uid="{B7A1B8F4-52AE-4178-AF4F-D32691E69B97}"/>
    <cellStyle name="Commerzbank Table" xfId="53" xr:uid="{C091A2A6-E6F4-4EAC-87C8-B861D19A74BB}"/>
    <cellStyle name="Commerzbank Table First Row" xfId="54" xr:uid="{55C6B561-7889-4839-BDF9-E2621D58D595}"/>
    <cellStyle name="Commerzbank Table Last Row" xfId="55" xr:uid="{6A36036F-8E9F-48A6-BEBE-06121F6C5F97}"/>
    <cellStyle name="Currency" xfId="329" xr:uid="{869160B5-CB12-4A98-AA8A-A6C5E5F2FE50}"/>
    <cellStyle name="Currency [0]" xfId="330" xr:uid="{42C15236-0004-4684-A805-B5C888DFF747}"/>
    <cellStyle name="Datum" xfId="374" xr:uid="{7F2190AB-39B3-4691-A7F0-F40B9F95BEA5}"/>
    <cellStyle name="Dezimal 10" xfId="138" xr:uid="{3D9F9BF5-A6B5-4468-8DC5-A99CB6F26AAC}"/>
    <cellStyle name="Dezimal 10 2" xfId="139" xr:uid="{6B8F8470-25DF-4D06-9FA0-D5CA61F916F2}"/>
    <cellStyle name="Dezimal 11" xfId="140" xr:uid="{D1F8052C-0392-4059-80AB-E808108E1160}"/>
    <cellStyle name="Dezimal 11 2" xfId="141" xr:uid="{B64ABCA9-881B-4B22-BCD5-38E86DE14392}"/>
    <cellStyle name="Dezimal 12" xfId="142" xr:uid="{B839AF22-BB6D-4043-90DD-57A5C75C16E8}"/>
    <cellStyle name="Dezimal 12 2" xfId="143" xr:uid="{F48E36C6-10D6-4B02-A7A1-448F3F225C71}"/>
    <cellStyle name="Dezimal 13" xfId="144" xr:uid="{668CAB90-1FFB-4329-905F-0FB8AC9770B3}"/>
    <cellStyle name="Dezimal 13 2" xfId="145" xr:uid="{45B59119-C506-43CC-9ADC-DEBC681844EF}"/>
    <cellStyle name="Dezimal 14" xfId="146" xr:uid="{18A49889-0014-4FA8-A300-35621C7AE03A}"/>
    <cellStyle name="Dezimal 14 2" xfId="147" xr:uid="{EA6004C1-CB9C-49C0-A7DC-51E542DEC87A}"/>
    <cellStyle name="Dezimal 2" xfId="148" xr:uid="{864273CE-89C1-4AAE-8887-8FDF01DBAB15}"/>
    <cellStyle name="Dezimal 2 2" xfId="149" xr:uid="{853E8A15-F607-455B-9E0E-7DEBB2022371}"/>
    <cellStyle name="Dezimal 3" xfId="150" xr:uid="{2FC72A87-724B-4A1C-92EE-17ABB125A6F3}"/>
    <cellStyle name="Dezimal 3 2" xfId="151" xr:uid="{C0E5BD7E-E7E5-460C-A821-38EA1EFAE78C}"/>
    <cellStyle name="Dezimal 4" xfId="152" xr:uid="{06044251-1A07-4D55-90F0-ED5435094160}"/>
    <cellStyle name="Dezimal 4 2" xfId="153" xr:uid="{A970363A-8A33-4030-862A-D1A39360D416}"/>
    <cellStyle name="Dezimal 5" xfId="154" xr:uid="{3BF0CFF9-5D98-473E-A129-F6D0D9B75BF7}"/>
    <cellStyle name="Dezimal 5 2" xfId="155" xr:uid="{E0AA3DA2-E919-420A-9B5D-C2C362E75DB4}"/>
    <cellStyle name="Dezimal 6" xfId="156" xr:uid="{AA50A301-6832-4BA5-9F04-5D5CC283376F}"/>
    <cellStyle name="Dezimal 6 2" xfId="157" xr:uid="{E79AD290-FA00-4BFC-B342-9D12E762E95E}"/>
    <cellStyle name="Dezimal 7" xfId="158" xr:uid="{BD806D6C-36DB-4C44-84B6-22C5FA7366BD}"/>
    <cellStyle name="Dezimal 7 2" xfId="159" xr:uid="{74D93F28-6F5F-4493-AC21-8F3742FAAED3}"/>
    <cellStyle name="Dezimal 8" xfId="160" xr:uid="{891B19FC-3FAC-43EB-98D1-2D0804A1FCDA}"/>
    <cellStyle name="Dezimal 8 2" xfId="161" xr:uid="{CDA89008-C237-4492-BF67-733183083345}"/>
    <cellStyle name="Dezimal 9" xfId="162" xr:uid="{AA0282A4-6B2B-4FEA-AF80-C959A89DB842}"/>
    <cellStyle name="Dezimal 9 2" xfId="163" xr:uid="{CD62D23C-22F0-4AB6-BA20-57805584FB91}"/>
    <cellStyle name="Eingabe 2" xfId="88" xr:uid="{F61C5CD6-03B4-4867-859A-EABDC7AE159E}"/>
    <cellStyle name="Ergebnis 2" xfId="164" xr:uid="{BFE9293E-91FB-4F08-9A26-40D513A75511}"/>
    <cellStyle name="Ergebnis 2 2" xfId="165" xr:uid="{16B52B23-EE66-4549-AAE3-EA5E3E38F7CB}"/>
    <cellStyle name="Ergebnis 2 2 2" xfId="3528" xr:uid="{9CA702D5-ED0F-4E68-9E24-245FC2D1DF63}"/>
    <cellStyle name="Ergebnis 2 3" xfId="3529" xr:uid="{1FE99F31-CB25-4B5A-AA1C-2D73E692F91C}"/>
    <cellStyle name="Ergebnis 3" xfId="166" xr:uid="{914933D7-12D5-454C-8188-578AAA139F10}"/>
    <cellStyle name="Ergebnis 3 2" xfId="3530" xr:uid="{C8375A49-0E82-4A05-BC79-65C52741F0E5}"/>
    <cellStyle name="Erklärender Text 2" xfId="167" xr:uid="{1A4D8A43-8746-46B3-90EE-9976B85237DA}"/>
    <cellStyle name="ESV" xfId="3521" xr:uid="{3B8B29EA-A8DD-4ED9-8CFA-57CDC28393EC}"/>
    <cellStyle name="ETr" xfId="3522" xr:uid="{1C4C99B2-A170-428A-8A42-FE9FE62A4FB4}"/>
    <cellStyle name="Euro" xfId="42" xr:uid="{ACA9CBF3-5C18-4F89-B6E8-406656B2BF9F}"/>
    <cellStyle name="Euro 10" xfId="295" xr:uid="{75E11642-AD60-4F33-9AAD-61788E0291B0}"/>
    <cellStyle name="Euro 2" xfId="168" xr:uid="{F1BE5911-1AC4-4AE6-992C-F0EF95B5E905}"/>
    <cellStyle name="Euro 2 2" xfId="169" xr:uid="{1AB01664-396B-4569-BAF5-C57B3D90AB63}"/>
    <cellStyle name="Euro 2 2 2" xfId="170" xr:uid="{D47EB6E5-1881-4BAD-A01F-4956611D7A8B}"/>
    <cellStyle name="Euro 2 3" xfId="171" xr:uid="{6AEBF98E-4B55-49E9-B76B-C541FC34776C}"/>
    <cellStyle name="Euro 2 3 2" xfId="172" xr:uid="{F5C79F87-FDC0-4A17-ADAA-288C95D35A78}"/>
    <cellStyle name="Euro 2 4" xfId="173" xr:uid="{A5365AB5-5D21-4AC0-81F4-8D13BCAFF34E}"/>
    <cellStyle name="Euro 2 4 2" xfId="174" xr:uid="{E24B871F-6934-4D0F-A833-5E30F13C8199}"/>
    <cellStyle name="Euro 2 5" xfId="175" xr:uid="{849FFD32-2B7C-4FDD-BBAF-B4AE490BC4B4}"/>
    <cellStyle name="Euro 2 5 2" xfId="176" xr:uid="{3E845732-2E39-42AF-8A6E-59EE0038EC18}"/>
    <cellStyle name="Euro 2 6" xfId="177" xr:uid="{E4A028B4-9E46-42EC-93E8-23B3D819D797}"/>
    <cellStyle name="Euro 2 6 2" xfId="178" xr:uid="{2EFAB7A9-F04A-47E4-A7F7-2A9D714FB09A}"/>
    <cellStyle name="Euro 2 7" xfId="179" xr:uid="{439AAE38-5E7E-4866-9CE7-CFF465F121FB}"/>
    <cellStyle name="Euro 3" xfId="180" xr:uid="{6271B450-3DFF-4931-BCB2-3BA0AFBAA945}"/>
    <cellStyle name="Euro 3 2" xfId="181" xr:uid="{5E64EECC-26F2-40B6-86E9-C6DA5B391182}"/>
    <cellStyle name="Euro 4" xfId="182" xr:uid="{2A4D8696-48D0-4A7D-9F95-C149EECD0960}"/>
    <cellStyle name="Euro 4 2" xfId="183" xr:uid="{37F47433-51AE-4B53-AB70-27CA71723709}"/>
    <cellStyle name="Euro 5" xfId="184" xr:uid="{C4E7B0F0-F12E-4171-A78A-AF7E1A13C0D6}"/>
    <cellStyle name="Euro 5 2" xfId="185" xr:uid="{5BB01A7D-19B5-4747-B77D-5384381FFB4E}"/>
    <cellStyle name="Euro 6" xfId="186" xr:uid="{D6A5DEF1-3547-42C7-A2EA-151D540EAA66}"/>
    <cellStyle name="Euro 6 2" xfId="187" xr:uid="{FEA26A4C-E48B-46D3-846F-F188E7C3F4BE}"/>
    <cellStyle name="Euro 7" xfId="188" xr:uid="{64EBAE70-3858-45E9-992A-778BA0420DE6}"/>
    <cellStyle name="Euro 7 2" xfId="189" xr:uid="{79F3DAAE-D858-4251-B374-7EA695FEDDC5}"/>
    <cellStyle name="Euro 8" xfId="190" xr:uid="{6E507A12-0BF1-4B7A-AB97-C3383A798C85}"/>
    <cellStyle name="Euro 9" xfId="191" xr:uid="{BD185632-8710-4BA7-AA0D-265F77D11DB5}"/>
    <cellStyle name="Euro 9 2" xfId="192" xr:uid="{689408FE-A329-4778-8EF8-E65B1F38CB90}"/>
    <cellStyle name="Excel Built-in Normal" xfId="7" xr:uid="{F67C5520-211B-40F3-AADE-E3155DB2CD8E}"/>
    <cellStyle name="Excel Built-in Normal 2" xfId="3418" xr:uid="{930321CA-5075-44AD-9A4B-CFF961E148B0}"/>
    <cellStyle name="Ext_Link 2" xfId="381" xr:uid="{4F501546-BA21-4200-8C4E-1E51A6C9E32B}"/>
    <cellStyle name="feiertag" xfId="386" xr:uid="{F9922258-9CBB-4D1A-88DC-857335BE9716}"/>
    <cellStyle name="Felder" xfId="387" xr:uid="{72EEF389-40E3-4610-8302-BA1A29A2A27C}"/>
    <cellStyle name="Grün" xfId="3518" xr:uid="{A9A8031E-DD85-42F3-A2B5-201B0BCC07C9}"/>
    <cellStyle name="Grün 2" xfId="3526" xr:uid="{32779807-C46D-45E9-8555-AD69D999176F}"/>
    <cellStyle name="Gut 2" xfId="92" xr:uid="{AB81B7C5-9FE8-4304-9D0F-6F1AA011DBCF}"/>
    <cellStyle name="Gut 3" xfId="3405" xr:uid="{5A847CEA-C037-4D87-BC0A-A5FE140B4597}"/>
    <cellStyle name="Heading" xfId="3420" xr:uid="{EA134F4D-513D-4089-BC93-EE863EAB8BEE}"/>
    <cellStyle name="Heading1" xfId="3421" xr:uid="{EB93E1F5-476C-484A-979D-F508DF5A72BF}"/>
    <cellStyle name="Hyperlink 10" xfId="37" xr:uid="{36D2412C-2D8F-4041-84E6-D3F79963C050}"/>
    <cellStyle name="Hyperlink 11" xfId="57" xr:uid="{A09CF190-325F-436D-98AB-7460C68E556C}"/>
    <cellStyle name="Hyperlink 12" xfId="59" xr:uid="{24DCA8F0-8344-4717-B5C7-944A9ECAFC6A}"/>
    <cellStyle name="Hyperlink 13" xfId="63" xr:uid="{B639A7FB-3552-4B82-AC7A-91308096A3CA}"/>
    <cellStyle name="Hyperlink 14" xfId="67" xr:uid="{35FD2A61-635B-4DAC-B513-9DC3368DC592}"/>
    <cellStyle name="Hyperlink 15" xfId="77" xr:uid="{CF9E6C4C-4853-441C-AC63-5982EF5C6503}"/>
    <cellStyle name="Hyperlink 16" xfId="83" xr:uid="{4853DF93-FE44-4474-901E-C3534B1F076B}"/>
    <cellStyle name="Hyperlink 17" xfId="85" xr:uid="{069F1246-EDC5-4ADA-9A13-5DF08236B5A9}"/>
    <cellStyle name="Hyperlink 18" xfId="87" xr:uid="{F9BC731A-7885-4AF5-9834-B6E06B1D6AA1}"/>
    <cellStyle name="Hyperlink 19" xfId="91" xr:uid="{A21766A7-C60C-4848-8E64-A25E64781939}"/>
    <cellStyle name="Hyperlink 2" xfId="17" xr:uid="{B9855572-5AE7-4063-858B-3DB04DAFDADD}"/>
    <cellStyle name="Hyperlink 2 2" xfId="193" xr:uid="{C5C7B91A-27D1-435C-ACD7-5E2DD83BEB4D}"/>
    <cellStyle name="Hyperlink 20" xfId="97" xr:uid="{EC013441-C9EB-4729-9C84-C949BEC4D7AA}"/>
    <cellStyle name="Hyperlink 21" xfId="99" xr:uid="{945A89A7-7EF5-4D69-8A7B-8B4E0A1E8374}"/>
    <cellStyle name="Hyperlink 22" xfId="285" xr:uid="{8F64F6C9-4998-4A5B-A336-1372DD7D6490}"/>
    <cellStyle name="Hyperlink 23" xfId="294" xr:uid="{33710F95-D7B1-4910-84DC-B805A81D8B31}"/>
    <cellStyle name="Hyperlink 24" xfId="301" xr:uid="{A7822B02-CA60-45D9-A5BA-F7C81ABAF85D}"/>
    <cellStyle name="Hyperlink 25" xfId="303" xr:uid="{42B00269-0810-4D81-B5B4-6242C5444FC3}"/>
    <cellStyle name="Hyperlink 26" xfId="311" xr:uid="{F2B64FC4-4310-4A23-824C-3E43F26454EE}"/>
    <cellStyle name="Hyperlink 27" xfId="317" xr:uid="{959D8922-7A9D-435B-A968-6292B2DF3650}"/>
    <cellStyle name="Hyperlink 28" xfId="319" xr:uid="{37E5A049-ECA8-4549-B331-DC274A106422}"/>
    <cellStyle name="Hyperlink 29" xfId="337" xr:uid="{1AEEC5A8-1B10-4887-8D78-617F7472A9CC}"/>
    <cellStyle name="Hyperlink 3" xfId="19" xr:uid="{48E3E113-8C2E-4259-A611-E687D9D6A608}"/>
    <cellStyle name="Hyperlink 3 2" xfId="194" xr:uid="{07A3DC54-C476-49DC-81C6-3285DA52194F}"/>
    <cellStyle name="Hyperlink 30" xfId="363" xr:uid="{9D4DB4A4-9526-44F4-82B6-B7FC4D6067CE}"/>
    <cellStyle name="Hyperlink 31" xfId="365" xr:uid="{D0B5CBBA-D315-4EFD-BA42-30D40817A004}"/>
    <cellStyle name="Hyperlink 32" xfId="367" xr:uid="{160B2756-6127-4007-A4E2-F0C0F7D80F25}"/>
    <cellStyle name="Hyperlink 33" xfId="371" xr:uid="{45E2DBF5-70E4-4D7E-9B17-57C8B677A92D}"/>
    <cellStyle name="Hyperlink 34" xfId="3406" xr:uid="{17CEC453-5153-4DB8-8090-FA7EA3CFF891}"/>
    <cellStyle name="Hyperlink 35" xfId="3411" xr:uid="{1553641C-4FBC-451A-B19B-B916FCED595A}"/>
    <cellStyle name="Hyperlink 36" xfId="3413" xr:uid="{E3785809-BA4B-436C-B6F0-82ED1B1A8F5E}"/>
    <cellStyle name="Hyperlink 37" xfId="3419" xr:uid="{44BB0828-4940-4AC7-81D8-C35BD4AAA7F3}"/>
    <cellStyle name="Hyperlink 38" xfId="3425" xr:uid="{71959ACD-A913-4563-8A14-F40897627E9E}"/>
    <cellStyle name="Hyperlink 39" xfId="3427" xr:uid="{80F17CA5-CA04-4A65-B13F-B13839971114}"/>
    <cellStyle name="Hyperlink 4" xfId="24" xr:uid="{503240E4-A811-4205-AE1B-04B4D66E80ED}"/>
    <cellStyle name="Hyperlink 4 2" xfId="195" xr:uid="{EB530AF9-8121-4E22-BA5A-C6A4E2794D44}"/>
    <cellStyle name="Hyperlink 40" xfId="3429" xr:uid="{7EDD5889-C962-47AC-9DCF-D6CD69465EF8}"/>
    <cellStyle name="Hyperlink 41" xfId="3432" xr:uid="{CA84E2A2-4890-4E68-8465-64509B9E8DC3}"/>
    <cellStyle name="Hyperlink 42" xfId="3436" xr:uid="{475EFD3B-B03E-4F8C-BAB7-FCF47E07CCCD}"/>
    <cellStyle name="Hyperlink 43" xfId="3438" xr:uid="{525C3145-889A-48F3-A950-2C01542582B3}"/>
    <cellStyle name="Hyperlink 44" xfId="3441" xr:uid="{ADFDBE76-BEB2-4F95-9381-1AAE24B4C491}"/>
    <cellStyle name="Hyperlink 45" xfId="3443" xr:uid="{84209E7B-FCB8-435D-A78A-9E203036CADE}"/>
    <cellStyle name="Hyperlink 46" xfId="3466" xr:uid="{23DC0FFF-6371-4D28-948A-29C750E404A6}"/>
    <cellStyle name="Hyperlink 47" xfId="3469" xr:uid="{E74F6D54-8CD2-4E76-A140-EFE0869ACD2E}"/>
    <cellStyle name="Hyperlink 48" xfId="3488" xr:uid="{293DABA8-FC4C-41EF-BDCC-87562B82A10F}"/>
    <cellStyle name="Hyperlink 49" xfId="3490" xr:uid="{81E50F48-06F9-41A2-913A-11C8318B9541}"/>
    <cellStyle name="Hyperlink 5" xfId="26" xr:uid="{C123F4DD-E24D-4A43-A8F1-7B409C9CC60E}"/>
    <cellStyle name="Hyperlink 5 2" xfId="196" xr:uid="{279458F7-9208-42A3-8D91-704EF78FCA3B}"/>
    <cellStyle name="Hyperlink 50" xfId="3493" xr:uid="{AFB9A530-75E2-4B37-936C-983E5543308A}"/>
    <cellStyle name="Hyperlink 51" xfId="3497" xr:uid="{7947AF94-21C0-477A-860A-5F271289B8EF}"/>
    <cellStyle name="Hyperlink 52" xfId="3511" xr:uid="{F35FF9C9-DED8-4A90-9ACD-C5D3C03F5A0D}"/>
    <cellStyle name="Hyperlink 53" xfId="3514" xr:uid="{CE6E67BE-058C-4E9D-829C-4FD1584EFF54}"/>
    <cellStyle name="Hyperlink 6" xfId="28" xr:uid="{6E13FD88-FE43-4F0D-A67B-BC9320A7E28D}"/>
    <cellStyle name="Hyperlink 6 2" xfId="197" xr:uid="{38A8F5B1-076B-488A-A8E1-A974E8B5BF0A}"/>
    <cellStyle name="Hyperlink 7" xfId="31" xr:uid="{8066D028-E528-4983-832F-5E62D50E325C}"/>
    <cellStyle name="Hyperlink 7 2" xfId="198" xr:uid="{8A6014DC-0AE8-4E92-8EBB-59AA1F8D8B97}"/>
    <cellStyle name="Hyperlink 8" xfId="32" xr:uid="{706035A5-D11A-40D5-BD5F-4781B5C1A739}"/>
    <cellStyle name="Hyperlink 9" xfId="35" xr:uid="{8411A556-46C0-4F63-8E52-11622EC4EE1E}"/>
    <cellStyle name="Kalfeld" xfId="388" xr:uid="{16F06064-6DE0-4E41-832B-982E607AD3A6}"/>
    <cellStyle name="KernComment" xfId="276" xr:uid="{B8D35F66-39F5-483D-BF17-A3C3543309B8}"/>
    <cellStyle name="KernDate" xfId="277" xr:uid="{B42850F8-B0E9-4F66-9645-098D274726B4}"/>
    <cellStyle name="KernHeadline1" xfId="287" xr:uid="{B52B141F-410A-4D5A-B839-53F377B7B216}"/>
    <cellStyle name="KernHeadline2" xfId="288" xr:uid="{A5F5D902-5B8A-49CC-97D0-C07D8F542507}"/>
    <cellStyle name="KernParameter" xfId="278" xr:uid="{86A0AA58-4D76-44BB-8CCA-0504E3D272A0}"/>
    <cellStyle name="KernRead0" xfId="289" xr:uid="{C504166E-A626-4587-B970-C792F4D34E83}"/>
    <cellStyle name="KernRead2" xfId="279" xr:uid="{A175B80E-428D-4E1F-8430-3B86A7788D17}"/>
    <cellStyle name="KernStandard" xfId="280" xr:uid="{7D49EB80-9A02-4B8D-896C-B6285F41572A}"/>
    <cellStyle name="KernSum3" xfId="290" xr:uid="{F912AD1A-96DB-49DC-ACAB-B6549217CF37}"/>
    <cellStyle name="KernWrite" xfId="281" xr:uid="{3B901DEF-F305-4B52-87E1-52140397C593}"/>
    <cellStyle name="KernWrite0" xfId="282" xr:uid="{B6818D9E-0FA6-4DC6-89DB-ED34980E8725}"/>
    <cellStyle name="KernWriteForm" xfId="283" xr:uid="{2E402369-5337-4AAF-91AD-C26D82A70F42}"/>
    <cellStyle name="Komma 10" xfId="199" xr:uid="{59B3C08C-8AAE-4649-ADCC-644B60200666}"/>
    <cellStyle name="Komma 11" xfId="263" xr:uid="{28E9E263-7033-492D-967D-980BA2436AF2}"/>
    <cellStyle name="Komma 12" xfId="3402" xr:uid="{5C10FEAB-59B6-4B0A-BA45-731C316279ED}"/>
    <cellStyle name="Komma 13" xfId="3430" xr:uid="{685EF783-B5D9-460A-B0FB-A3FD977EA30F}"/>
    <cellStyle name="Komma 14" xfId="3507" xr:uid="{FD70C0A3-BDDA-4160-BBD2-068716E15C1C}"/>
    <cellStyle name="Komma 2" xfId="65" xr:uid="{7796001C-FCE3-4D54-825A-B019D7B73D45}"/>
    <cellStyle name="Komma 2 2" xfId="69" xr:uid="{B4454475-52E6-49F5-83B9-9535AA499E13}"/>
    <cellStyle name="Komma 2 3" xfId="385" xr:uid="{CC288A4C-58D2-40A1-9BA4-989592805351}"/>
    <cellStyle name="Komma 3" xfId="94" xr:uid="{A7210AE1-F60F-43A0-A659-F6AECD17BA3E}"/>
    <cellStyle name="Komma 4" xfId="200" xr:uid="{D22CC4E2-0D04-4D36-9902-C4E16253B563}"/>
    <cellStyle name="Komma 4 2" xfId="201" xr:uid="{D470E4F7-D07E-4027-8858-F02166007548}"/>
    <cellStyle name="Komma 5" xfId="202" xr:uid="{EEDECAF1-0395-4C9F-BA6F-543EE812D89F}"/>
    <cellStyle name="Komma 5 2" xfId="203" xr:uid="{0EA68224-37F7-48F4-A829-B6B9DFB0502A}"/>
    <cellStyle name="Komma 6" xfId="204" xr:uid="{5373E8D2-9869-42E2-A051-2AB2954C48EA}"/>
    <cellStyle name="Komma 7" xfId="205" xr:uid="{E9E56210-8F58-4339-95BF-E8BB3D5CB6B6}"/>
    <cellStyle name="Komma 7 2" xfId="206" xr:uid="{A3041909-1C26-4429-B1A1-3FA7F6BAD0B2}"/>
    <cellStyle name="Komma 8" xfId="207" xr:uid="{E93E3C85-FF17-40F0-98E1-1C1D66BE1CD8}"/>
    <cellStyle name="Komma 8 2" xfId="208" xr:uid="{05351F97-3520-4DF5-89C2-269014228976}"/>
    <cellStyle name="Komma 9" xfId="209" xr:uid="{A87226E9-94AB-41CC-832C-D2F13DAF5C8C}"/>
    <cellStyle name="leer" xfId="389" xr:uid="{DDB95124-2780-485C-939A-560AB476BBB3}"/>
    <cellStyle name="leer 2" xfId="390" xr:uid="{440F1233-D35D-4014-B050-A686BB2950EE}"/>
    <cellStyle name="Link 2" xfId="3414" xr:uid="{7AD40686-2251-44AD-8D44-D493812139C8}"/>
    <cellStyle name="Link 2 2" xfId="3456" xr:uid="{48CC6485-B35D-4ECB-8DDE-E76EB7F786A3}"/>
    <cellStyle name="Link 2 3" xfId="3451" xr:uid="{1C82B664-E455-4454-94E9-E13FCE6E60FB}"/>
    <cellStyle name="Link 2 4" xfId="3491" xr:uid="{09E0A56D-D56A-4711-AACE-25EFCE8E471D}"/>
    <cellStyle name="Link 3" xfId="3415" xr:uid="{80A403C6-04ED-48A7-9AD4-91AFEF2BDC74}"/>
    <cellStyle name="Link 4" xfId="2" xr:uid="{C061ACBB-EB11-460B-87A7-2EC1E1978FEB}"/>
    <cellStyle name="Link 5 2" xfId="3448" xr:uid="{6825372F-C78E-408E-B57F-31D4DD3AF086}"/>
    <cellStyle name="Link 6" xfId="3460" xr:uid="{6FE18B21-2F36-44B1-B5C3-76DC3987ACE0}"/>
    <cellStyle name="monat" xfId="391" xr:uid="{B4FE3F24-6764-4D03-8621-02B4BC7AEC15}"/>
    <cellStyle name="Neutral 2" xfId="73" xr:uid="{4A809CD9-6DDD-4DA1-8852-A17C2595E7D6}"/>
    <cellStyle name="Neutral 3" xfId="3495" xr:uid="{C814CD9F-01FE-478C-9867-70B3770C6D87}"/>
    <cellStyle name="Normal" xfId="3433" xr:uid="{B25D2F76-DB9D-4F56-8C38-F70911FDCC70}"/>
    <cellStyle name="Normal 2" xfId="315" xr:uid="{408C1739-7A4B-40C1-8410-9E4861F168F3}"/>
    <cellStyle name="Normal 2 2" xfId="320" xr:uid="{0918D734-4F3B-482B-A4C9-2CADC3440422}"/>
    <cellStyle name="Normal 2 3" xfId="321" xr:uid="{22FFB373-12B9-472B-855C-D285A18052E8}"/>
    <cellStyle name="Normal 2 4" xfId="331" xr:uid="{FFD2DBCC-BDDC-4DFB-B504-A1BCF146811A}"/>
    <cellStyle name="Normal 3" xfId="332" xr:uid="{04F9166F-9BB1-46AD-882A-212E1EB20274}"/>
    <cellStyle name="Normal 3 5" xfId="384" xr:uid="{EC6500AC-BC7D-4528-BB10-2213338C88BE}"/>
    <cellStyle name="Normal 4" xfId="3464" xr:uid="{AB10AF24-4EC9-4AEE-A43B-764CD2C46E52}"/>
    <cellStyle name="Normal 7 7" xfId="265" xr:uid="{3F6531EF-17E4-4C70-A139-9B1BAC10C739}"/>
    <cellStyle name="Notiz 10" xfId="210" xr:uid="{385299D9-F4EC-4673-9CCD-FDD7F910C8A9}"/>
    <cellStyle name="Notiz 10 2" xfId="3531" xr:uid="{B3538700-47EF-41B0-B2D1-58ABA0EB8D3B}"/>
    <cellStyle name="Notiz 11" xfId="261" xr:uid="{1CD6E55B-70A8-4B6C-AC97-AECC5F96C035}"/>
    <cellStyle name="Notiz 2" xfId="211" xr:uid="{26D70932-0AB4-42B7-AA96-5741FD1A6FD4}"/>
    <cellStyle name="Notiz 2 2" xfId="212" xr:uid="{22F18731-5CDA-47E0-B09A-8CCBF9D68A37}"/>
    <cellStyle name="Notiz 2 2 2" xfId="3532" xr:uid="{CC93BAD3-8EA9-4855-BFC6-E06F72CE4953}"/>
    <cellStyle name="Notiz 2 3" xfId="3533" xr:uid="{CE596C2A-26A4-4EF5-B6CA-C6B794C400D5}"/>
    <cellStyle name="Notiz 3" xfId="213" xr:uid="{642A754D-F95B-4A7D-B35D-CA6142C7E5F4}"/>
    <cellStyle name="Notiz 3 2" xfId="214" xr:uid="{F12B448B-9159-4D3A-86C3-E7AA5B44A21E}"/>
    <cellStyle name="Notiz 3 2 2" xfId="3534" xr:uid="{4735C86F-1E6B-48FA-B3A3-31B7EEA5448D}"/>
    <cellStyle name="Notiz 3 3" xfId="3535" xr:uid="{469BC898-FA52-425C-95EA-AAA1FAF4EB1B}"/>
    <cellStyle name="Notiz 3_2006 07.01.2013 " xfId="215" xr:uid="{5227FF29-7635-4494-9414-1C3A5C09288D}"/>
    <cellStyle name="Notiz 4" xfId="216" xr:uid="{438D1806-C95F-4C80-8B4F-2F01417E0EA5}"/>
    <cellStyle name="Notiz 4 2" xfId="3536" xr:uid="{92CAF8E3-44C0-4A64-8831-8AFCE3ADF641}"/>
    <cellStyle name="Notiz 5" xfId="217" xr:uid="{5AA6DF5D-5C82-43E4-A517-8A94D98ACA7B}"/>
    <cellStyle name="Notiz 5 2" xfId="218" xr:uid="{88872EAC-EDD7-473A-AAD7-2F5F49059CFA}"/>
    <cellStyle name="Notiz 5 2 2" xfId="3537" xr:uid="{7D496230-447F-40DD-84EA-55427D181508}"/>
    <cellStyle name="Notiz 5 3" xfId="3538" xr:uid="{F3DC5B7C-2BCF-4076-9673-E00C59F2AECF}"/>
    <cellStyle name="Notiz 6" xfId="219" xr:uid="{46E249C5-86F6-4A11-AB56-2DFB34DBF3B0}"/>
    <cellStyle name="Notiz 6 2" xfId="3539" xr:uid="{41EBA5C4-BC7E-4ACB-84D1-A6510BA562C3}"/>
    <cellStyle name="Notiz 7" xfId="220" xr:uid="{10506434-73CF-4523-A67E-8F2C009B16E8}"/>
    <cellStyle name="Notiz 7 2" xfId="3540" xr:uid="{1C26F4B4-01C5-4FE5-B875-892A41BD8FD3}"/>
    <cellStyle name="Notiz 8" xfId="221" xr:uid="{D8691770-FC1E-40A2-A0DD-60996451013D}"/>
    <cellStyle name="Notiz 8 2" xfId="3541" xr:uid="{EB5305AD-CA2A-47F6-9113-FE0E39CEDECA}"/>
    <cellStyle name="Notiz 9" xfId="222" xr:uid="{A406FFC3-C98F-4576-9463-03F45A1F894E}"/>
    <cellStyle name="Notiz 9 2" xfId="3542" xr:uid="{975272DE-8F2F-4AC8-8835-2504CE91BDB6}"/>
    <cellStyle name="Nummer" xfId="376" xr:uid="{E9D3929A-D6D8-4547-BE08-4457DE5AC6AB}"/>
    <cellStyle name="Oben ausgerichtet" xfId="258" xr:uid="{2A728A8A-CDC2-4A76-9E27-47B49B0B2953}"/>
    <cellStyle name="Pénznem_F109-00" xfId="267" xr:uid="{DFE20989-D28C-47BD-B5B7-10D9BA74DA00}"/>
    <cellStyle name="Percent" xfId="333" xr:uid="{87A671FB-690E-41BE-BB09-2E61A309FD05}"/>
    <cellStyle name="Prozent 2" xfId="21" xr:uid="{A1EEC6C9-3410-4DCF-8E8B-B4C4D0CDB7F3}"/>
    <cellStyle name="Prozent 2 2" xfId="64" xr:uid="{995FC5D7-49B0-4610-B12A-ACB5CBC44F85}"/>
    <cellStyle name="Prozent 3" xfId="362" xr:uid="{99580894-356B-4D66-996A-028D511405A9}"/>
    <cellStyle name="Prozent 4" xfId="368" xr:uid="{8E35FA19-933A-4710-9A4F-D7C606158074}"/>
    <cellStyle name="Prozent 5" xfId="3401" xr:uid="{DC333F09-3F1B-444B-8482-AB793CE6D32B}"/>
    <cellStyle name="Prozent 6" xfId="3516" xr:uid="{5BF00C34-B3EE-465F-B65A-AA2E4E0FE9EC}"/>
    <cellStyle name="Rechtsbündig" xfId="259" xr:uid="{392EE683-2BE3-4444-83B5-A06130BFCD32}"/>
    <cellStyle name="Result" xfId="3422" xr:uid="{252DB5EF-5E2E-4EA9-93DF-31AA1BA0ACF1}"/>
    <cellStyle name="Result2" xfId="3423" xr:uid="{B76F738A-5920-4A72-BABB-4858672199A6}"/>
    <cellStyle name="Rot" xfId="3523" xr:uid="{ABFB6E09-4504-46EE-A3C8-3021D499F39A}"/>
    <cellStyle name="Rot-Neu $" xfId="8" xr:uid="{771D6421-CB66-430D-810A-03AB61A63AF2}"/>
    <cellStyle name="Rot-Neu €" xfId="9" xr:uid="{32958FD8-2292-4805-84E8-300A48AABC15}"/>
    <cellStyle name="Saldo-Grün" xfId="10" xr:uid="{B7F1DDBE-F7FE-4884-A394-EBF71D6274A9}"/>
    <cellStyle name="Saldorot" xfId="11" xr:uid="{8CFC51F7-3746-45DD-85C5-8767AF9064DF}"/>
    <cellStyle name="saldo-rot $" xfId="12" xr:uid="{68FC1ED3-8E6F-4F33-AEDB-41CA941D56DA}"/>
    <cellStyle name="saldo-rot €" xfId="13" xr:uid="{515702AE-12DE-497D-8593-5A4B49AFF2F5}"/>
    <cellStyle name="Saldo-schwarz" xfId="14" xr:uid="{ABD427A3-3938-4E41-90CC-932828D862B7}"/>
    <cellStyle name="Samstag Datum" xfId="3524" xr:uid="{661557AC-8FAA-45E6-9CC7-B03A62333E34}"/>
    <cellStyle name="Samstag Wochentag" xfId="3519" xr:uid="{CBC9E718-C6B0-4A07-8215-B7A93E266C30}"/>
    <cellStyle name="SAPDataCell" xfId="3501" xr:uid="{4D474C60-2B26-401D-A357-B1437451A372}"/>
    <cellStyle name="SAPDimensionCell" xfId="3499" xr:uid="{EECBC74E-8008-4932-AF34-C68D83608BD4}"/>
    <cellStyle name="SAPMemberCell" xfId="3500" xr:uid="{07BB872A-CB2A-40EE-BC79-87D8C70DFA1B}"/>
    <cellStyle name="Schießen" xfId="3525" xr:uid="{A0A381DB-9292-44BE-9687-84BB4E7C9931}"/>
    <cellStyle name="Schlecht 2" xfId="72" xr:uid="{38CAC1BF-79FD-4F75-9B3B-00706ECF3498}"/>
    <cellStyle name="Schlecht 3" xfId="313" xr:uid="{15528D66-2C8E-480C-89A3-54BC22152AC6}"/>
    <cellStyle name="Schlecht 4" xfId="3407" xr:uid="{BEAC5BCF-480D-413B-A262-DEF02D94D678}"/>
    <cellStyle name="Schlecht 5" xfId="3461" xr:uid="{EE9957AA-5589-4E77-8A94-8F424598E1D7}"/>
    <cellStyle name="Sonntag Datum" xfId="3520" xr:uid="{0DCA4891-9D9D-4AF6-B55B-FB4D75BC550F}"/>
    <cellStyle name="Sonntag Wochentag" xfId="3517" xr:uid="{BDCF02F0-9B61-4962-860E-2E30CEC8B7C2}"/>
    <cellStyle name="spez_feiertag" xfId="392" xr:uid="{847860AA-13D5-4612-A49E-433DED834FEA}"/>
    <cellStyle name="Standard" xfId="0" builtinId="0"/>
    <cellStyle name="Standard 10" xfId="30" xr:uid="{1FE4A428-5AE4-4F86-AE96-74A1F41C4FB8}"/>
    <cellStyle name="Standard 10 2" xfId="223" xr:uid="{45B67783-D8CC-4A84-8F92-7814FF818743}"/>
    <cellStyle name="Standard 11" xfId="33" xr:uid="{07715BD4-A500-4D43-A73D-08A94419FCA9}"/>
    <cellStyle name="Standard 11 2" xfId="224" xr:uid="{09254DF4-C26A-4C4F-91C5-F94C56F5E3D5}"/>
    <cellStyle name="Standard 11 6" xfId="74" xr:uid="{2BA2A0E7-D25A-498E-9B03-027B11E2F648}"/>
    <cellStyle name="Standard 12" xfId="34" xr:uid="{E9B36207-5C43-4227-9076-5FCB34FC2BF8}"/>
    <cellStyle name="Standard 12 2" xfId="225" xr:uid="{91F9F710-9D6B-492D-B63F-07A9BFF8E3C9}"/>
    <cellStyle name="Standard 13" xfId="36" xr:uid="{6DE09C6B-5628-43F6-BC9B-948BBA670D8C}"/>
    <cellStyle name="Standard 13 2" xfId="226" xr:uid="{516B93B8-5533-4CE4-A68C-FFD9F74D61D2}"/>
    <cellStyle name="Standard 14" xfId="39" xr:uid="{D3DAF7EB-FCA2-4954-8A7A-AE00FDA116BF}"/>
    <cellStyle name="Standard 14 2" xfId="227" xr:uid="{BEE231E8-ACD6-4B6C-A21E-7945E3BB7305}"/>
    <cellStyle name="Standard 14 2 2" xfId="228" xr:uid="{64CAE947-69B0-4226-9FF8-F35C1D44D05B}"/>
    <cellStyle name="Standard 14 2 2 2" xfId="229" xr:uid="{59814D07-E1FE-4EBE-B511-ED25AC75C4F1}"/>
    <cellStyle name="Standard 14 2 3" xfId="230" xr:uid="{1F364C18-281F-4E1B-8638-4AD767E50949}"/>
    <cellStyle name="Standard 14 3" xfId="231" xr:uid="{3912C5F1-DA30-4B7A-ACA3-073CE67B0DDA}"/>
    <cellStyle name="Standard 14 3 2" xfId="232" xr:uid="{35F1B26B-F56C-43CF-B242-55F960716055}"/>
    <cellStyle name="Standard 15" xfId="56" xr:uid="{0B058E82-2C6C-4112-B7C7-605F92A22FE2}"/>
    <cellStyle name="Standard 15 2 2 2" xfId="3450" xr:uid="{CBD3B4BE-738D-489C-90BB-6F1807A8A59F}"/>
    <cellStyle name="Standard 15 3 2" xfId="3445" xr:uid="{F293C74E-0228-4467-8EF6-45A6D41230EB}"/>
    <cellStyle name="Standard 16" xfId="58" xr:uid="{ECF368C8-C8A8-42FA-9418-03D92C074003}"/>
    <cellStyle name="Standard 16 2" xfId="100" xr:uid="{E931E62F-DB06-4FB2-BC5D-F5FD60642899}"/>
    <cellStyle name="Standard 17" xfId="62" xr:uid="{E41F9C14-A971-4F90-9571-295C7D95F9BE}"/>
    <cellStyle name="Standard 18" xfId="66" xr:uid="{598EE18E-6534-4D3F-A827-39A7EB357500}"/>
    <cellStyle name="Standard 19" xfId="76" xr:uid="{2A9D557B-5093-4735-BA2D-C1D2754BB92A}"/>
    <cellStyle name="Standard 2" xfId="3" xr:uid="{B6A9A6B8-0BAB-4CA0-A9D9-4C4EC9955EBB}"/>
    <cellStyle name="Standard 2 10" xfId="312" xr:uid="{6F5D450C-D87B-4051-92EC-232C88CDA0D9}"/>
    <cellStyle name="Standard 2 11" xfId="323" xr:uid="{A05AB50C-203F-451B-B916-F9129199FC08}"/>
    <cellStyle name="Standard 2 12" xfId="379" xr:uid="{148320B0-26E9-4CA1-A1E4-8F00210A7BE2}"/>
    <cellStyle name="Standard 2 13" xfId="382" xr:uid="{F47B5718-3248-469D-B963-68BDC91B01AC}"/>
    <cellStyle name="Standard 2 14" xfId="3465" xr:uid="{F8A69760-5CB6-420D-A9F3-6C902E5BF3A2}"/>
    <cellStyle name="Standard 2 15" xfId="3510" xr:uid="{0A4B9522-8C82-4B87-9DBE-EEF9597E8CC6}"/>
    <cellStyle name="Standard 2 2" xfId="25" xr:uid="{668DF060-C373-4D8F-A168-71047EFF3B05}"/>
    <cellStyle name="Standard 2 2 10" xfId="3462" xr:uid="{802A4862-7CFD-49B1-B761-AB5EDDBE0233}"/>
    <cellStyle name="Standard 2 2 2" xfId="43" xr:uid="{4E2EC278-C270-4A2A-9B4D-8B05C37EB234}"/>
    <cellStyle name="Standard 2 2 2 2" xfId="233" xr:uid="{47CAAA4E-E6F5-41B3-B274-6CD57FC82593}"/>
    <cellStyle name="Standard 2 2 3" xfId="60" xr:uid="{9FB1A51D-A3DD-47C7-934C-283283FD87DA}"/>
    <cellStyle name="Standard 2 2 3 2" xfId="234" xr:uid="{E0DA381A-FEBC-4E17-B861-B6E22A5CCCF0}"/>
    <cellStyle name="Standard 2 2 4" xfId="235" xr:uid="{7F1D9998-9A63-4AE8-88F9-D3BC546EA283}"/>
    <cellStyle name="Standard 2 2 4 2" xfId="236" xr:uid="{69DA0030-02AF-44A5-8ADB-24CFDA63E5A9}"/>
    <cellStyle name="Standard 2 2 5" xfId="237" xr:uid="{A778B580-C8CF-4D80-92B8-C7BC0AB9E7FF}"/>
    <cellStyle name="Standard 2 2 5 2" xfId="238" xr:uid="{5AC13A97-CC3C-4DF2-B8C8-E217F317A440}"/>
    <cellStyle name="Standard 2 2 6" xfId="239" xr:uid="{E15EDA87-07C9-43DE-B66C-D8432F671FB8}"/>
    <cellStyle name="Standard 2 2 6 2" xfId="240" xr:uid="{45BBAA77-B09C-4542-818A-090F18D28D78}"/>
    <cellStyle name="Standard 2 2 7" xfId="241" xr:uid="{AE1A64E1-05BD-46FA-AB2F-B6C90E637FF2}"/>
    <cellStyle name="Standard 2 2 8" xfId="324" xr:uid="{2E3FB175-E4BB-42FD-9D13-885FE33A89F1}"/>
    <cellStyle name="Standard 2 2 9" xfId="3457" xr:uid="{279ADCA4-EC9A-474F-BEAE-5839F00D26BD}"/>
    <cellStyle name="Standard 2 3" xfId="44" xr:uid="{6F706331-125B-45B9-B912-2A7BE23C4860}"/>
    <cellStyle name="Standard 2 3 2" xfId="268" xr:uid="{2C1C2D55-E75C-4558-85F7-BF6704775219}"/>
    <cellStyle name="Standard 2 3 3" xfId="359" xr:uid="{725A192F-798C-46E0-9BEE-CF00D5885A55}"/>
    <cellStyle name="Standard 2 4" xfId="70" xr:uid="{0C4D0E02-311E-434C-9448-5034644BECC5}"/>
    <cellStyle name="Standard 2 4 2" xfId="264" xr:uid="{20C717D0-FFD5-4167-82D2-77235FA617E8}"/>
    <cellStyle name="Standard 2 5" xfId="78" xr:uid="{A1F8A1C3-61F3-4CE7-86EE-5B488E763B8D}"/>
    <cellStyle name="Standard 2 6" xfId="262" xr:uid="{691E77CB-E3E7-477A-B3DE-F4857D691272}"/>
    <cellStyle name="Standard 2 7" xfId="275" xr:uid="{AA319593-00B8-4B50-84FE-FC8C26AFCBAE}"/>
    <cellStyle name="Standard 2 8" xfId="286" xr:uid="{C326E17D-DC35-491C-8ED6-F61818BB7C2D}"/>
    <cellStyle name="Standard 2 9" xfId="292" xr:uid="{2F6A76B5-58B7-494E-998A-F7D188DB83B3}"/>
    <cellStyle name="Standard 20" xfId="82" xr:uid="{B323BB02-D13B-4B5B-B4AD-EE476504119F}"/>
    <cellStyle name="Standard 21" xfId="84" xr:uid="{C141E364-B84D-482E-BD25-E5755F113E31}"/>
    <cellStyle name="Standard 22" xfId="86" xr:uid="{97AC7892-EFBF-4024-8471-874F32480849}"/>
    <cellStyle name="Standard 23" xfId="90" xr:uid="{B6BEA167-B448-413D-8BB2-4AC5EAD9B9EA}"/>
    <cellStyle name="Standard 24" xfId="95" xr:uid="{4D01E975-7661-4898-AC4B-E1E6585C3B3C}"/>
    <cellStyle name="Standard 25" xfId="96" xr:uid="{6A4A9ACA-449D-455B-8B7B-12610A1CA166}"/>
    <cellStyle name="Standard 26" xfId="98" xr:uid="{FFE5558C-1707-489B-98A2-81BD245EA8DB}"/>
    <cellStyle name="Standard 27" xfId="284" xr:uid="{9881F935-1123-4C31-B775-82A9F5A3E5FC}"/>
    <cellStyle name="Standard 28" xfId="291" xr:uid="{30993A31-5AB1-46CC-96C7-83308ACCF3D1}"/>
    <cellStyle name="Standard 29" xfId="296" xr:uid="{743ED14B-6E19-456D-9256-D30FEF1CD4A1}"/>
    <cellStyle name="Standard 3" xfId="4" xr:uid="{56142BB8-D769-48AF-9473-406E01D25E36}"/>
    <cellStyle name="Standard 3 10" xfId="79" xr:uid="{853ABE9E-FEAA-4C1C-8920-BF24D61C6F3C}"/>
    <cellStyle name="Standard 3 10 2" xfId="393" xr:uid="{DF4CE1E9-2EF9-4B93-92F6-F8A1CF7D68C1}"/>
    <cellStyle name="Standard 3 10 2 2" xfId="394" xr:uid="{D7FD5B57-387F-4F61-918C-8D59E4032EB7}"/>
    <cellStyle name="Standard 3 10 2 3" xfId="395" xr:uid="{5B5C7049-D1FB-4273-9DF3-DD553E66B28C}"/>
    <cellStyle name="Standard 3 10 2 4" xfId="396" xr:uid="{D7DD452F-0ACB-42E2-8641-CD76B0D58B4D}"/>
    <cellStyle name="Standard 3 10 2 5" xfId="397" xr:uid="{895684F5-5C6F-49C5-8739-4E52C73B7309}"/>
    <cellStyle name="Standard 3 10 3" xfId="398" xr:uid="{99FCBE5B-FDF7-49C5-8387-5A62C220E8BD}"/>
    <cellStyle name="Standard 3 10 4" xfId="399" xr:uid="{592EAB97-4E62-4169-A632-16692799E558}"/>
    <cellStyle name="Standard 3 10 5" xfId="400" xr:uid="{AB79AA8B-4367-484B-BD46-D508F832A9A8}"/>
    <cellStyle name="Standard 3 10 6" xfId="401" xr:uid="{A124BC04-A365-45E9-86C9-AE8CB1710AD2}"/>
    <cellStyle name="Standard 3 11" xfId="402" xr:uid="{E35271F3-FE50-4ED9-8984-FD2932218F13}"/>
    <cellStyle name="Standard 3 11 2" xfId="403" xr:uid="{16537DF8-538F-4FE5-8FFE-DF090646A6D2}"/>
    <cellStyle name="Standard 3 11 2 2" xfId="404" xr:uid="{9574170D-A3A4-49A8-ACAD-774A6E8EAF2B}"/>
    <cellStyle name="Standard 3 11 2 3" xfId="405" xr:uid="{8E801C39-CBFC-47FD-A7CC-B70B54745D87}"/>
    <cellStyle name="Standard 3 11 2 4" xfId="406" xr:uid="{5546213C-3765-4222-9869-619272A88B5C}"/>
    <cellStyle name="Standard 3 11 2 5" xfId="407" xr:uid="{FCD0A96D-0326-47D3-910B-57B84E8DA142}"/>
    <cellStyle name="Standard 3 11 3" xfId="408" xr:uid="{52FB4367-C900-4953-BFC7-3EA42E8AF834}"/>
    <cellStyle name="Standard 3 11 4" xfId="409" xr:uid="{EB61F89B-726A-4885-9F18-896D5A16C733}"/>
    <cellStyle name="Standard 3 11 5" xfId="410" xr:uid="{56853917-8819-4DF2-94EF-D12DB5227EA5}"/>
    <cellStyle name="Standard 3 11 6" xfId="411" xr:uid="{AEC1ED34-213D-427D-A598-9906D816C7B5}"/>
    <cellStyle name="Standard 3 12" xfId="412" xr:uid="{AADB518A-1B24-4798-B5E8-C103D84C23E3}"/>
    <cellStyle name="Standard 3 12 2" xfId="413" xr:uid="{38C66005-2F6E-4276-ADEF-4771D20F65B8}"/>
    <cellStyle name="Standard 3 12 2 2" xfId="414" xr:uid="{25DB01F8-744C-41A5-94C8-9B86CE557F52}"/>
    <cellStyle name="Standard 3 12 2 3" xfId="415" xr:uid="{0C2FDA98-C364-4D2B-9F65-E1521ECF1AF1}"/>
    <cellStyle name="Standard 3 12 2 4" xfId="416" xr:uid="{A9D58344-1487-45D1-837C-BD67730B9E55}"/>
    <cellStyle name="Standard 3 12 2 5" xfId="417" xr:uid="{BB3D32F5-64DA-4EC8-8AAA-FBF6C8626A89}"/>
    <cellStyle name="Standard 3 12 3" xfId="418" xr:uid="{88B31F38-EF43-4D53-82A7-7E653A0F3BF3}"/>
    <cellStyle name="Standard 3 12 4" xfId="419" xr:uid="{900A2525-2B3C-4907-894F-AC0E094873DF}"/>
    <cellStyle name="Standard 3 12 5" xfId="420" xr:uid="{30CE2B92-5AB0-4B7E-9C40-90923FB948CA}"/>
    <cellStyle name="Standard 3 12 6" xfId="421" xr:uid="{EA12FCAE-D193-4EA7-B985-213645B6D892}"/>
    <cellStyle name="Standard 3 13" xfId="422" xr:uid="{303924EF-DA41-443F-936A-9BA829865478}"/>
    <cellStyle name="Standard 3 13 2" xfId="423" xr:uid="{1A0D2F8E-995D-4068-BCA7-E20194F767A0}"/>
    <cellStyle name="Standard 3 13 3" xfId="424" xr:uid="{3EF2068E-A17A-4D5F-B7C3-BAE0060802FD}"/>
    <cellStyle name="Standard 3 13 4" xfId="425" xr:uid="{CA6D1203-6B66-4494-93A7-221503F6CEC7}"/>
    <cellStyle name="Standard 3 13 5" xfId="426" xr:uid="{96A3E794-5FA2-43D9-8A3F-408A401B3B8E}"/>
    <cellStyle name="Standard 3 14" xfId="427" xr:uid="{DF7723D8-F244-40CC-BB4F-713B0A73B7C6}"/>
    <cellStyle name="Standard 3 14 2" xfId="428" xr:uid="{648C4F00-E679-4E86-B472-0C7CA717C3B6}"/>
    <cellStyle name="Standard 3 14 3" xfId="429" xr:uid="{BE72CCEE-2F46-4C51-94AF-9B684DAFCACC}"/>
    <cellStyle name="Standard 3 14 4" xfId="430" xr:uid="{F956CB73-08A5-4703-8434-13B8DEF271EE}"/>
    <cellStyle name="Standard 3 14 5" xfId="431" xr:uid="{0F2055AD-21C8-47ED-87FB-F6112C7E2CC9}"/>
    <cellStyle name="Standard 3 15" xfId="432" xr:uid="{421A645C-0FBC-45BE-B095-7D4820DE68EB}"/>
    <cellStyle name="Standard 3 15 2" xfId="433" xr:uid="{53825EE2-5FC4-4C64-A25E-D6CAD86B5C4E}"/>
    <cellStyle name="Standard 3 15 3" xfId="434" xr:uid="{7C8CE639-64D4-449D-80CF-6C9BF936FE4B}"/>
    <cellStyle name="Standard 3 15 4" xfId="435" xr:uid="{8424B1B7-9322-4C8A-AAB2-12F38DA11AE8}"/>
    <cellStyle name="Standard 3 15 5" xfId="436" xr:uid="{D2C3C66F-4158-40FD-9EE8-06B96336639B}"/>
    <cellStyle name="Standard 3 16" xfId="437" xr:uid="{14429B95-A34A-4C55-A6D5-E32D3824B54A}"/>
    <cellStyle name="Standard 3 16 2" xfId="438" xr:uid="{BAB8245A-748A-4F34-A2D5-0C802C6E1F0E}"/>
    <cellStyle name="Standard 3 16 3" xfId="439" xr:uid="{F10BDB47-CA34-44BB-9BDC-7A61398D2520}"/>
    <cellStyle name="Standard 3 16 4" xfId="440" xr:uid="{7BB6DE15-9918-4CC0-BDD4-C26832D58E16}"/>
    <cellStyle name="Standard 3 17" xfId="441" xr:uid="{0FFFD566-FEA3-4BFE-9D10-5150779C7693}"/>
    <cellStyle name="Standard 3 18" xfId="442" xr:uid="{BB224048-6132-4B81-9C0E-9F5593993FA9}"/>
    <cellStyle name="Standard 3 19" xfId="443" xr:uid="{D0964A55-A233-47DB-A42B-9B8776A6F8B4}"/>
    <cellStyle name="Standard 3 2" xfId="29" xr:uid="{E9075BA9-8CF4-4D64-B5D1-BF3615F85C5D}"/>
    <cellStyle name="Standard 3 2 10" xfId="444" xr:uid="{F4AE297D-4BF0-41DE-B159-56A14494E701}"/>
    <cellStyle name="Standard 3 2 10 2" xfId="445" xr:uid="{1EC2089F-2C53-465C-80AE-804F9AD8F28B}"/>
    <cellStyle name="Standard 3 2 10 2 2" xfId="446" xr:uid="{890202B8-0BCF-47DA-B354-05FE2194D3B6}"/>
    <cellStyle name="Standard 3 2 10 2 3" xfId="447" xr:uid="{BD3254F8-8465-47A8-8BBC-B8DC5D0D6408}"/>
    <cellStyle name="Standard 3 2 10 2 4" xfId="448" xr:uid="{226F5B54-8940-407E-B34D-D4BD9CC0C18D}"/>
    <cellStyle name="Standard 3 2 10 2 5" xfId="449" xr:uid="{E946D02D-EB2F-4A12-B3E9-7FB9E565C849}"/>
    <cellStyle name="Standard 3 2 10 3" xfId="450" xr:uid="{5954204D-1338-4D6F-8882-97D80F17F3A5}"/>
    <cellStyle name="Standard 3 2 10 4" xfId="451" xr:uid="{FB6291FD-4FA2-4DBE-96C2-974A68173F91}"/>
    <cellStyle name="Standard 3 2 10 5" xfId="452" xr:uid="{A84E03AC-008E-47A4-B54D-1028B905C317}"/>
    <cellStyle name="Standard 3 2 10 6" xfId="453" xr:uid="{F71E4D9A-98CC-408E-9B11-E6CDD53DEC39}"/>
    <cellStyle name="Standard 3 2 11" xfId="454" xr:uid="{D79118D1-2CBD-4EAF-9751-FCFE27DD0039}"/>
    <cellStyle name="Standard 3 2 11 2" xfId="455" xr:uid="{8ADF663B-8874-4B4D-B89D-604569EA7958}"/>
    <cellStyle name="Standard 3 2 11 2 2" xfId="456" xr:uid="{01357B92-F1F5-455E-8096-CC7C070E9814}"/>
    <cellStyle name="Standard 3 2 11 2 3" xfId="457" xr:uid="{BDCEE10E-1382-4672-9587-AE5F2D8CAC48}"/>
    <cellStyle name="Standard 3 2 11 2 4" xfId="458" xr:uid="{DE4510F9-9541-437A-AB5A-43F6E6C36FEB}"/>
    <cellStyle name="Standard 3 2 11 2 5" xfId="459" xr:uid="{72344F99-A9DC-4607-9F0A-0117182A9CFC}"/>
    <cellStyle name="Standard 3 2 11 3" xfId="460" xr:uid="{781C94FA-3E06-4653-998A-152DEB376EAE}"/>
    <cellStyle name="Standard 3 2 11 4" xfId="461" xr:uid="{9A8E5001-5987-4CAB-97C5-F2E30CD84BAD}"/>
    <cellStyle name="Standard 3 2 11 5" xfId="462" xr:uid="{42A225E2-E7DA-4B19-8D38-1806B118F053}"/>
    <cellStyle name="Standard 3 2 11 6" xfId="463" xr:uid="{AE88A332-FDB5-4BC4-81B5-6C93BBED0E6C}"/>
    <cellStyle name="Standard 3 2 12" xfId="464" xr:uid="{8ADF57E0-EA6B-4AE3-95B9-FE3816CF6239}"/>
    <cellStyle name="Standard 3 2 12 2" xfId="465" xr:uid="{6625CDA1-7878-4961-8092-3DD6FB836460}"/>
    <cellStyle name="Standard 3 2 12 3" xfId="466" xr:uid="{606DE6A9-8BCD-4A94-A55A-DCA6F1F120C8}"/>
    <cellStyle name="Standard 3 2 12 4" xfId="467" xr:uid="{DA6C2DCA-7A9C-4FDF-BCC1-92CF7F058E9F}"/>
    <cellStyle name="Standard 3 2 12 5" xfId="468" xr:uid="{EF5F8205-7294-47BA-8CB8-44A830FEB90B}"/>
    <cellStyle name="Standard 3 2 13" xfId="469" xr:uid="{DDF10FEB-C82D-4793-9F29-D7600074BAE1}"/>
    <cellStyle name="Standard 3 2 13 2" xfId="470" xr:uid="{E03852F4-B436-43F7-ACB3-2274B3B55FEC}"/>
    <cellStyle name="Standard 3 2 13 3" xfId="471" xr:uid="{AA32B215-7C07-4CF4-8739-985F458382C9}"/>
    <cellStyle name="Standard 3 2 13 4" xfId="472" xr:uid="{A712010E-E368-4687-A222-8F51C0FE73F8}"/>
    <cellStyle name="Standard 3 2 13 5" xfId="473" xr:uid="{1D7D2422-3346-42C9-B0F3-3B8A0DD56045}"/>
    <cellStyle name="Standard 3 2 14" xfId="474" xr:uid="{724B5D6F-F5BE-4757-9F0E-9E59A9A62817}"/>
    <cellStyle name="Standard 3 2 15" xfId="475" xr:uid="{131A7762-DEC8-4191-B00F-0D33C183376F}"/>
    <cellStyle name="Standard 3 2 16" xfId="476" xr:uid="{EE228793-35D6-4360-B796-874DB783A563}"/>
    <cellStyle name="Standard 3 2 17" xfId="477" xr:uid="{ED29EF2B-41C8-45FC-B563-6470569ED83C}"/>
    <cellStyle name="Standard 3 2 18" xfId="478" xr:uid="{ADBBA1BF-31AE-4274-87E6-D53957541137}"/>
    <cellStyle name="Standard 3 2 2" xfId="45" xr:uid="{32AE66FA-6FFB-4E49-97D2-60607589D4AD}"/>
    <cellStyle name="Standard 3 2 2 10" xfId="479" xr:uid="{CCCB252D-2303-481C-9B7E-2BABC6CDFB93}"/>
    <cellStyle name="Standard 3 2 2 10 2" xfId="480" xr:uid="{CE1A696C-89C0-40C8-B15E-32A158CC7AD4}"/>
    <cellStyle name="Standard 3 2 2 10 3" xfId="481" xr:uid="{853BEE72-F44E-44FA-8CB6-7D0E97532BB9}"/>
    <cellStyle name="Standard 3 2 2 10 4" xfId="482" xr:uid="{3B393C96-846D-4723-8EEF-0BD49111AE30}"/>
    <cellStyle name="Standard 3 2 2 10 5" xfId="483" xr:uid="{5479CD1A-1918-472B-AD11-FC2946A1A10A}"/>
    <cellStyle name="Standard 3 2 2 11" xfId="484" xr:uid="{2764437A-7A3A-4A34-8926-EF640CDF934A}"/>
    <cellStyle name="Standard 3 2 2 11 2" xfId="485" xr:uid="{276C8FCF-578C-4EB4-8F45-E956EAFE0B9C}"/>
    <cellStyle name="Standard 3 2 2 11 3" xfId="486" xr:uid="{BF500E90-46C6-42A6-A372-6F3DA6C7F0DC}"/>
    <cellStyle name="Standard 3 2 2 11 4" xfId="487" xr:uid="{6D59E6C5-628E-40B8-AA37-A95707A6B694}"/>
    <cellStyle name="Standard 3 2 2 11 5" xfId="488" xr:uid="{BB15DBFC-9BFB-4240-93E2-728C6C602D9F}"/>
    <cellStyle name="Standard 3 2 2 12" xfId="489" xr:uid="{47F09F69-4993-4B1A-8BD8-60995BEFF461}"/>
    <cellStyle name="Standard 3 2 2 13" xfId="490" xr:uid="{AE68CEF5-E39A-4C11-B13C-F58775529500}"/>
    <cellStyle name="Standard 3 2 2 14" xfId="491" xr:uid="{0C75451D-FA43-45A2-BF41-530696A22CDA}"/>
    <cellStyle name="Standard 3 2 2 15" xfId="492" xr:uid="{E76FA885-D789-43E0-BE7C-6839075E782E}"/>
    <cellStyle name="Standard 3 2 2 16" xfId="493" xr:uid="{B85B1E42-ADC2-4FED-AD0F-23A4C1DF19A6}"/>
    <cellStyle name="Standard 3 2 2 2" xfId="269" xr:uid="{D5500E4B-C886-4B58-A62F-43A339227208}"/>
    <cellStyle name="Standard 3 2 2 2 10" xfId="494" xr:uid="{6812ED8C-D74C-4032-8DD6-CDC0720EF0AB}"/>
    <cellStyle name="Standard 3 2 2 2 11" xfId="495" xr:uid="{E2734662-D272-4AE7-8A28-BE66090D6F4D}"/>
    <cellStyle name="Standard 3 2 2 2 12" xfId="496" xr:uid="{EB64D8E9-55D5-49C9-8584-B260055D93EB}"/>
    <cellStyle name="Standard 3 2 2 2 13" xfId="497" xr:uid="{3AEADC3A-B481-4C6E-B303-8123EAFBD8E9}"/>
    <cellStyle name="Standard 3 2 2 2 14" xfId="498" xr:uid="{24270E07-B1DC-4A6A-A32F-AD4F7F395A3B}"/>
    <cellStyle name="Standard 3 2 2 2 2" xfId="499" xr:uid="{61AD8027-A4DA-4F59-B5FD-FBEB4687782F}"/>
    <cellStyle name="Standard 3 2 2 2 2 10" xfId="500" xr:uid="{39F0DBB1-6F08-4771-A4A1-848BB37F2465}"/>
    <cellStyle name="Standard 3 2 2 2 2 11" xfId="501" xr:uid="{1A654B21-5E0D-467E-BC8A-581DFB00C7C4}"/>
    <cellStyle name="Standard 3 2 2 2 2 12" xfId="502" xr:uid="{20A57CC0-2351-49B2-B12D-55BA6950946B}"/>
    <cellStyle name="Standard 3 2 2 2 2 13" xfId="503" xr:uid="{86703143-CF8E-408B-A163-A36460F75A95}"/>
    <cellStyle name="Standard 3 2 2 2 2 2" xfId="504" xr:uid="{194960C9-30C0-42C8-8CB6-D27A937945BB}"/>
    <cellStyle name="Standard 3 2 2 2 2 2 10" xfId="505" xr:uid="{6F235E74-7923-43A6-A9F4-FF2F3DB0B030}"/>
    <cellStyle name="Standard 3 2 2 2 2 2 11" xfId="506" xr:uid="{E656E269-4D92-4995-BFC8-6EA7C36C2FB8}"/>
    <cellStyle name="Standard 3 2 2 2 2 2 2" xfId="507" xr:uid="{8E86FFEF-108B-40EC-BABE-69A74377C442}"/>
    <cellStyle name="Standard 3 2 2 2 2 2 2 2" xfId="508" xr:uid="{6A9C5EF2-38C3-4F55-9BB0-34906C927665}"/>
    <cellStyle name="Standard 3 2 2 2 2 2 2 2 2" xfId="509" xr:uid="{585B85E3-10C5-47CC-8A60-85ACD2EFBC51}"/>
    <cellStyle name="Standard 3 2 2 2 2 2 2 2 3" xfId="510" xr:uid="{17E2828E-EB0C-4FBF-97DF-163E403632FA}"/>
    <cellStyle name="Standard 3 2 2 2 2 2 2 2 4" xfId="511" xr:uid="{3265ECCA-3275-4C3E-A12A-A4AE1BDF3512}"/>
    <cellStyle name="Standard 3 2 2 2 2 2 2 2 5" xfId="512" xr:uid="{40773E55-1D8D-4E47-871E-9874CC3FA9D5}"/>
    <cellStyle name="Standard 3 2 2 2 2 2 2 3" xfId="513" xr:uid="{4A1106C1-EA59-445E-AD0D-A664E60DC39B}"/>
    <cellStyle name="Standard 3 2 2 2 2 2 2 4" xfId="514" xr:uid="{876528DC-6559-4786-85C9-71A5324FC6A1}"/>
    <cellStyle name="Standard 3 2 2 2 2 2 2 5" xfId="515" xr:uid="{CAEE9BF0-9B9F-401E-BE9C-46D731AF9A9E}"/>
    <cellStyle name="Standard 3 2 2 2 2 2 2 6" xfId="516" xr:uid="{646DC42D-7646-4C8D-A805-30808AF33241}"/>
    <cellStyle name="Standard 3 2 2 2 2 2 3" xfId="517" xr:uid="{15443F16-CFD6-4466-955E-97E9C215D657}"/>
    <cellStyle name="Standard 3 2 2 2 2 2 3 2" xfId="518" xr:uid="{0F349EDA-7729-44C0-9900-6C8964C748ED}"/>
    <cellStyle name="Standard 3 2 2 2 2 2 3 2 2" xfId="519" xr:uid="{383DA7A0-4B77-4816-8BE9-5EEAE01DDD87}"/>
    <cellStyle name="Standard 3 2 2 2 2 2 3 2 3" xfId="520" xr:uid="{B4B29CED-E2A9-4C36-A364-152D41F7E661}"/>
    <cellStyle name="Standard 3 2 2 2 2 2 3 2 4" xfId="521" xr:uid="{222FCE7A-029D-4F43-BF18-509F9948666F}"/>
    <cellStyle name="Standard 3 2 2 2 2 2 3 2 5" xfId="522" xr:uid="{FDF5CE21-6A2D-4385-9FFC-6DBED90DFBCA}"/>
    <cellStyle name="Standard 3 2 2 2 2 2 3 3" xfId="523" xr:uid="{8C7E7D1D-6998-4250-BA85-1BABD09E0A07}"/>
    <cellStyle name="Standard 3 2 2 2 2 2 3 4" xfId="524" xr:uid="{E08F84F9-C4BC-48B7-8FCA-514516C47298}"/>
    <cellStyle name="Standard 3 2 2 2 2 2 3 5" xfId="525" xr:uid="{95C6E4F7-3338-4216-82C0-B5A9AA5591ED}"/>
    <cellStyle name="Standard 3 2 2 2 2 2 3 6" xfId="526" xr:uid="{35C7B2AE-467F-437C-B284-B6239E3ED32C}"/>
    <cellStyle name="Standard 3 2 2 2 2 2 4" xfId="527" xr:uid="{E01AE563-CF6F-42B8-9151-64BD0A97CFB6}"/>
    <cellStyle name="Standard 3 2 2 2 2 2 4 2" xfId="528" xr:uid="{02411E18-7478-480E-AF80-476A1659027B}"/>
    <cellStyle name="Standard 3 2 2 2 2 2 4 2 2" xfId="529" xr:uid="{74E34C57-E875-4078-8531-7BC9BCBB1E25}"/>
    <cellStyle name="Standard 3 2 2 2 2 2 4 2 3" xfId="530" xr:uid="{9477621A-EE53-43F8-8882-014D39359D4C}"/>
    <cellStyle name="Standard 3 2 2 2 2 2 4 2 4" xfId="531" xr:uid="{D2DC29E4-9692-4688-B3AA-5F7044F9E301}"/>
    <cellStyle name="Standard 3 2 2 2 2 2 4 2 5" xfId="532" xr:uid="{67509C6A-39EC-4886-8E82-4880456D41E0}"/>
    <cellStyle name="Standard 3 2 2 2 2 2 4 3" xfId="533" xr:uid="{AE071B44-346B-43D8-A041-A94F97CA3E51}"/>
    <cellStyle name="Standard 3 2 2 2 2 2 4 4" xfId="534" xr:uid="{276931D6-9227-42AC-B31F-06D60FB8123E}"/>
    <cellStyle name="Standard 3 2 2 2 2 2 4 5" xfId="535" xr:uid="{5679C87C-CE38-4B70-A811-76915C0139B2}"/>
    <cellStyle name="Standard 3 2 2 2 2 2 4 6" xfId="536" xr:uid="{B0DF82D9-0479-49C9-AEB7-3F84FAA31355}"/>
    <cellStyle name="Standard 3 2 2 2 2 2 5" xfId="537" xr:uid="{26969D11-4CE7-4B4A-AC91-5C6B98D65AEA}"/>
    <cellStyle name="Standard 3 2 2 2 2 2 5 2" xfId="538" xr:uid="{B9680568-3AF5-444D-A2BE-C6896B77C7EC}"/>
    <cellStyle name="Standard 3 2 2 2 2 2 5 3" xfId="539" xr:uid="{7856AB6A-E808-47FC-B583-FAE8C8EB7599}"/>
    <cellStyle name="Standard 3 2 2 2 2 2 5 4" xfId="540" xr:uid="{AD9C2A9F-807A-4EF3-8BCA-0D368BD4284F}"/>
    <cellStyle name="Standard 3 2 2 2 2 2 5 5" xfId="541" xr:uid="{39A9779D-F17A-4C55-B201-E3ACC5BC306F}"/>
    <cellStyle name="Standard 3 2 2 2 2 2 6" xfId="542" xr:uid="{B5431742-8A14-4A27-B8BC-B3F200446A66}"/>
    <cellStyle name="Standard 3 2 2 2 2 2 6 2" xfId="543" xr:uid="{F8D7B4F1-DC63-4000-ACDC-5695E4E67DEB}"/>
    <cellStyle name="Standard 3 2 2 2 2 2 6 3" xfId="544" xr:uid="{4C04DDA3-5F9E-4869-BFA3-C083ED490995}"/>
    <cellStyle name="Standard 3 2 2 2 2 2 6 4" xfId="545" xr:uid="{41855F87-F213-4CF4-ABC1-4B255A59F5CA}"/>
    <cellStyle name="Standard 3 2 2 2 2 2 6 5" xfId="546" xr:uid="{53FB7D83-1720-4341-A7E0-0B421824429E}"/>
    <cellStyle name="Standard 3 2 2 2 2 2 7" xfId="547" xr:uid="{157F8308-A14B-4D06-ADEC-CB819EAF4128}"/>
    <cellStyle name="Standard 3 2 2 2 2 2 8" xfId="548" xr:uid="{6F0FBB98-59D0-4915-9452-ABF0F589AC65}"/>
    <cellStyle name="Standard 3 2 2 2 2 2 9" xfId="549" xr:uid="{01EB50DA-AFD0-4382-83D5-B69F144FA924}"/>
    <cellStyle name="Standard 3 2 2 2 2 3" xfId="550" xr:uid="{4A6BB463-1D5A-4240-B800-C8E83A09D803}"/>
    <cellStyle name="Standard 3 2 2 2 2 3 2" xfId="551" xr:uid="{928FD560-F5F7-4318-B9AF-5A6FE32C56B4}"/>
    <cellStyle name="Standard 3 2 2 2 2 3 2 2" xfId="552" xr:uid="{FE3B17F9-D3F3-44A2-8B4F-7F0745BBEC94}"/>
    <cellStyle name="Standard 3 2 2 2 2 3 2 3" xfId="553" xr:uid="{9DB35D10-C6E6-46BE-A187-186CE5F07060}"/>
    <cellStyle name="Standard 3 2 2 2 2 3 2 4" xfId="554" xr:uid="{33C3BC05-387C-470C-A0AD-B7F5A65D75DC}"/>
    <cellStyle name="Standard 3 2 2 2 2 3 2 5" xfId="555" xr:uid="{D67E4F78-F140-45CD-AA84-1FD75D8D4EE7}"/>
    <cellStyle name="Standard 3 2 2 2 2 3 3" xfId="556" xr:uid="{6C0DEFC0-4982-4111-BF44-72616E5A3C49}"/>
    <cellStyle name="Standard 3 2 2 2 2 3 4" xfId="557" xr:uid="{85B83C38-DF7D-4D7B-8D2E-EE2DE363B868}"/>
    <cellStyle name="Standard 3 2 2 2 2 3 5" xfId="558" xr:uid="{5EBFC1BA-0C20-4E5C-AD07-7FA7A0BE4148}"/>
    <cellStyle name="Standard 3 2 2 2 2 3 6" xfId="559" xr:uid="{FEAB81DC-E17B-444A-AA6D-BC6F757F2968}"/>
    <cellStyle name="Standard 3 2 2 2 2 4" xfId="560" xr:uid="{EC1F3202-6C8A-4644-9034-9FB58AACF19C}"/>
    <cellStyle name="Standard 3 2 2 2 2 4 2" xfId="561" xr:uid="{F410B656-0913-4652-A2EE-3132421B4B59}"/>
    <cellStyle name="Standard 3 2 2 2 2 4 2 2" xfId="562" xr:uid="{AA3F5300-800A-4165-A007-D833C7E535F2}"/>
    <cellStyle name="Standard 3 2 2 2 2 4 2 3" xfId="563" xr:uid="{6E674532-7A22-4D83-BE4B-A8EE42D73D58}"/>
    <cellStyle name="Standard 3 2 2 2 2 4 2 4" xfId="564" xr:uid="{507FFA7E-A9C7-4998-BBD4-E8569FE2457C}"/>
    <cellStyle name="Standard 3 2 2 2 2 4 2 5" xfId="565" xr:uid="{33AB7E71-A2F7-4835-A696-B37ADC706893}"/>
    <cellStyle name="Standard 3 2 2 2 2 4 3" xfId="566" xr:uid="{ADA56225-1D4E-4E8D-9B59-F0573395B42D}"/>
    <cellStyle name="Standard 3 2 2 2 2 4 4" xfId="567" xr:uid="{77CCBAE7-CF8C-49ED-8F41-16585BBA3B44}"/>
    <cellStyle name="Standard 3 2 2 2 2 4 5" xfId="568" xr:uid="{149E7983-0000-423E-A344-DB68521C6197}"/>
    <cellStyle name="Standard 3 2 2 2 2 4 6" xfId="569" xr:uid="{7EFB7CB2-5E27-4E82-A552-BFC8C85911EC}"/>
    <cellStyle name="Standard 3 2 2 2 2 5" xfId="570" xr:uid="{D97AC50B-9240-4980-9152-D748521A43F7}"/>
    <cellStyle name="Standard 3 2 2 2 2 5 2" xfId="571" xr:uid="{0BE517AE-275E-4A86-B3B2-80EAE0F455E4}"/>
    <cellStyle name="Standard 3 2 2 2 2 5 2 2" xfId="572" xr:uid="{4C2BA07E-C4AC-4F44-BAD1-16983CC88D7C}"/>
    <cellStyle name="Standard 3 2 2 2 2 5 2 3" xfId="573" xr:uid="{D9B2D094-AAB6-4D59-BC7C-54663A06F9A9}"/>
    <cellStyle name="Standard 3 2 2 2 2 5 2 4" xfId="574" xr:uid="{3490F5A6-CBF3-48B0-B0EF-50B78CE96DFD}"/>
    <cellStyle name="Standard 3 2 2 2 2 5 2 5" xfId="575" xr:uid="{4E6A9EEF-5E4D-497B-AFEA-FC2CF27A72BF}"/>
    <cellStyle name="Standard 3 2 2 2 2 5 3" xfId="576" xr:uid="{220C6172-76DB-415E-8E44-0797B42B7E14}"/>
    <cellStyle name="Standard 3 2 2 2 2 5 4" xfId="577" xr:uid="{FC4FE265-22EF-4C9B-9D6F-BC4C65DBCA28}"/>
    <cellStyle name="Standard 3 2 2 2 2 5 5" xfId="578" xr:uid="{D50BB7B9-0932-4BFC-87C3-D7FA16F1D64F}"/>
    <cellStyle name="Standard 3 2 2 2 2 5 6" xfId="579" xr:uid="{784DFE24-EEA4-4AE3-B90D-72C7A2B5C80E}"/>
    <cellStyle name="Standard 3 2 2 2 2 6" xfId="580" xr:uid="{81355C7C-A606-4931-AD48-43B2214C5E11}"/>
    <cellStyle name="Standard 3 2 2 2 2 6 2" xfId="581" xr:uid="{2BC660BE-F728-4827-9FF1-F836DC91FB0C}"/>
    <cellStyle name="Standard 3 2 2 2 2 6 3" xfId="582" xr:uid="{6001B083-CFBD-480B-B9BD-1A269F1F323D}"/>
    <cellStyle name="Standard 3 2 2 2 2 6 4" xfId="583" xr:uid="{7C63ED82-76DC-4A9F-A720-4A2C071637CF}"/>
    <cellStyle name="Standard 3 2 2 2 2 6 5" xfId="584" xr:uid="{D4F2D656-C09A-4796-B588-C01191198D05}"/>
    <cellStyle name="Standard 3 2 2 2 2 7" xfId="585" xr:uid="{E49E4921-1F11-42A4-8CE4-78F4A494C88A}"/>
    <cellStyle name="Standard 3 2 2 2 2 7 2" xfId="586" xr:uid="{A883788D-E1F3-42F8-879E-925544354741}"/>
    <cellStyle name="Standard 3 2 2 2 2 7 3" xfId="587" xr:uid="{6E6C88D9-AFCD-4B83-9EF0-FB7F76AE0881}"/>
    <cellStyle name="Standard 3 2 2 2 2 7 4" xfId="588" xr:uid="{BCF16D86-79A3-486E-9776-FB2870869F4F}"/>
    <cellStyle name="Standard 3 2 2 2 2 7 5" xfId="589" xr:uid="{7D26B263-FF9F-4F7A-A67B-CC72EFC8F4A2}"/>
    <cellStyle name="Standard 3 2 2 2 2 8" xfId="590" xr:uid="{F4B09392-697C-4926-B1B3-794397B86CBD}"/>
    <cellStyle name="Standard 3 2 2 2 2 8 2" xfId="591" xr:uid="{3BCD7969-55DF-4D01-8038-ED0CBE6C5084}"/>
    <cellStyle name="Standard 3 2 2 2 2 8 3" xfId="592" xr:uid="{29A69882-C146-4C81-A38C-898672383DA4}"/>
    <cellStyle name="Standard 3 2 2 2 2 8 4" xfId="593" xr:uid="{213E025D-2347-476D-B4B0-829F085C235E}"/>
    <cellStyle name="Standard 3 2 2 2 2 8 5" xfId="594" xr:uid="{C7FC606E-2147-4EDD-917F-6215C4EC6B2F}"/>
    <cellStyle name="Standard 3 2 2 2 2 9" xfId="595" xr:uid="{FDE98328-99FB-43FC-8CCF-018A7DDAD317}"/>
    <cellStyle name="Standard 3 2 2 2 3" xfId="596" xr:uid="{C7412263-4BDE-4069-8711-AF52C67E05D3}"/>
    <cellStyle name="Standard 3 2 2 2 3 10" xfId="597" xr:uid="{F76B76DB-5504-40EC-B68E-772ABED03E67}"/>
    <cellStyle name="Standard 3 2 2 2 3 11" xfId="598" xr:uid="{1F994B62-1FA9-4D78-A8B2-755AB8C97474}"/>
    <cellStyle name="Standard 3 2 2 2 3 2" xfId="599" xr:uid="{7ED7A33C-A709-401F-ADB5-C021A449BFF9}"/>
    <cellStyle name="Standard 3 2 2 2 3 2 2" xfId="600" xr:uid="{664AFDFF-1809-4767-A560-BC8566E5E0E7}"/>
    <cellStyle name="Standard 3 2 2 2 3 2 2 2" xfId="601" xr:uid="{CF3F8635-B6C1-4463-B11B-76FB3C11A2E1}"/>
    <cellStyle name="Standard 3 2 2 2 3 2 2 3" xfId="602" xr:uid="{2E58C4CA-10B2-4F8B-B9F5-5CE102253695}"/>
    <cellStyle name="Standard 3 2 2 2 3 2 2 4" xfId="603" xr:uid="{70A2EE66-57D3-401D-A6B0-6657073E3810}"/>
    <cellStyle name="Standard 3 2 2 2 3 2 2 5" xfId="604" xr:uid="{3EB43FCB-0645-4EEE-BD75-221F64A7FE1D}"/>
    <cellStyle name="Standard 3 2 2 2 3 2 3" xfId="605" xr:uid="{0120DB38-222A-48C1-B6B9-32ED8F142B46}"/>
    <cellStyle name="Standard 3 2 2 2 3 2 4" xfId="606" xr:uid="{16E9548F-DD19-4833-A5F4-FDB935BDF71C}"/>
    <cellStyle name="Standard 3 2 2 2 3 2 5" xfId="607" xr:uid="{0CE6EEEC-E3A8-4921-8894-2B5644F2B61B}"/>
    <cellStyle name="Standard 3 2 2 2 3 2 6" xfId="608" xr:uid="{0C5EB0A3-8AF2-4A84-9B20-9E643C6DFCA8}"/>
    <cellStyle name="Standard 3 2 2 2 3 3" xfId="609" xr:uid="{D974544A-5876-45B0-8251-63D92D342061}"/>
    <cellStyle name="Standard 3 2 2 2 3 3 2" xfId="610" xr:uid="{BFE0CAD5-F7E1-4F6C-B165-19BE81577520}"/>
    <cellStyle name="Standard 3 2 2 2 3 3 2 2" xfId="611" xr:uid="{8DB565C9-1464-4C49-8CB7-F1D63C215E07}"/>
    <cellStyle name="Standard 3 2 2 2 3 3 2 3" xfId="612" xr:uid="{7C150E79-AA98-46C5-9823-A6D5D37FB535}"/>
    <cellStyle name="Standard 3 2 2 2 3 3 2 4" xfId="613" xr:uid="{10DD5E66-77C2-4339-9779-498E355AC312}"/>
    <cellStyle name="Standard 3 2 2 2 3 3 2 5" xfId="614" xr:uid="{87D6E4FC-712F-431E-8791-58D08184ED10}"/>
    <cellStyle name="Standard 3 2 2 2 3 3 3" xfId="615" xr:uid="{8574DD69-606A-4EC7-A3F5-95A7ABB982E4}"/>
    <cellStyle name="Standard 3 2 2 2 3 3 4" xfId="616" xr:uid="{A9CA966A-42E4-4744-A20C-3EFAA818A823}"/>
    <cellStyle name="Standard 3 2 2 2 3 3 5" xfId="617" xr:uid="{D8EC6CB4-C72B-4D63-A279-02C081C9F402}"/>
    <cellStyle name="Standard 3 2 2 2 3 3 6" xfId="618" xr:uid="{420A8A1C-33DD-4EDD-AC62-E122264EE371}"/>
    <cellStyle name="Standard 3 2 2 2 3 4" xfId="619" xr:uid="{F6AF32DF-D2F9-486B-92CC-F5720A179B55}"/>
    <cellStyle name="Standard 3 2 2 2 3 4 2" xfId="620" xr:uid="{36D93861-EC5E-455B-A4F5-3F24BE2CE359}"/>
    <cellStyle name="Standard 3 2 2 2 3 4 2 2" xfId="621" xr:uid="{AE9A0E64-8930-4332-BE72-5D572AC72FE2}"/>
    <cellStyle name="Standard 3 2 2 2 3 4 2 3" xfId="622" xr:uid="{0527DED2-B209-4C25-B670-E4EDD69D7ED5}"/>
    <cellStyle name="Standard 3 2 2 2 3 4 2 4" xfId="623" xr:uid="{EF73A5FA-E104-4710-A266-200629FF37E2}"/>
    <cellStyle name="Standard 3 2 2 2 3 4 2 5" xfId="624" xr:uid="{C295A8C0-8E12-46FC-BE69-51ED03B499B7}"/>
    <cellStyle name="Standard 3 2 2 2 3 4 3" xfId="625" xr:uid="{3C4DEF53-09B2-40C3-8027-CDF3959DC338}"/>
    <cellStyle name="Standard 3 2 2 2 3 4 4" xfId="626" xr:uid="{A8B2F0C2-9FCE-47B5-8106-CC3E96CE3D84}"/>
    <cellStyle name="Standard 3 2 2 2 3 4 5" xfId="627" xr:uid="{9CB53FA7-3C20-4FDD-868F-9CB0E6E24627}"/>
    <cellStyle name="Standard 3 2 2 2 3 4 6" xfId="628" xr:uid="{3E5C74AA-B1CF-466F-B772-EBC2384042B7}"/>
    <cellStyle name="Standard 3 2 2 2 3 5" xfId="629" xr:uid="{1654FB5C-8BA0-4B6D-95A3-C9D43FD1816F}"/>
    <cellStyle name="Standard 3 2 2 2 3 5 2" xfId="630" xr:uid="{E6D4C575-EB47-4B76-A20C-609EF4FF84CB}"/>
    <cellStyle name="Standard 3 2 2 2 3 5 3" xfId="631" xr:uid="{7098285B-7D99-4BC9-872B-A59B8560EC07}"/>
    <cellStyle name="Standard 3 2 2 2 3 5 4" xfId="632" xr:uid="{7FF6E4C2-A740-4A51-B146-6060B7890017}"/>
    <cellStyle name="Standard 3 2 2 2 3 5 5" xfId="633" xr:uid="{857DA2D4-FD96-4D41-BE65-ABC5201C2C59}"/>
    <cellStyle name="Standard 3 2 2 2 3 6" xfId="634" xr:uid="{16923FE5-6E76-4BBD-8D27-E8BF9900C141}"/>
    <cellStyle name="Standard 3 2 2 2 3 6 2" xfId="635" xr:uid="{21D18DA7-6C75-4D15-81CA-32B69D2B08B8}"/>
    <cellStyle name="Standard 3 2 2 2 3 6 3" xfId="636" xr:uid="{535A5C42-717A-4CED-819B-0D53B2388064}"/>
    <cellStyle name="Standard 3 2 2 2 3 6 4" xfId="637" xr:uid="{F826D70F-3CF9-42D0-8434-B544A51B8A67}"/>
    <cellStyle name="Standard 3 2 2 2 3 6 5" xfId="638" xr:uid="{2A5F188F-6D5F-4E19-B401-2B07F2B30656}"/>
    <cellStyle name="Standard 3 2 2 2 3 7" xfId="639" xr:uid="{52BCC04A-8AF3-41E1-8702-71715BC282BA}"/>
    <cellStyle name="Standard 3 2 2 2 3 8" xfId="640" xr:uid="{AE9FA448-9F8E-4756-A0C2-2BD989BE5849}"/>
    <cellStyle name="Standard 3 2 2 2 3 9" xfId="641" xr:uid="{DBEB39BB-ABAC-4B80-9C79-1917342F59B5}"/>
    <cellStyle name="Standard 3 2 2 2 4" xfId="642" xr:uid="{D7AA0117-32DE-4BCD-980F-EF0D8A61F5F9}"/>
    <cellStyle name="Standard 3 2 2 2 4 2" xfId="643" xr:uid="{ED7664E8-3022-4920-A7A7-C87E46C60F62}"/>
    <cellStyle name="Standard 3 2 2 2 4 2 2" xfId="644" xr:uid="{57AB7A2C-5E44-447D-9BE3-680032DC6C3E}"/>
    <cellStyle name="Standard 3 2 2 2 4 2 3" xfId="645" xr:uid="{57705131-AB82-4B2B-BC67-B13134235178}"/>
    <cellStyle name="Standard 3 2 2 2 4 2 4" xfId="646" xr:uid="{905863A3-2594-4F61-9D58-77666241330A}"/>
    <cellStyle name="Standard 3 2 2 2 4 2 5" xfId="647" xr:uid="{F9468AC3-54A7-4F49-B058-FC7E0D3EC75E}"/>
    <cellStyle name="Standard 3 2 2 2 4 3" xfId="648" xr:uid="{110DD600-2661-4B2F-8459-B7D3A9BA5E61}"/>
    <cellStyle name="Standard 3 2 2 2 4 4" xfId="649" xr:uid="{0DA6E646-5BB1-4D50-988B-A9BC26688C44}"/>
    <cellStyle name="Standard 3 2 2 2 4 5" xfId="650" xr:uid="{E542191F-86B1-40D6-9BBA-9C49FA3CF7D3}"/>
    <cellStyle name="Standard 3 2 2 2 4 6" xfId="651" xr:uid="{627CDEA5-BCD9-485E-8681-A7A65949B0A4}"/>
    <cellStyle name="Standard 3 2 2 2 5" xfId="652" xr:uid="{FD335991-E467-4B01-B70E-48C3C35C94B8}"/>
    <cellStyle name="Standard 3 2 2 2 5 2" xfId="653" xr:uid="{1E636898-366B-44B4-86DF-CD8247FE996E}"/>
    <cellStyle name="Standard 3 2 2 2 5 2 2" xfId="654" xr:uid="{B7A868E9-8A9C-4189-9CAA-AB5C0D653D0A}"/>
    <cellStyle name="Standard 3 2 2 2 5 2 3" xfId="655" xr:uid="{7B331004-E93C-42B3-8891-3695194F0310}"/>
    <cellStyle name="Standard 3 2 2 2 5 2 4" xfId="656" xr:uid="{B660E93C-64A2-4D12-B9AF-7BE874862D97}"/>
    <cellStyle name="Standard 3 2 2 2 5 2 5" xfId="657" xr:uid="{5B574BBA-C6E6-4FA4-9923-B9FA18E20450}"/>
    <cellStyle name="Standard 3 2 2 2 5 3" xfId="658" xr:uid="{5D11F247-E1DB-4AC7-91E6-B1D01DC30F53}"/>
    <cellStyle name="Standard 3 2 2 2 5 4" xfId="659" xr:uid="{22843705-640C-4661-BFD7-A0A1AB942E7B}"/>
    <cellStyle name="Standard 3 2 2 2 5 5" xfId="660" xr:uid="{852E6B80-B710-45AB-A5E5-08D7433D1543}"/>
    <cellStyle name="Standard 3 2 2 2 5 6" xfId="661" xr:uid="{09570422-82D9-4D6E-9123-AE82DC080527}"/>
    <cellStyle name="Standard 3 2 2 2 6" xfId="662" xr:uid="{CC86E5EE-7D71-4D21-8960-A7971F7D9F46}"/>
    <cellStyle name="Standard 3 2 2 2 6 2" xfId="663" xr:uid="{3EC6EE84-8273-4383-B149-C424DCAA5917}"/>
    <cellStyle name="Standard 3 2 2 2 6 2 2" xfId="664" xr:uid="{4293FB2C-F106-4F17-8E29-B74FCE26CA9E}"/>
    <cellStyle name="Standard 3 2 2 2 6 2 3" xfId="665" xr:uid="{453D5DC8-2090-4B41-9B40-7C5BAF2EAEF9}"/>
    <cellStyle name="Standard 3 2 2 2 6 2 4" xfId="666" xr:uid="{246D69AD-7BA1-42B3-A096-F495F8401B8A}"/>
    <cellStyle name="Standard 3 2 2 2 6 2 5" xfId="667" xr:uid="{10302938-2B43-4795-B24E-42EEA016574D}"/>
    <cellStyle name="Standard 3 2 2 2 6 3" xfId="668" xr:uid="{5F89154B-D176-451A-9F0F-8E077726FECC}"/>
    <cellStyle name="Standard 3 2 2 2 6 4" xfId="669" xr:uid="{5E48A92F-AFA0-442F-890D-49243E4EC174}"/>
    <cellStyle name="Standard 3 2 2 2 6 5" xfId="670" xr:uid="{A111BA61-5FE8-4854-ACCA-F7B0FEE07A18}"/>
    <cellStyle name="Standard 3 2 2 2 6 6" xfId="671" xr:uid="{6054047C-90EF-476E-BB93-743928C8AF3B}"/>
    <cellStyle name="Standard 3 2 2 2 7" xfId="672" xr:uid="{FE70406C-6D97-431D-9F59-3E5CFB6C0106}"/>
    <cellStyle name="Standard 3 2 2 2 7 2" xfId="673" xr:uid="{4C6E0691-28BE-4AA8-86C8-794DA65999BE}"/>
    <cellStyle name="Standard 3 2 2 2 7 2 2" xfId="674" xr:uid="{19CEA888-13DB-4A9D-A98A-524A6266EE5C}"/>
    <cellStyle name="Standard 3 2 2 2 7 2 3" xfId="675" xr:uid="{FE93D419-77FE-453A-91F1-73F73D93141C}"/>
    <cellStyle name="Standard 3 2 2 2 7 2 4" xfId="676" xr:uid="{919E0380-3517-4A11-A152-0BB605C89B29}"/>
    <cellStyle name="Standard 3 2 2 2 7 2 5" xfId="677" xr:uid="{F80793EA-C4FD-4BFE-9F9F-B6E3C177E9FE}"/>
    <cellStyle name="Standard 3 2 2 2 7 3" xfId="678" xr:uid="{623759FC-B128-40D3-9829-1374CA048F99}"/>
    <cellStyle name="Standard 3 2 2 2 7 4" xfId="679" xr:uid="{A3BF2EE3-C91B-446A-8426-4ED64848DC91}"/>
    <cellStyle name="Standard 3 2 2 2 7 5" xfId="680" xr:uid="{57E5B596-0D93-4062-AEC0-B2134AC369F2}"/>
    <cellStyle name="Standard 3 2 2 2 7 6" xfId="681" xr:uid="{EB403994-CCF7-4EF0-BF10-C384B16BD2D8}"/>
    <cellStyle name="Standard 3 2 2 2 8" xfId="682" xr:uid="{2C7C34D3-EB14-45F4-B3F4-0027CCAE2A13}"/>
    <cellStyle name="Standard 3 2 2 2 8 2" xfId="683" xr:uid="{60B07B57-451A-46F2-9278-0279422E5194}"/>
    <cellStyle name="Standard 3 2 2 2 8 3" xfId="684" xr:uid="{31405C4F-80CB-4179-8B32-E95CEBAE579F}"/>
    <cellStyle name="Standard 3 2 2 2 8 4" xfId="685" xr:uid="{A5D02239-D053-462A-9046-52AA10B915F9}"/>
    <cellStyle name="Standard 3 2 2 2 8 5" xfId="686" xr:uid="{2490CC8B-97F7-4DC2-A840-FA9F7F31ECAA}"/>
    <cellStyle name="Standard 3 2 2 2 9" xfId="687" xr:uid="{4F9BF622-C11A-46FD-9090-A7D834736B42}"/>
    <cellStyle name="Standard 3 2 2 2 9 2" xfId="688" xr:uid="{910E05F2-EB32-43B7-8E59-592AEEF766A3}"/>
    <cellStyle name="Standard 3 2 2 2 9 3" xfId="689" xr:uid="{0086665D-161A-470A-8F07-7C614B88E4D3}"/>
    <cellStyle name="Standard 3 2 2 2 9 4" xfId="690" xr:uid="{2629596C-57EB-4ECE-8BC2-A3DF62440AF6}"/>
    <cellStyle name="Standard 3 2 2 2 9 5" xfId="691" xr:uid="{7B1D07A8-D071-41BC-B016-12CD11F591BF}"/>
    <cellStyle name="Standard 3 2 2 3" xfId="692" xr:uid="{CB99326D-4403-44BE-A75C-25B47E0C10FF}"/>
    <cellStyle name="Standard 3 2 2 3 10" xfId="693" xr:uid="{6ACE0AE6-6115-450D-9CAB-837DB7F8DF21}"/>
    <cellStyle name="Standard 3 2 2 3 11" xfId="694" xr:uid="{0989E87C-A5AD-493B-AB70-671956FCAC74}"/>
    <cellStyle name="Standard 3 2 2 3 12" xfId="695" xr:uid="{D0D5D2FE-AA61-4C6D-80AA-D4E15909238B}"/>
    <cellStyle name="Standard 3 2 2 3 13" xfId="696" xr:uid="{8B808988-B4E6-47C8-A7D3-704090EB0FC1}"/>
    <cellStyle name="Standard 3 2 2 3 2" xfId="697" xr:uid="{28F2F749-9FFB-4FC6-A09D-BCCEA471315E}"/>
    <cellStyle name="Standard 3 2 2 3 2 10" xfId="698" xr:uid="{9E31A704-4D55-4098-8AE6-D97F64DC11CC}"/>
    <cellStyle name="Standard 3 2 2 3 2 11" xfId="699" xr:uid="{9CDEA2D1-3631-4407-92B2-168E56571E0D}"/>
    <cellStyle name="Standard 3 2 2 3 2 2" xfId="700" xr:uid="{BD8DF6EA-CC44-4B00-8ABF-D337069D11D6}"/>
    <cellStyle name="Standard 3 2 2 3 2 2 2" xfId="701" xr:uid="{B096549E-E0C6-42D3-A487-EC4061F30382}"/>
    <cellStyle name="Standard 3 2 2 3 2 2 2 2" xfId="702" xr:uid="{2F12390E-991D-45EE-9D25-117DE2D1297C}"/>
    <cellStyle name="Standard 3 2 2 3 2 2 2 3" xfId="703" xr:uid="{74678E2B-7545-4E48-B285-E414ECED1076}"/>
    <cellStyle name="Standard 3 2 2 3 2 2 2 4" xfId="704" xr:uid="{C36B23B2-4A8E-45B2-8B88-106479A951C7}"/>
    <cellStyle name="Standard 3 2 2 3 2 2 2 5" xfId="705" xr:uid="{876C2433-9AAF-40A7-935E-83DE8C77933F}"/>
    <cellStyle name="Standard 3 2 2 3 2 2 3" xfId="706" xr:uid="{5C9133A9-0733-4671-924C-CA1EECA17819}"/>
    <cellStyle name="Standard 3 2 2 3 2 2 4" xfId="707" xr:uid="{862CB8FF-E52B-4096-959A-120B9565E549}"/>
    <cellStyle name="Standard 3 2 2 3 2 2 5" xfId="708" xr:uid="{01C99AD5-25CB-45E4-8F6E-4E34277C5AA5}"/>
    <cellStyle name="Standard 3 2 2 3 2 2 6" xfId="709" xr:uid="{C5C2D23E-1580-43CC-9F1A-11CFFCECDCC0}"/>
    <cellStyle name="Standard 3 2 2 3 2 3" xfId="710" xr:uid="{8F622DFB-3357-47CC-A18A-68BFFBE824ED}"/>
    <cellStyle name="Standard 3 2 2 3 2 3 2" xfId="711" xr:uid="{09BFF829-A14F-4E17-A57E-EBF47415AD86}"/>
    <cellStyle name="Standard 3 2 2 3 2 3 2 2" xfId="712" xr:uid="{7B5B9755-8F7E-44BA-BF05-228037CD04B7}"/>
    <cellStyle name="Standard 3 2 2 3 2 3 2 3" xfId="713" xr:uid="{E5CE9D8C-9E05-421B-BEF3-0BF1C49776B6}"/>
    <cellStyle name="Standard 3 2 2 3 2 3 2 4" xfId="714" xr:uid="{200FCB36-6B3F-4913-9A26-06C015A90F1C}"/>
    <cellStyle name="Standard 3 2 2 3 2 3 2 5" xfId="715" xr:uid="{6FE30BDF-BBBF-4597-BD7D-2B192440C8CD}"/>
    <cellStyle name="Standard 3 2 2 3 2 3 3" xfId="716" xr:uid="{C4CFCCA4-5D33-45B9-9E28-507CEF625129}"/>
    <cellStyle name="Standard 3 2 2 3 2 3 4" xfId="717" xr:uid="{A45F2A04-BF7E-469D-A1AC-73A87D28E4AE}"/>
    <cellStyle name="Standard 3 2 2 3 2 3 5" xfId="718" xr:uid="{2B038419-6E1B-46E5-8C0D-4E5B06E957FE}"/>
    <cellStyle name="Standard 3 2 2 3 2 3 6" xfId="719" xr:uid="{8F3B88D8-D416-4E3D-8561-7B9184022BE9}"/>
    <cellStyle name="Standard 3 2 2 3 2 4" xfId="720" xr:uid="{72662942-DE6D-41E7-9533-FA234ACA5A58}"/>
    <cellStyle name="Standard 3 2 2 3 2 4 2" xfId="721" xr:uid="{B54D6F80-ED99-4A91-A808-EB67F8F58E90}"/>
    <cellStyle name="Standard 3 2 2 3 2 4 2 2" xfId="722" xr:uid="{04C0A143-2A20-4835-BDA3-F334E1E4B860}"/>
    <cellStyle name="Standard 3 2 2 3 2 4 2 3" xfId="723" xr:uid="{2DEC828A-361C-41DB-9C7E-0A9414335D97}"/>
    <cellStyle name="Standard 3 2 2 3 2 4 2 4" xfId="724" xr:uid="{85471A7A-B490-444A-A475-A1DDDF6606CE}"/>
    <cellStyle name="Standard 3 2 2 3 2 4 2 5" xfId="725" xr:uid="{D65A4919-406D-47EC-94BB-9F87E376BA85}"/>
    <cellStyle name="Standard 3 2 2 3 2 4 3" xfId="726" xr:uid="{549ADF80-622B-4F78-BDF6-AD1E3F1B1D80}"/>
    <cellStyle name="Standard 3 2 2 3 2 4 4" xfId="727" xr:uid="{30FDCD87-DC49-402A-95D8-D0E7E3E8684E}"/>
    <cellStyle name="Standard 3 2 2 3 2 4 5" xfId="728" xr:uid="{BEF83D6D-DE8D-42DE-AB1B-177E7916E608}"/>
    <cellStyle name="Standard 3 2 2 3 2 4 6" xfId="729" xr:uid="{1CD7C42B-3D8D-40FC-B500-BF6627AB8636}"/>
    <cellStyle name="Standard 3 2 2 3 2 5" xfId="730" xr:uid="{7C90B7A5-E949-49D6-AF0C-D3D7AE406BCF}"/>
    <cellStyle name="Standard 3 2 2 3 2 5 2" xfId="731" xr:uid="{FA65E78C-1D54-48CE-B2E7-599DE8E8ABFB}"/>
    <cellStyle name="Standard 3 2 2 3 2 5 3" xfId="732" xr:uid="{63BEBEB9-8F9B-4324-8A50-1212A97A06EC}"/>
    <cellStyle name="Standard 3 2 2 3 2 5 4" xfId="733" xr:uid="{1D8F8F45-D12E-4017-94E1-67E86792731C}"/>
    <cellStyle name="Standard 3 2 2 3 2 5 5" xfId="734" xr:uid="{42A046EF-ECB7-4E47-93A7-E5651E2CA22D}"/>
    <cellStyle name="Standard 3 2 2 3 2 6" xfId="735" xr:uid="{63CBB0AC-3CBF-4514-BA32-9FA0460EB97A}"/>
    <cellStyle name="Standard 3 2 2 3 2 6 2" xfId="736" xr:uid="{4BB36EC9-7A9A-4AD8-A767-4C6E9BFB41F1}"/>
    <cellStyle name="Standard 3 2 2 3 2 6 3" xfId="737" xr:uid="{7F14D8CB-F36C-4A70-BE84-F3ACF542322C}"/>
    <cellStyle name="Standard 3 2 2 3 2 6 4" xfId="738" xr:uid="{7E3C1E9A-D372-455F-BCB8-6D49A360BD3D}"/>
    <cellStyle name="Standard 3 2 2 3 2 6 5" xfId="739" xr:uid="{EB8D82A5-7A1E-4B9C-8B94-D24C2FAFCE0A}"/>
    <cellStyle name="Standard 3 2 2 3 2 7" xfId="740" xr:uid="{15C7BCD4-9976-421D-B1DE-A2DC14B54734}"/>
    <cellStyle name="Standard 3 2 2 3 2 8" xfId="741" xr:uid="{3C8ABC7A-DB22-4D95-AE6F-820A60BAE6D4}"/>
    <cellStyle name="Standard 3 2 2 3 2 9" xfId="742" xr:uid="{B79D2A59-6216-42B8-81E0-7DA5EA0158B3}"/>
    <cellStyle name="Standard 3 2 2 3 3" xfId="743" xr:uid="{1A9E5E5A-0E5F-4B8A-BD96-9BA6952F3970}"/>
    <cellStyle name="Standard 3 2 2 3 3 2" xfId="744" xr:uid="{D64BD9BB-6563-48D8-A806-32A267B5BACD}"/>
    <cellStyle name="Standard 3 2 2 3 3 2 2" xfId="745" xr:uid="{D2223010-2524-432C-AB75-8C62D993C6DB}"/>
    <cellStyle name="Standard 3 2 2 3 3 2 3" xfId="746" xr:uid="{B3A1B1D8-C518-42C2-811F-1264A8DC0EDA}"/>
    <cellStyle name="Standard 3 2 2 3 3 2 4" xfId="747" xr:uid="{0556B0CB-6D2B-44A6-B30C-7850A4275E4D}"/>
    <cellStyle name="Standard 3 2 2 3 3 2 5" xfId="748" xr:uid="{6116FB1D-02D0-4D1A-8344-F964F84ED578}"/>
    <cellStyle name="Standard 3 2 2 3 3 3" xfId="749" xr:uid="{45B70F45-2414-4BBE-B74B-4589B350EA3F}"/>
    <cellStyle name="Standard 3 2 2 3 3 4" xfId="750" xr:uid="{3EB27FFD-C522-4E65-852E-B92F8747A8CD}"/>
    <cellStyle name="Standard 3 2 2 3 3 5" xfId="751" xr:uid="{138C356F-C9A9-4AA9-A0D0-8751D14FE7CC}"/>
    <cellStyle name="Standard 3 2 2 3 3 6" xfId="752" xr:uid="{F0088BCE-5226-4058-BFC1-992782E95358}"/>
    <cellStyle name="Standard 3 2 2 3 4" xfId="753" xr:uid="{F93203B4-C56C-495C-B5EA-889ED0A9C278}"/>
    <cellStyle name="Standard 3 2 2 3 4 2" xfId="754" xr:uid="{0BCECB9C-281B-445E-9DDC-20F183B629AB}"/>
    <cellStyle name="Standard 3 2 2 3 4 2 2" xfId="755" xr:uid="{92FF63D5-FC2E-4A61-AADD-4FF9D46731FB}"/>
    <cellStyle name="Standard 3 2 2 3 4 2 3" xfId="756" xr:uid="{7AC5943E-412E-4D15-9004-E2364C9E5607}"/>
    <cellStyle name="Standard 3 2 2 3 4 2 4" xfId="757" xr:uid="{D6071EFB-1158-408D-9BFF-1B45A35E04E0}"/>
    <cellStyle name="Standard 3 2 2 3 4 2 5" xfId="758" xr:uid="{9C87FA68-086E-4FCA-8CA8-0723B855F9DF}"/>
    <cellStyle name="Standard 3 2 2 3 4 3" xfId="759" xr:uid="{F33DBBDB-81A2-44A0-A0E9-E5EF4B5AD2FB}"/>
    <cellStyle name="Standard 3 2 2 3 4 4" xfId="760" xr:uid="{7A80BC4A-1D8D-43C1-9E18-1DFA74021F1E}"/>
    <cellStyle name="Standard 3 2 2 3 4 5" xfId="761" xr:uid="{024C1423-D7E3-4406-A86E-25D845569CE7}"/>
    <cellStyle name="Standard 3 2 2 3 4 6" xfId="762" xr:uid="{09EC5F49-7B13-4781-AD40-8BA3C186507D}"/>
    <cellStyle name="Standard 3 2 2 3 5" xfId="763" xr:uid="{2D51FF0F-DA87-4512-8BBD-2D4A3EB2B098}"/>
    <cellStyle name="Standard 3 2 2 3 5 2" xfId="764" xr:uid="{3FEC6606-46DC-41DA-BED9-D30F41D892E1}"/>
    <cellStyle name="Standard 3 2 2 3 5 2 2" xfId="765" xr:uid="{055F0C44-9C2D-4F41-83BA-04E44D562DDC}"/>
    <cellStyle name="Standard 3 2 2 3 5 2 3" xfId="766" xr:uid="{95D4DE8F-03E4-4C0B-A690-70C4D66FAF76}"/>
    <cellStyle name="Standard 3 2 2 3 5 2 4" xfId="767" xr:uid="{4137355E-0068-4EAE-9B90-E80A38C30767}"/>
    <cellStyle name="Standard 3 2 2 3 5 2 5" xfId="768" xr:uid="{ADB0028C-1F07-4752-940A-FF1BD9784E46}"/>
    <cellStyle name="Standard 3 2 2 3 5 3" xfId="769" xr:uid="{7BDEB255-C991-4812-9048-8BDD5701E019}"/>
    <cellStyle name="Standard 3 2 2 3 5 4" xfId="770" xr:uid="{B61D9410-6178-45F3-8341-30B62CCA3DA3}"/>
    <cellStyle name="Standard 3 2 2 3 5 5" xfId="771" xr:uid="{B40B6B6A-A288-418A-B1D6-7290E9FDB97F}"/>
    <cellStyle name="Standard 3 2 2 3 5 6" xfId="772" xr:uid="{A5E7FCA8-2D4E-4609-9241-A9137D3658F2}"/>
    <cellStyle name="Standard 3 2 2 3 6" xfId="773" xr:uid="{A233A755-540E-4C83-B0E1-9896CCFCB371}"/>
    <cellStyle name="Standard 3 2 2 3 6 2" xfId="774" xr:uid="{23899D00-8C20-4297-8900-C224A7385D92}"/>
    <cellStyle name="Standard 3 2 2 3 6 3" xfId="775" xr:uid="{28DCE327-9A76-4B53-B172-0C9919DBCB52}"/>
    <cellStyle name="Standard 3 2 2 3 6 4" xfId="776" xr:uid="{AE5CCD81-07DE-482E-A611-EA65D04C0968}"/>
    <cellStyle name="Standard 3 2 2 3 6 5" xfId="777" xr:uid="{10337A3D-DCFA-481D-BB61-BA0553AC724A}"/>
    <cellStyle name="Standard 3 2 2 3 7" xfId="778" xr:uid="{C756E1A5-331F-4B8C-8B02-6451041C92E4}"/>
    <cellStyle name="Standard 3 2 2 3 7 2" xfId="779" xr:uid="{E8472EB5-B7B2-439B-9D2B-A0662B9E5754}"/>
    <cellStyle name="Standard 3 2 2 3 7 3" xfId="780" xr:uid="{6E7BC54E-6A14-4303-8EF8-683843B93B61}"/>
    <cellStyle name="Standard 3 2 2 3 7 4" xfId="781" xr:uid="{95F9E811-680B-4F2A-A645-4E871E1BBE5C}"/>
    <cellStyle name="Standard 3 2 2 3 7 5" xfId="782" xr:uid="{75B6B137-A283-4A38-B126-6DA0A636C70C}"/>
    <cellStyle name="Standard 3 2 2 3 8" xfId="783" xr:uid="{887F01CE-6262-4B87-A57D-6BC1CB79AEE4}"/>
    <cellStyle name="Standard 3 2 2 3 8 2" xfId="784" xr:uid="{BDDD6B31-3C67-423B-9E7D-1CE4240813BF}"/>
    <cellStyle name="Standard 3 2 2 3 8 3" xfId="785" xr:uid="{05FB860E-EDB0-487F-9791-DFAA99D668BA}"/>
    <cellStyle name="Standard 3 2 2 3 8 4" xfId="786" xr:uid="{6EB60677-53FC-4A3C-A3A7-C253136EDDB9}"/>
    <cellStyle name="Standard 3 2 2 3 8 5" xfId="787" xr:uid="{D445A397-F0FC-49DC-B30D-30D4D5A9FF1B}"/>
    <cellStyle name="Standard 3 2 2 3 9" xfId="788" xr:uid="{398639A8-6115-4CD6-AEC1-A10AAD89064D}"/>
    <cellStyle name="Standard 3 2 2 4" xfId="789" xr:uid="{F4EDA5EB-42C6-457D-A809-0F34D130B067}"/>
    <cellStyle name="Standard 3 2 2 4 10" xfId="790" xr:uid="{85FC7DEE-7DD6-434A-949D-BF1FDD718B7F}"/>
    <cellStyle name="Standard 3 2 2 4 11" xfId="791" xr:uid="{41AB9FF3-7262-45B7-84B1-FBE349C3A1B8}"/>
    <cellStyle name="Standard 3 2 2 4 12" xfId="792" xr:uid="{6CCC04CA-F67E-4ACD-AC50-00F561CCA9C2}"/>
    <cellStyle name="Standard 3 2 2 4 13" xfId="793" xr:uid="{33CE84E4-BDB3-413F-9193-2965B8D546D0}"/>
    <cellStyle name="Standard 3 2 2 4 2" xfId="794" xr:uid="{D57C8FC2-6D81-4935-830A-B15D2F7A1FC2}"/>
    <cellStyle name="Standard 3 2 2 4 2 10" xfId="795" xr:uid="{488AF73E-F928-4FA6-96EA-4D4C6AFB3F2C}"/>
    <cellStyle name="Standard 3 2 2 4 2 11" xfId="796" xr:uid="{DD010359-8610-498D-8B60-4EF1AB9727F4}"/>
    <cellStyle name="Standard 3 2 2 4 2 2" xfId="797" xr:uid="{5ADE1686-7E12-4784-8CD6-A38E6B31B24E}"/>
    <cellStyle name="Standard 3 2 2 4 2 2 2" xfId="798" xr:uid="{EF532A4F-24DA-4097-AEB2-FAA452F4EC7B}"/>
    <cellStyle name="Standard 3 2 2 4 2 2 2 2" xfId="799" xr:uid="{6F5BF0A1-1D71-4700-A392-A383BF2734B3}"/>
    <cellStyle name="Standard 3 2 2 4 2 2 2 3" xfId="800" xr:uid="{FB3F4253-520E-4D4C-AD41-1B7EB3E700D8}"/>
    <cellStyle name="Standard 3 2 2 4 2 2 2 4" xfId="801" xr:uid="{D738ABC8-C28E-45D7-BC3F-687E59720DC3}"/>
    <cellStyle name="Standard 3 2 2 4 2 2 2 5" xfId="802" xr:uid="{2D398459-531A-4D2F-A4B5-B4E57BC61405}"/>
    <cellStyle name="Standard 3 2 2 4 2 2 3" xfId="803" xr:uid="{78CC6893-6E2E-49A3-9B9F-32BB924E0D7F}"/>
    <cellStyle name="Standard 3 2 2 4 2 2 4" xfId="804" xr:uid="{0A2E757D-475F-4370-BE42-7F199E135770}"/>
    <cellStyle name="Standard 3 2 2 4 2 2 5" xfId="805" xr:uid="{71496A6B-FE6E-4FA5-A881-231D35C70D29}"/>
    <cellStyle name="Standard 3 2 2 4 2 2 6" xfId="806" xr:uid="{54699419-02D6-438C-B9F9-3D613C8DE314}"/>
    <cellStyle name="Standard 3 2 2 4 2 3" xfId="807" xr:uid="{9DDEAD42-A32B-4358-96F0-4F838FC24892}"/>
    <cellStyle name="Standard 3 2 2 4 2 3 2" xfId="808" xr:uid="{429260B6-089F-4053-84E4-820F95E17499}"/>
    <cellStyle name="Standard 3 2 2 4 2 3 2 2" xfId="809" xr:uid="{095C738F-192B-44AC-AF2B-5ABF9C4BE978}"/>
    <cellStyle name="Standard 3 2 2 4 2 3 2 3" xfId="810" xr:uid="{569DA0D2-E5DE-40AA-80E7-394E4E0DDC97}"/>
    <cellStyle name="Standard 3 2 2 4 2 3 2 4" xfId="811" xr:uid="{7109BAFA-0F74-4BE0-A781-8570DF057459}"/>
    <cellStyle name="Standard 3 2 2 4 2 3 2 5" xfId="812" xr:uid="{647DA699-D0C0-4DB3-85EE-ECF3CFCB2D9E}"/>
    <cellStyle name="Standard 3 2 2 4 2 3 3" xfId="813" xr:uid="{81BBA5BD-6859-4908-A26F-6F1F9DB10BF4}"/>
    <cellStyle name="Standard 3 2 2 4 2 3 4" xfId="814" xr:uid="{ED01BA64-2E60-4C81-A653-E850FB30F49F}"/>
    <cellStyle name="Standard 3 2 2 4 2 3 5" xfId="815" xr:uid="{7928B9CA-20A5-4BD7-B8F5-E388894E513C}"/>
    <cellStyle name="Standard 3 2 2 4 2 3 6" xfId="816" xr:uid="{EAAD11C8-D0BE-4CED-9950-A62AD51EC1EF}"/>
    <cellStyle name="Standard 3 2 2 4 2 4" xfId="817" xr:uid="{E4657B86-452E-41B8-85D5-FE9498DAC26B}"/>
    <cellStyle name="Standard 3 2 2 4 2 4 2" xfId="818" xr:uid="{160A73F0-5C93-4140-B160-CD59C4096740}"/>
    <cellStyle name="Standard 3 2 2 4 2 4 2 2" xfId="819" xr:uid="{E0D1C667-F081-4014-8C22-B0E2A5EE105D}"/>
    <cellStyle name="Standard 3 2 2 4 2 4 2 3" xfId="820" xr:uid="{D7EC1B63-BF7C-4FE3-9B23-06983F24DADE}"/>
    <cellStyle name="Standard 3 2 2 4 2 4 2 4" xfId="821" xr:uid="{5FB09598-7162-47AF-96AD-65251ED74131}"/>
    <cellStyle name="Standard 3 2 2 4 2 4 2 5" xfId="822" xr:uid="{1FAAC52F-3DC3-4BD7-A72A-2230980E3369}"/>
    <cellStyle name="Standard 3 2 2 4 2 4 3" xfId="823" xr:uid="{BACC832F-7C84-4E34-8C7A-69C64B07E8C7}"/>
    <cellStyle name="Standard 3 2 2 4 2 4 4" xfId="824" xr:uid="{0EE7B6B4-9716-41A9-9BEB-93D5873CB556}"/>
    <cellStyle name="Standard 3 2 2 4 2 4 5" xfId="825" xr:uid="{88433E46-ACD5-422C-824A-3CF00F587709}"/>
    <cellStyle name="Standard 3 2 2 4 2 4 6" xfId="826" xr:uid="{ADBC5EF0-8040-45F6-AFD3-713A019476DC}"/>
    <cellStyle name="Standard 3 2 2 4 2 5" xfId="827" xr:uid="{B08F2F4C-BCFC-4D17-B630-5AD24FCCCD4F}"/>
    <cellStyle name="Standard 3 2 2 4 2 5 2" xfId="828" xr:uid="{BB3EA09A-1E4E-47FD-8B5B-209190DCBC52}"/>
    <cellStyle name="Standard 3 2 2 4 2 5 3" xfId="829" xr:uid="{D1D9F76B-4995-4826-9D9C-5F8BECC686D1}"/>
    <cellStyle name="Standard 3 2 2 4 2 5 4" xfId="830" xr:uid="{1B2F1DF0-91D3-4519-A966-A257733A1FDB}"/>
    <cellStyle name="Standard 3 2 2 4 2 5 5" xfId="831" xr:uid="{20FCA22B-8C5D-4255-89CB-FD8A6AA38445}"/>
    <cellStyle name="Standard 3 2 2 4 2 6" xfId="832" xr:uid="{FF9B134F-6DD9-4160-AC89-8884E499F117}"/>
    <cellStyle name="Standard 3 2 2 4 2 6 2" xfId="833" xr:uid="{3F00EE39-6F94-4B9D-BA30-ADCF8E3763FB}"/>
    <cellStyle name="Standard 3 2 2 4 2 6 3" xfId="834" xr:uid="{186456FA-2BE2-4C56-BC83-084060796144}"/>
    <cellStyle name="Standard 3 2 2 4 2 6 4" xfId="835" xr:uid="{D22CC01D-4AA2-4AD6-94E8-8AC06E767398}"/>
    <cellStyle name="Standard 3 2 2 4 2 6 5" xfId="836" xr:uid="{1B1474CF-5162-4F8D-AA9E-8E89A1A887C4}"/>
    <cellStyle name="Standard 3 2 2 4 2 7" xfId="837" xr:uid="{7D2CDE60-4E41-409C-B72F-D231D5882B90}"/>
    <cellStyle name="Standard 3 2 2 4 2 8" xfId="838" xr:uid="{A4A42E5E-FDB3-43C8-B6F5-FB38A9982BE8}"/>
    <cellStyle name="Standard 3 2 2 4 2 9" xfId="839" xr:uid="{52DD3CA7-98A9-4685-B03C-10334D532CDD}"/>
    <cellStyle name="Standard 3 2 2 4 3" xfId="840" xr:uid="{83DE82C0-8692-4202-85CD-2FEAF351DCBC}"/>
    <cellStyle name="Standard 3 2 2 4 3 2" xfId="841" xr:uid="{44507CB6-D6ED-40CE-8D1E-3981593D1E47}"/>
    <cellStyle name="Standard 3 2 2 4 3 2 2" xfId="842" xr:uid="{099D0276-FC57-4C74-A084-2474E2139B4B}"/>
    <cellStyle name="Standard 3 2 2 4 3 2 3" xfId="843" xr:uid="{D7360C9E-5E1C-4EC5-BFCE-D0956745320D}"/>
    <cellStyle name="Standard 3 2 2 4 3 2 4" xfId="844" xr:uid="{D89B0D6F-870B-4FC0-8EC6-77875D410395}"/>
    <cellStyle name="Standard 3 2 2 4 3 2 5" xfId="845" xr:uid="{03F83979-9E77-43C5-A806-AD0F3ADEE4F7}"/>
    <cellStyle name="Standard 3 2 2 4 3 3" xfId="846" xr:uid="{978C896A-6DF6-429B-9359-43FF063B1CF9}"/>
    <cellStyle name="Standard 3 2 2 4 3 4" xfId="847" xr:uid="{7E369BC4-C4CE-4A1B-982D-A4ACD2F676BF}"/>
    <cellStyle name="Standard 3 2 2 4 3 5" xfId="848" xr:uid="{89673C97-A8EA-40DC-9345-2CD6C6F674B9}"/>
    <cellStyle name="Standard 3 2 2 4 3 6" xfId="849" xr:uid="{90DA698D-69E3-4336-A57C-4C9A8323642F}"/>
    <cellStyle name="Standard 3 2 2 4 4" xfId="850" xr:uid="{3B7DAE41-AE27-44F9-AE25-2CA8B4A88FD6}"/>
    <cellStyle name="Standard 3 2 2 4 4 2" xfId="851" xr:uid="{DB7A41AB-F9E5-45EF-9D0B-516E52660BED}"/>
    <cellStyle name="Standard 3 2 2 4 4 2 2" xfId="852" xr:uid="{8421A8FB-B89D-4982-B168-935860704D93}"/>
    <cellStyle name="Standard 3 2 2 4 4 2 3" xfId="853" xr:uid="{A436FEC6-CEAD-4A41-A1D5-21EBCEC42A5A}"/>
    <cellStyle name="Standard 3 2 2 4 4 2 4" xfId="854" xr:uid="{1813551A-FB4C-48C5-83CE-9B359CFCE92D}"/>
    <cellStyle name="Standard 3 2 2 4 4 2 5" xfId="855" xr:uid="{913E5B1E-55A1-4090-B58C-9AE006323EBB}"/>
    <cellStyle name="Standard 3 2 2 4 4 3" xfId="856" xr:uid="{105EE17B-EB64-48B5-B439-032DFCBF561C}"/>
    <cellStyle name="Standard 3 2 2 4 4 4" xfId="857" xr:uid="{D4ECFB25-2CFA-4D4C-95F2-B7331905BAA3}"/>
    <cellStyle name="Standard 3 2 2 4 4 5" xfId="858" xr:uid="{8229C08A-D4DA-4DB7-8D48-2B3188D0A5D6}"/>
    <cellStyle name="Standard 3 2 2 4 4 6" xfId="859" xr:uid="{B13144A2-D6F8-454F-87B8-8D8DCDA08EC1}"/>
    <cellStyle name="Standard 3 2 2 4 5" xfId="860" xr:uid="{91AFB0E9-388A-4F11-B7FA-321E497093B0}"/>
    <cellStyle name="Standard 3 2 2 4 5 2" xfId="861" xr:uid="{A90172C3-0258-4A5F-9FBA-50F5811E13E0}"/>
    <cellStyle name="Standard 3 2 2 4 5 2 2" xfId="862" xr:uid="{AF503240-EC59-4845-9F33-3B05CA18FB53}"/>
    <cellStyle name="Standard 3 2 2 4 5 2 3" xfId="863" xr:uid="{37ED0EAD-F9EE-4167-A0A2-0DBE5A21ECA9}"/>
    <cellStyle name="Standard 3 2 2 4 5 2 4" xfId="864" xr:uid="{437536E5-A579-4179-AF85-E8D7AB1AEE2D}"/>
    <cellStyle name="Standard 3 2 2 4 5 2 5" xfId="865" xr:uid="{B4040ECE-7CBD-4CA4-A0E4-23A8BC95AD2D}"/>
    <cellStyle name="Standard 3 2 2 4 5 3" xfId="866" xr:uid="{0E98733D-D059-441C-BEA7-5A02601201CA}"/>
    <cellStyle name="Standard 3 2 2 4 5 4" xfId="867" xr:uid="{923DA099-C7DE-45CE-AF6B-EDC8812DEB60}"/>
    <cellStyle name="Standard 3 2 2 4 5 5" xfId="868" xr:uid="{86DFB5F8-FA5F-4695-8067-BAA1083F7672}"/>
    <cellStyle name="Standard 3 2 2 4 5 6" xfId="869" xr:uid="{36ED8028-A38B-4D70-BF72-79400ADBB22B}"/>
    <cellStyle name="Standard 3 2 2 4 6" xfId="870" xr:uid="{BC6538CA-6B63-4551-93A1-528E3A6E1761}"/>
    <cellStyle name="Standard 3 2 2 4 6 2" xfId="871" xr:uid="{FE5FD7BB-6056-4512-9D80-ED78DB6A576C}"/>
    <cellStyle name="Standard 3 2 2 4 6 3" xfId="872" xr:uid="{338F8F21-9DBD-43A7-8259-3AC1807793C4}"/>
    <cellStyle name="Standard 3 2 2 4 6 4" xfId="873" xr:uid="{E3DE7033-D011-418B-B458-1C7CD812A733}"/>
    <cellStyle name="Standard 3 2 2 4 6 5" xfId="874" xr:uid="{BC2A00AE-591C-4FCD-89F3-B822691D73E2}"/>
    <cellStyle name="Standard 3 2 2 4 7" xfId="875" xr:uid="{3ECAB607-6BD1-4A22-B37F-F4E46ED6CD34}"/>
    <cellStyle name="Standard 3 2 2 4 7 2" xfId="876" xr:uid="{0E9D8EC2-7D35-4089-8C34-0FB55F45CCF7}"/>
    <cellStyle name="Standard 3 2 2 4 7 3" xfId="877" xr:uid="{4F5262A2-7C2A-4CEB-A0BC-637B69E33B52}"/>
    <cellStyle name="Standard 3 2 2 4 7 4" xfId="878" xr:uid="{20D323C7-F53C-4BA9-BF85-EA1F31420BA2}"/>
    <cellStyle name="Standard 3 2 2 4 7 5" xfId="879" xr:uid="{830CCF94-9205-4AB4-88AA-8E9850E0D39F}"/>
    <cellStyle name="Standard 3 2 2 4 8" xfId="880" xr:uid="{CCFC2BD3-7FDE-4322-864A-2CBF80285C68}"/>
    <cellStyle name="Standard 3 2 2 4 8 2" xfId="881" xr:uid="{FBAB9F05-ECF1-4092-84D5-5A453F5F470A}"/>
    <cellStyle name="Standard 3 2 2 4 8 3" xfId="882" xr:uid="{46900E81-CC4D-4E76-BC98-0DFF2DBBB07B}"/>
    <cellStyle name="Standard 3 2 2 4 8 4" xfId="883" xr:uid="{50642C82-61E0-4D8A-B179-07EEC4CDDF76}"/>
    <cellStyle name="Standard 3 2 2 4 8 5" xfId="884" xr:uid="{4B0C8166-46DB-4E3E-97A1-A8E80BE09850}"/>
    <cellStyle name="Standard 3 2 2 4 9" xfId="885" xr:uid="{063B9EE3-5C41-41EF-9C5E-52EC9C697CD2}"/>
    <cellStyle name="Standard 3 2 2 5" xfId="886" xr:uid="{AFCBA494-02F6-4C86-919E-FC0419449F5C}"/>
    <cellStyle name="Standard 3 2 2 5 10" xfId="887" xr:uid="{6CE0233D-843F-4A64-9416-D3EDD461B4F1}"/>
    <cellStyle name="Standard 3 2 2 5 11" xfId="888" xr:uid="{8A35F563-D9AC-4604-B06A-609CF5BC9A8C}"/>
    <cellStyle name="Standard 3 2 2 5 2" xfId="889" xr:uid="{7A009738-2DEF-4065-81B3-937486C24E7B}"/>
    <cellStyle name="Standard 3 2 2 5 2 2" xfId="890" xr:uid="{2C78F056-1E43-4567-A873-11AA3CB6B8D7}"/>
    <cellStyle name="Standard 3 2 2 5 2 2 2" xfId="891" xr:uid="{6F0ED662-09D8-47F2-B9F0-BC1FBE10784A}"/>
    <cellStyle name="Standard 3 2 2 5 2 2 3" xfId="892" xr:uid="{4CD4C6A4-67A9-4C5C-A9DE-4E8211F35013}"/>
    <cellStyle name="Standard 3 2 2 5 2 2 4" xfId="893" xr:uid="{57294681-41FA-4F5B-9F64-0F23E552528A}"/>
    <cellStyle name="Standard 3 2 2 5 2 2 5" xfId="894" xr:uid="{A4726BBB-2C79-46E5-88D1-B6AD367A05A9}"/>
    <cellStyle name="Standard 3 2 2 5 2 3" xfId="895" xr:uid="{DB3B94C2-3B6E-4F81-9821-AAAEC613D4D7}"/>
    <cellStyle name="Standard 3 2 2 5 2 4" xfId="896" xr:uid="{82E1F0F2-BBFE-4E4E-9F8D-80C30A2D2FAC}"/>
    <cellStyle name="Standard 3 2 2 5 2 5" xfId="897" xr:uid="{A11F2030-DD69-48E8-85BA-11FC9C62D1C5}"/>
    <cellStyle name="Standard 3 2 2 5 2 6" xfId="898" xr:uid="{28597E0D-D5B6-439C-ABA2-150040B3395A}"/>
    <cellStyle name="Standard 3 2 2 5 3" xfId="899" xr:uid="{E5572FF2-F81F-43B8-BF98-ACF7E5EA5127}"/>
    <cellStyle name="Standard 3 2 2 5 3 2" xfId="900" xr:uid="{1FCA0D64-85F8-4644-9DF5-8EB0F1F243DE}"/>
    <cellStyle name="Standard 3 2 2 5 3 2 2" xfId="901" xr:uid="{31135D08-AEC7-404F-BA23-6D4FB1F9AC2F}"/>
    <cellStyle name="Standard 3 2 2 5 3 2 3" xfId="902" xr:uid="{71260BAB-7EF2-4286-81C7-B16E1099DC8D}"/>
    <cellStyle name="Standard 3 2 2 5 3 2 4" xfId="903" xr:uid="{E76181EA-821C-47ED-BA49-8BB3180B666B}"/>
    <cellStyle name="Standard 3 2 2 5 3 2 5" xfId="904" xr:uid="{D6EA02E3-42FB-406B-91B2-570647B684D2}"/>
    <cellStyle name="Standard 3 2 2 5 3 3" xfId="905" xr:uid="{A5005076-0C21-45D5-90D0-DC280C408BEF}"/>
    <cellStyle name="Standard 3 2 2 5 3 4" xfId="906" xr:uid="{C9B06E48-8A06-464F-8F1E-9E094DC347EF}"/>
    <cellStyle name="Standard 3 2 2 5 3 5" xfId="907" xr:uid="{87C8876E-0563-41C6-8931-EE0B43BFBDAC}"/>
    <cellStyle name="Standard 3 2 2 5 3 6" xfId="908" xr:uid="{9461518C-7CC4-4B76-AD83-F4B93AB7906F}"/>
    <cellStyle name="Standard 3 2 2 5 4" xfId="909" xr:uid="{E81B2EE8-3C8E-4CA7-B603-8F028BD53146}"/>
    <cellStyle name="Standard 3 2 2 5 4 2" xfId="910" xr:uid="{44FD20BF-CD49-4A2C-82C0-F747DCA0C8A8}"/>
    <cellStyle name="Standard 3 2 2 5 4 2 2" xfId="911" xr:uid="{CEB81267-8435-4DE5-90E6-470900FD7AC5}"/>
    <cellStyle name="Standard 3 2 2 5 4 2 3" xfId="912" xr:uid="{E7C82271-606D-495A-BEF7-CC7EDD739F55}"/>
    <cellStyle name="Standard 3 2 2 5 4 2 4" xfId="913" xr:uid="{9AC73282-BC29-4FDE-AA78-76A87322B487}"/>
    <cellStyle name="Standard 3 2 2 5 4 2 5" xfId="914" xr:uid="{AC6E073C-51B3-4AD1-ADFF-3900DC908572}"/>
    <cellStyle name="Standard 3 2 2 5 4 3" xfId="915" xr:uid="{3049C795-C657-44FB-94C6-E172D89DFDBB}"/>
    <cellStyle name="Standard 3 2 2 5 4 4" xfId="916" xr:uid="{80DF2ADA-0417-4997-8DEF-32B6E4D7260A}"/>
    <cellStyle name="Standard 3 2 2 5 4 5" xfId="917" xr:uid="{2EFB9CFC-BA0F-4943-A3F7-266B0427AF61}"/>
    <cellStyle name="Standard 3 2 2 5 4 6" xfId="918" xr:uid="{EBB490E2-87CD-47A1-808C-195A64007451}"/>
    <cellStyle name="Standard 3 2 2 5 5" xfId="919" xr:uid="{FE2449DE-5DB6-41C8-900D-08F410500046}"/>
    <cellStyle name="Standard 3 2 2 5 5 2" xfId="920" xr:uid="{5BF625B7-097A-4ABB-BE45-AE4F68285ECC}"/>
    <cellStyle name="Standard 3 2 2 5 5 3" xfId="921" xr:uid="{524841C7-4366-4826-A49D-501A10D6D470}"/>
    <cellStyle name="Standard 3 2 2 5 5 4" xfId="922" xr:uid="{3986F7AA-AA9C-4F3D-97FB-DC255E7B33EE}"/>
    <cellStyle name="Standard 3 2 2 5 5 5" xfId="923" xr:uid="{5DA9985B-A913-4281-9820-8736AB63397F}"/>
    <cellStyle name="Standard 3 2 2 5 6" xfId="924" xr:uid="{3247D112-B617-4364-BA58-6130D78729D8}"/>
    <cellStyle name="Standard 3 2 2 5 6 2" xfId="925" xr:uid="{B391CB3B-C6ED-4C11-B6CD-7F9CE2E6FECB}"/>
    <cellStyle name="Standard 3 2 2 5 6 3" xfId="926" xr:uid="{5F18C4DD-937A-4525-8935-906E59CB1315}"/>
    <cellStyle name="Standard 3 2 2 5 6 4" xfId="927" xr:uid="{653FE958-5559-42F5-8599-637F89E28A71}"/>
    <cellStyle name="Standard 3 2 2 5 6 5" xfId="928" xr:uid="{5F595FEB-F3A6-402F-8CC0-CFED1CF6F4EB}"/>
    <cellStyle name="Standard 3 2 2 5 7" xfId="929" xr:uid="{B8737CB6-0F63-4821-89AD-E0DBD39CEF91}"/>
    <cellStyle name="Standard 3 2 2 5 8" xfId="930" xr:uid="{64D67AD8-A7E6-490C-B57F-C1F8515FF8AB}"/>
    <cellStyle name="Standard 3 2 2 5 9" xfId="931" xr:uid="{A0078895-3E4C-4202-8CE1-B1A82419F182}"/>
    <cellStyle name="Standard 3 2 2 6" xfId="932" xr:uid="{91409E19-1B40-46BB-B5DC-9A8241D05AB3}"/>
    <cellStyle name="Standard 3 2 2 6 2" xfId="933" xr:uid="{149F1DE6-9C67-460F-85FF-945EB7FAF008}"/>
    <cellStyle name="Standard 3 2 2 6 2 2" xfId="934" xr:uid="{A4242CEB-6250-4084-90A5-AC70C07F1DE2}"/>
    <cellStyle name="Standard 3 2 2 6 2 3" xfId="935" xr:uid="{BE3E611D-75E6-41BE-BCF2-B0EDAF552CAD}"/>
    <cellStyle name="Standard 3 2 2 6 2 4" xfId="936" xr:uid="{0BA98660-9113-4F3C-8FD1-682F1497007F}"/>
    <cellStyle name="Standard 3 2 2 6 2 5" xfId="937" xr:uid="{1E752215-C711-4120-9BC7-6BB5EA4E9547}"/>
    <cellStyle name="Standard 3 2 2 6 3" xfId="938" xr:uid="{AB0464B8-99B7-47AA-BA12-98A94D3FD3AD}"/>
    <cellStyle name="Standard 3 2 2 6 4" xfId="939" xr:uid="{8388BA18-8A6F-4F33-8484-C74CACB2D217}"/>
    <cellStyle name="Standard 3 2 2 6 5" xfId="940" xr:uid="{78CA30E2-1F2E-4CE4-B87D-8AA2698F07DA}"/>
    <cellStyle name="Standard 3 2 2 6 6" xfId="941" xr:uid="{BF3EFF03-9D81-4038-A986-CAFA6520C5AE}"/>
    <cellStyle name="Standard 3 2 2 7" xfId="942" xr:uid="{376CC79E-1778-4536-9B68-FD349E01E6D3}"/>
    <cellStyle name="Standard 3 2 2 7 2" xfId="943" xr:uid="{F16ADBDA-E54D-4D8B-86D0-89A019C08FD1}"/>
    <cellStyle name="Standard 3 2 2 7 2 2" xfId="944" xr:uid="{511B95BC-72BC-42B2-A46F-2839E1934588}"/>
    <cellStyle name="Standard 3 2 2 7 2 3" xfId="945" xr:uid="{8C43C15A-0C0B-47AD-98D3-1B17017D2B46}"/>
    <cellStyle name="Standard 3 2 2 7 2 4" xfId="946" xr:uid="{88F81104-8FBB-4D57-B3DE-489D94EBDDFF}"/>
    <cellStyle name="Standard 3 2 2 7 2 5" xfId="947" xr:uid="{C4C44FB8-CE46-494F-ADE3-76C0C21357B6}"/>
    <cellStyle name="Standard 3 2 2 7 3" xfId="948" xr:uid="{A50D8AC6-E978-4760-AF01-2AA6887E2CCE}"/>
    <cellStyle name="Standard 3 2 2 7 4" xfId="949" xr:uid="{52701284-8E5E-4C85-9B42-AC846B54D263}"/>
    <cellStyle name="Standard 3 2 2 7 5" xfId="950" xr:uid="{2D9C4040-E8D0-4437-AD47-AE6D022AF2A3}"/>
    <cellStyle name="Standard 3 2 2 7 6" xfId="951" xr:uid="{338D5D83-BC7D-4E9E-9B4F-6532E8671ED4}"/>
    <cellStyle name="Standard 3 2 2 8" xfId="952" xr:uid="{E83571AD-524E-45E1-9E7B-32DF486771CE}"/>
    <cellStyle name="Standard 3 2 2 8 2" xfId="953" xr:uid="{969FE2BE-409B-4C89-9340-042897265A58}"/>
    <cellStyle name="Standard 3 2 2 8 2 2" xfId="954" xr:uid="{A95A8D50-0774-4F32-8F58-B0EEB634B3D8}"/>
    <cellStyle name="Standard 3 2 2 8 2 3" xfId="955" xr:uid="{6338A8A9-15F9-4E1B-A579-4DC3C8E967C1}"/>
    <cellStyle name="Standard 3 2 2 8 2 4" xfId="956" xr:uid="{417CB3C7-EB92-4370-B54D-C3FC633337DD}"/>
    <cellStyle name="Standard 3 2 2 8 2 5" xfId="957" xr:uid="{86EB802D-1F8C-431C-BB37-A4037E2C42A8}"/>
    <cellStyle name="Standard 3 2 2 8 3" xfId="958" xr:uid="{DEDB2FB9-B23B-458E-9CCD-F5AD568D8227}"/>
    <cellStyle name="Standard 3 2 2 8 4" xfId="959" xr:uid="{16952CE9-7F03-4DE8-AB25-38CDA4515681}"/>
    <cellStyle name="Standard 3 2 2 8 5" xfId="960" xr:uid="{D327ACB3-1959-4D68-9DF3-C1D7BD54433D}"/>
    <cellStyle name="Standard 3 2 2 8 6" xfId="961" xr:uid="{92F15127-9967-42D7-8292-4330D9538206}"/>
    <cellStyle name="Standard 3 2 2 9" xfId="962" xr:uid="{6B7FDDE8-ED47-4FA2-AFDB-208D2CE8D1C9}"/>
    <cellStyle name="Standard 3 2 2 9 2" xfId="963" xr:uid="{036534DC-A7D5-458F-868E-4E2E81A21B91}"/>
    <cellStyle name="Standard 3 2 2 9 2 2" xfId="964" xr:uid="{2786DF85-7BBF-462C-88A5-C2D79D94180C}"/>
    <cellStyle name="Standard 3 2 2 9 2 3" xfId="965" xr:uid="{2A90E351-B8AB-4074-BA2A-39BD7C944479}"/>
    <cellStyle name="Standard 3 2 2 9 2 4" xfId="966" xr:uid="{E177D129-DEDD-4BE0-9EFB-2ECA2703AB29}"/>
    <cellStyle name="Standard 3 2 2 9 2 5" xfId="967" xr:uid="{3335C3F8-8C4A-4788-9573-3718023656F7}"/>
    <cellStyle name="Standard 3 2 2 9 3" xfId="968" xr:uid="{C4B5DE52-A545-4C39-B892-D93F03F17DAC}"/>
    <cellStyle name="Standard 3 2 2 9 4" xfId="969" xr:uid="{493878C2-3F09-4006-9434-233F2523CA03}"/>
    <cellStyle name="Standard 3 2 2 9 5" xfId="970" xr:uid="{795A5098-14DA-4AF9-91D2-BD50121D60B4}"/>
    <cellStyle name="Standard 3 2 2 9 6" xfId="971" xr:uid="{FB521893-95A6-45FE-BD86-3E6236982AAC}"/>
    <cellStyle name="Standard 3 2 3" xfId="270" xr:uid="{B6F736E5-66EB-482C-9F5F-97AF063E4846}"/>
    <cellStyle name="Standard 3 2 3 10" xfId="972" xr:uid="{C3B53333-DE8E-4D69-83B8-A0C4C13360A7}"/>
    <cellStyle name="Standard 3 2 3 10 2" xfId="973" xr:uid="{EC8345C9-5ACE-4C47-8A19-74C3CE3AFD30}"/>
    <cellStyle name="Standard 3 2 3 10 3" xfId="974" xr:uid="{0A889EFD-EF4B-4F01-9440-608F87FE0AF9}"/>
    <cellStyle name="Standard 3 2 3 10 4" xfId="975" xr:uid="{AC701BBC-E44C-4B3E-B3F3-7C35FD3DB554}"/>
    <cellStyle name="Standard 3 2 3 10 5" xfId="976" xr:uid="{3F944E0A-A96B-48BA-B6C5-BB05F526507E}"/>
    <cellStyle name="Standard 3 2 3 11" xfId="977" xr:uid="{9F1C5CCF-49AB-4328-8305-8E23E74391BF}"/>
    <cellStyle name="Standard 3 2 3 11 2" xfId="978" xr:uid="{A6374525-CD0A-4FBA-B58C-053DC9EDCB37}"/>
    <cellStyle name="Standard 3 2 3 11 3" xfId="979" xr:uid="{3DFE10C7-4A3B-4E22-B9C3-85F38624639A}"/>
    <cellStyle name="Standard 3 2 3 11 4" xfId="980" xr:uid="{3CB9351B-7C75-47B8-ADF8-11D72C0D9291}"/>
    <cellStyle name="Standard 3 2 3 11 5" xfId="981" xr:uid="{C143BFD6-6AF9-4A20-8C22-5EABF7A111DD}"/>
    <cellStyle name="Standard 3 2 3 12" xfId="982" xr:uid="{07C2C372-BA03-43ED-AA5A-1DED0CFCEEBF}"/>
    <cellStyle name="Standard 3 2 3 13" xfId="983" xr:uid="{E134F2FD-1585-4923-B899-F62B87E2F76F}"/>
    <cellStyle name="Standard 3 2 3 14" xfId="984" xr:uid="{0306805B-607D-4D11-B916-9A160B1A4F94}"/>
    <cellStyle name="Standard 3 2 3 15" xfId="985" xr:uid="{07B9B84E-8DF7-42F8-8A62-5D78512A0020}"/>
    <cellStyle name="Standard 3 2 3 16" xfId="986" xr:uid="{DB339E09-2331-4BE3-8AB7-E1820D68B3D6}"/>
    <cellStyle name="Standard 3 2 3 2" xfId="987" xr:uid="{2E672BA5-634B-4F26-A6AD-AB5314A959D2}"/>
    <cellStyle name="Standard 3 2 3 2 10" xfId="988" xr:uid="{9EE4AFA9-DA85-49AD-BA72-171CE6069D39}"/>
    <cellStyle name="Standard 3 2 3 2 11" xfId="989" xr:uid="{4E29A539-FABC-4A39-B501-C13A2EE3C699}"/>
    <cellStyle name="Standard 3 2 3 2 12" xfId="990" xr:uid="{56F8CA71-88FF-45C0-934D-3E3CF9131E42}"/>
    <cellStyle name="Standard 3 2 3 2 13" xfId="991" xr:uid="{04151D54-4430-436C-83B9-55A2DD2858C5}"/>
    <cellStyle name="Standard 3 2 3 2 14" xfId="992" xr:uid="{92E18D26-D4B4-49D7-B16D-AA5CF9A2729A}"/>
    <cellStyle name="Standard 3 2 3 2 2" xfId="993" xr:uid="{7DE15C3A-4997-4326-B268-71AB13ED4FB3}"/>
    <cellStyle name="Standard 3 2 3 2 2 10" xfId="994" xr:uid="{783EA664-1709-4575-A554-408BAF101611}"/>
    <cellStyle name="Standard 3 2 3 2 2 11" xfId="995" xr:uid="{5D8B8C9C-9261-44B8-9EF0-CA386C5924E5}"/>
    <cellStyle name="Standard 3 2 3 2 2 12" xfId="996" xr:uid="{9CD96091-5059-4876-BFBB-393B61C3ADF9}"/>
    <cellStyle name="Standard 3 2 3 2 2 13" xfId="997" xr:uid="{CC34E1C1-D9A4-436F-BFEA-929C64D8DCA5}"/>
    <cellStyle name="Standard 3 2 3 2 2 2" xfId="998" xr:uid="{A6DBC8D1-2CE0-4F60-940D-1F97C1D51344}"/>
    <cellStyle name="Standard 3 2 3 2 2 2 10" xfId="999" xr:uid="{D4A72354-C24C-4A20-AF93-ACE7C9721F12}"/>
    <cellStyle name="Standard 3 2 3 2 2 2 11" xfId="1000" xr:uid="{FDD9F3B1-D7BB-4DB0-84DE-04A3CCF9FAAE}"/>
    <cellStyle name="Standard 3 2 3 2 2 2 2" xfId="1001" xr:uid="{850875ED-8A29-420D-812E-EFDAEA70B41B}"/>
    <cellStyle name="Standard 3 2 3 2 2 2 2 2" xfId="1002" xr:uid="{5E6009EB-3421-4D3B-8D76-6D0CA5A3AD9F}"/>
    <cellStyle name="Standard 3 2 3 2 2 2 2 2 2" xfId="1003" xr:uid="{5E4ACD95-BE89-4D37-984E-716324C86573}"/>
    <cellStyle name="Standard 3 2 3 2 2 2 2 2 3" xfId="1004" xr:uid="{C657691B-73D5-4F1B-A3F6-0EC654403F0B}"/>
    <cellStyle name="Standard 3 2 3 2 2 2 2 2 4" xfId="1005" xr:uid="{628C2193-5FCC-4FC0-831A-B98812E307BC}"/>
    <cellStyle name="Standard 3 2 3 2 2 2 2 2 5" xfId="1006" xr:uid="{E42C79A3-5876-4BED-AFB1-B1665FAC729A}"/>
    <cellStyle name="Standard 3 2 3 2 2 2 2 3" xfId="1007" xr:uid="{FFC648BD-98D3-4B58-ABF9-93AD84A45B40}"/>
    <cellStyle name="Standard 3 2 3 2 2 2 2 4" xfId="1008" xr:uid="{A059F6E1-631E-4B43-A19A-E182A6F4A748}"/>
    <cellStyle name="Standard 3 2 3 2 2 2 2 5" xfId="1009" xr:uid="{25485401-E341-4314-86A5-134C70439CE6}"/>
    <cellStyle name="Standard 3 2 3 2 2 2 2 6" xfId="1010" xr:uid="{51D3D3C2-7099-4EAA-A81B-28654351B47E}"/>
    <cellStyle name="Standard 3 2 3 2 2 2 3" xfId="1011" xr:uid="{B5088775-EF93-46E0-8932-1709D5BF2BA3}"/>
    <cellStyle name="Standard 3 2 3 2 2 2 3 2" xfId="1012" xr:uid="{3D00BB19-1068-4AF9-A2D7-E81C81F06342}"/>
    <cellStyle name="Standard 3 2 3 2 2 2 3 2 2" xfId="1013" xr:uid="{841A6D55-FEFF-4F6A-BF9F-17ADBE821469}"/>
    <cellStyle name="Standard 3 2 3 2 2 2 3 2 3" xfId="1014" xr:uid="{058D303A-9729-42AF-BF33-DCF608302ADD}"/>
    <cellStyle name="Standard 3 2 3 2 2 2 3 2 4" xfId="1015" xr:uid="{FA5F05B4-BAA2-4116-8AED-8127CB84EEC4}"/>
    <cellStyle name="Standard 3 2 3 2 2 2 3 2 5" xfId="1016" xr:uid="{33E64A56-00F3-4FD2-859F-26E744452ABE}"/>
    <cellStyle name="Standard 3 2 3 2 2 2 3 3" xfId="1017" xr:uid="{28965971-9F3C-4712-891A-853522393734}"/>
    <cellStyle name="Standard 3 2 3 2 2 2 3 4" xfId="1018" xr:uid="{2D93ACF3-B00B-42B5-A56B-8AA9DD73CE21}"/>
    <cellStyle name="Standard 3 2 3 2 2 2 3 5" xfId="1019" xr:uid="{AA6B4EF1-85BA-4E3A-8523-3F154A92B237}"/>
    <cellStyle name="Standard 3 2 3 2 2 2 3 6" xfId="1020" xr:uid="{2C14B7A5-E78D-4EE2-99C3-FEC95CEDC38A}"/>
    <cellStyle name="Standard 3 2 3 2 2 2 4" xfId="1021" xr:uid="{662551BE-3139-476F-BC08-34872B76981B}"/>
    <cellStyle name="Standard 3 2 3 2 2 2 4 2" xfId="1022" xr:uid="{8724C4B3-DA6F-43E9-8B9B-37C563F2FC29}"/>
    <cellStyle name="Standard 3 2 3 2 2 2 4 2 2" xfId="1023" xr:uid="{8ACE5933-96C8-4B02-93AF-E0BCD8C19AAF}"/>
    <cellStyle name="Standard 3 2 3 2 2 2 4 2 3" xfId="1024" xr:uid="{BF13FECE-81D1-4B8B-9C3B-1921CD5ACFAD}"/>
    <cellStyle name="Standard 3 2 3 2 2 2 4 2 4" xfId="1025" xr:uid="{1FCD503D-FC38-4634-A32B-F75537458CB5}"/>
    <cellStyle name="Standard 3 2 3 2 2 2 4 2 5" xfId="1026" xr:uid="{DED1BBEC-C383-41FF-BD62-800A08229C16}"/>
    <cellStyle name="Standard 3 2 3 2 2 2 4 3" xfId="1027" xr:uid="{59C14CB4-0FE7-4BC0-A735-4F3DC8C998FF}"/>
    <cellStyle name="Standard 3 2 3 2 2 2 4 4" xfId="1028" xr:uid="{8943A6C8-BCB9-4FDC-A63F-33287934A208}"/>
    <cellStyle name="Standard 3 2 3 2 2 2 4 5" xfId="1029" xr:uid="{E2856908-0BEE-4D0E-915D-8DD36C327C35}"/>
    <cellStyle name="Standard 3 2 3 2 2 2 4 6" xfId="1030" xr:uid="{CF4F0168-368C-484F-B7A2-6AB76B7CE3E8}"/>
    <cellStyle name="Standard 3 2 3 2 2 2 5" xfId="1031" xr:uid="{7899D968-CE63-4590-AEC7-C2FDF7A56ACA}"/>
    <cellStyle name="Standard 3 2 3 2 2 2 5 2" xfId="1032" xr:uid="{946C2C71-FFF2-4AEB-8505-D717989AC4BD}"/>
    <cellStyle name="Standard 3 2 3 2 2 2 5 3" xfId="1033" xr:uid="{19E239B2-AF43-4E83-A69B-9D63A739FE4A}"/>
    <cellStyle name="Standard 3 2 3 2 2 2 5 4" xfId="1034" xr:uid="{47ADD9A0-374B-4394-8FA2-DFA370091AE3}"/>
    <cellStyle name="Standard 3 2 3 2 2 2 5 5" xfId="1035" xr:uid="{984A21E0-C6DC-40ED-B1F1-3C61BC11A8FA}"/>
    <cellStyle name="Standard 3 2 3 2 2 2 6" xfId="1036" xr:uid="{F624C4E0-CCE8-40FE-B6CA-6769AD6F02A0}"/>
    <cellStyle name="Standard 3 2 3 2 2 2 6 2" xfId="1037" xr:uid="{ABDBAFB1-B4F2-439B-99B6-2E0DBA3CE615}"/>
    <cellStyle name="Standard 3 2 3 2 2 2 6 3" xfId="1038" xr:uid="{3D800A36-7E05-40F8-A157-DF738E66F7F0}"/>
    <cellStyle name="Standard 3 2 3 2 2 2 6 4" xfId="1039" xr:uid="{FA0B5FC0-91A1-468A-B52A-7F32FE4F0839}"/>
    <cellStyle name="Standard 3 2 3 2 2 2 6 5" xfId="1040" xr:uid="{9EF73D90-7529-4FEF-9355-F554CB9AAC35}"/>
    <cellStyle name="Standard 3 2 3 2 2 2 7" xfId="1041" xr:uid="{928D541C-EFFD-47C3-B6D5-4C886A876661}"/>
    <cellStyle name="Standard 3 2 3 2 2 2 8" xfId="1042" xr:uid="{26DCDF0E-83FC-4297-83C0-BF71A03BE056}"/>
    <cellStyle name="Standard 3 2 3 2 2 2 9" xfId="1043" xr:uid="{B4960EF4-45F3-4EDB-97D2-C0B9A125D1F8}"/>
    <cellStyle name="Standard 3 2 3 2 2 3" xfId="1044" xr:uid="{B4DF3AA8-9A65-4D39-A39A-898922D3A521}"/>
    <cellStyle name="Standard 3 2 3 2 2 3 2" xfId="1045" xr:uid="{C0B75613-8694-4D01-8CF2-09F9C03DC276}"/>
    <cellStyle name="Standard 3 2 3 2 2 3 2 2" xfId="1046" xr:uid="{3BA7201B-48D4-45C0-9D10-BFADAF057B81}"/>
    <cellStyle name="Standard 3 2 3 2 2 3 2 3" xfId="1047" xr:uid="{94ABD424-493A-4F17-8E9F-C948A1FA52D6}"/>
    <cellStyle name="Standard 3 2 3 2 2 3 2 4" xfId="1048" xr:uid="{83F25EC0-38D5-487B-AF13-D136F5D88B55}"/>
    <cellStyle name="Standard 3 2 3 2 2 3 2 5" xfId="1049" xr:uid="{73684B88-1FC2-41D3-9519-C57916460CC9}"/>
    <cellStyle name="Standard 3 2 3 2 2 3 3" xfId="1050" xr:uid="{F2D58B41-31A4-47C8-A6C2-A84381D196C0}"/>
    <cellStyle name="Standard 3 2 3 2 2 3 4" xfId="1051" xr:uid="{1487CD5A-944B-4E87-B384-EBFEFEAEBE93}"/>
    <cellStyle name="Standard 3 2 3 2 2 3 5" xfId="1052" xr:uid="{35AA62E8-D8CD-438B-B175-7D573F94F7BF}"/>
    <cellStyle name="Standard 3 2 3 2 2 3 6" xfId="1053" xr:uid="{6D94AA3A-ABA5-47EB-84CC-B17126DE8DE8}"/>
    <cellStyle name="Standard 3 2 3 2 2 4" xfId="1054" xr:uid="{6C7861AF-EBD3-47D9-8EC4-544561A31993}"/>
    <cellStyle name="Standard 3 2 3 2 2 4 2" xfId="1055" xr:uid="{B117BDB9-AC27-4853-B7F1-CE0DB7E8D1E2}"/>
    <cellStyle name="Standard 3 2 3 2 2 4 2 2" xfId="1056" xr:uid="{F1CE470F-EA2C-4393-9E56-8E574EA0A5EC}"/>
    <cellStyle name="Standard 3 2 3 2 2 4 2 3" xfId="1057" xr:uid="{E437B4F5-7706-4011-A011-C90EA3043443}"/>
    <cellStyle name="Standard 3 2 3 2 2 4 2 4" xfId="1058" xr:uid="{DC81E68E-88A3-45EB-933F-C68CFB935B08}"/>
    <cellStyle name="Standard 3 2 3 2 2 4 2 5" xfId="1059" xr:uid="{F883BD74-FD4C-45A2-AFBB-EC899329877C}"/>
    <cellStyle name="Standard 3 2 3 2 2 4 3" xfId="1060" xr:uid="{ED22CCDA-19E1-4C0B-8BFC-C24A7BCB97E8}"/>
    <cellStyle name="Standard 3 2 3 2 2 4 4" xfId="1061" xr:uid="{346DAE4D-E5AB-40E6-A50B-DED9F6557D95}"/>
    <cellStyle name="Standard 3 2 3 2 2 4 5" xfId="1062" xr:uid="{65E5EA67-E237-461E-9F7E-6C82DCB06A28}"/>
    <cellStyle name="Standard 3 2 3 2 2 4 6" xfId="1063" xr:uid="{C5A2D782-BBB8-423A-A4F8-F996DCA87C83}"/>
    <cellStyle name="Standard 3 2 3 2 2 5" xfId="1064" xr:uid="{E89557FE-ADC5-4265-AA04-020461ECBDA4}"/>
    <cellStyle name="Standard 3 2 3 2 2 5 2" xfId="1065" xr:uid="{58D2E316-309E-455F-970B-9A559E4B1A64}"/>
    <cellStyle name="Standard 3 2 3 2 2 5 2 2" xfId="1066" xr:uid="{70B842A4-6A56-432B-851E-5CA7EB65581B}"/>
    <cellStyle name="Standard 3 2 3 2 2 5 2 3" xfId="1067" xr:uid="{77CEFF88-2A36-40A9-803E-1A3A0543AA86}"/>
    <cellStyle name="Standard 3 2 3 2 2 5 2 4" xfId="1068" xr:uid="{BCDEEB88-819B-4F5F-9DFD-28DDFE2CF3E5}"/>
    <cellStyle name="Standard 3 2 3 2 2 5 2 5" xfId="1069" xr:uid="{A8293DFF-9198-4914-A674-752D1FE324E3}"/>
    <cellStyle name="Standard 3 2 3 2 2 5 3" xfId="1070" xr:uid="{FD560B62-C55F-4B78-9E7B-4FE9A840390D}"/>
    <cellStyle name="Standard 3 2 3 2 2 5 4" xfId="1071" xr:uid="{F2435373-3BB6-4F6C-9F8A-ED211C79C92B}"/>
    <cellStyle name="Standard 3 2 3 2 2 5 5" xfId="1072" xr:uid="{D0566459-68E0-432C-9A2A-69A45362D7E6}"/>
    <cellStyle name="Standard 3 2 3 2 2 5 6" xfId="1073" xr:uid="{97D85BA2-3E5E-4692-B23E-536FC4C16867}"/>
    <cellStyle name="Standard 3 2 3 2 2 6" xfId="1074" xr:uid="{F6FC6FB0-4319-4C3C-8029-C9DA7E509743}"/>
    <cellStyle name="Standard 3 2 3 2 2 6 2" xfId="1075" xr:uid="{95B170E9-5811-4711-BB0D-6859E15F14A0}"/>
    <cellStyle name="Standard 3 2 3 2 2 6 3" xfId="1076" xr:uid="{B20577FD-A4A0-4F2B-A2D4-C6B8DB78DCCE}"/>
    <cellStyle name="Standard 3 2 3 2 2 6 4" xfId="1077" xr:uid="{E3D60D18-8822-427B-B2EA-EA6909E2D03A}"/>
    <cellStyle name="Standard 3 2 3 2 2 6 5" xfId="1078" xr:uid="{8AA14227-275F-4C80-8F8D-2F60145EA915}"/>
    <cellStyle name="Standard 3 2 3 2 2 7" xfId="1079" xr:uid="{D130F1C6-2B8B-4375-93AB-E110BAA48DAE}"/>
    <cellStyle name="Standard 3 2 3 2 2 7 2" xfId="1080" xr:uid="{07F3B530-EF45-4173-8179-DD7B183484D9}"/>
    <cellStyle name="Standard 3 2 3 2 2 7 3" xfId="1081" xr:uid="{87E95616-332C-4A15-B485-A981CDF2954E}"/>
    <cellStyle name="Standard 3 2 3 2 2 7 4" xfId="1082" xr:uid="{6CB0C031-7973-48BC-A203-5C72928FF02E}"/>
    <cellStyle name="Standard 3 2 3 2 2 7 5" xfId="1083" xr:uid="{A2A46C27-0468-4A20-95C1-AD9F71254CA5}"/>
    <cellStyle name="Standard 3 2 3 2 2 8" xfId="1084" xr:uid="{DC2547F8-7084-43E3-8991-25D647BF69D4}"/>
    <cellStyle name="Standard 3 2 3 2 2 8 2" xfId="1085" xr:uid="{E0B8E6ED-3437-49C4-B19D-E7FF94FCDFD0}"/>
    <cellStyle name="Standard 3 2 3 2 2 8 3" xfId="1086" xr:uid="{3768A868-79D8-4C77-BFA0-5D9D0B9ECBAA}"/>
    <cellStyle name="Standard 3 2 3 2 2 8 4" xfId="1087" xr:uid="{B8567988-204B-457E-AC97-0C2BCE956123}"/>
    <cellStyle name="Standard 3 2 3 2 2 8 5" xfId="1088" xr:uid="{6F4AD043-CE3D-4D15-9601-538EA22C06CB}"/>
    <cellStyle name="Standard 3 2 3 2 2 9" xfId="1089" xr:uid="{9807E07A-C798-4800-AFD8-68C56D756756}"/>
    <cellStyle name="Standard 3 2 3 2 3" xfId="1090" xr:uid="{E961E86B-E1E2-4DE7-8146-41CC920EF6E6}"/>
    <cellStyle name="Standard 3 2 3 2 3 10" xfId="1091" xr:uid="{03E007C1-ADF4-457D-9E81-37B7AFB4322F}"/>
    <cellStyle name="Standard 3 2 3 2 3 11" xfId="1092" xr:uid="{F4395FBE-31CC-4A51-84CB-731204A72F0D}"/>
    <cellStyle name="Standard 3 2 3 2 3 2" xfId="1093" xr:uid="{834FCDAC-0B1A-4C6E-A4D5-A1B5B7431E76}"/>
    <cellStyle name="Standard 3 2 3 2 3 2 2" xfId="1094" xr:uid="{591474FA-642A-436A-B451-6899B352C713}"/>
    <cellStyle name="Standard 3 2 3 2 3 2 2 2" xfId="1095" xr:uid="{A7104CC1-6774-4F7D-87D3-4153FAB589F7}"/>
    <cellStyle name="Standard 3 2 3 2 3 2 2 3" xfId="1096" xr:uid="{E5DD5599-AD5B-4805-AF36-BA98E5E75E8B}"/>
    <cellStyle name="Standard 3 2 3 2 3 2 2 4" xfId="1097" xr:uid="{F00CD260-8190-4D48-807C-F11C2F60D6C8}"/>
    <cellStyle name="Standard 3 2 3 2 3 2 2 5" xfId="1098" xr:uid="{94AF4206-4C3F-4C61-A1AB-DF63F44B003E}"/>
    <cellStyle name="Standard 3 2 3 2 3 2 3" xfId="1099" xr:uid="{28A0E5CE-0154-49F4-81AA-B759733C1C3F}"/>
    <cellStyle name="Standard 3 2 3 2 3 2 4" xfId="1100" xr:uid="{C75DE847-543D-474C-9225-067031E78C6B}"/>
    <cellStyle name="Standard 3 2 3 2 3 2 5" xfId="1101" xr:uid="{D9A9612F-44BA-4F34-B016-9F7DF99F51B5}"/>
    <cellStyle name="Standard 3 2 3 2 3 2 6" xfId="1102" xr:uid="{8B2C1593-7120-4747-BFD5-686D8B602549}"/>
    <cellStyle name="Standard 3 2 3 2 3 3" xfId="1103" xr:uid="{4183B4F7-2B80-4E79-95DD-5B42F5EA722C}"/>
    <cellStyle name="Standard 3 2 3 2 3 3 2" xfId="1104" xr:uid="{9C679886-996E-4082-AAB7-C27A08F26256}"/>
    <cellStyle name="Standard 3 2 3 2 3 3 2 2" xfId="1105" xr:uid="{FD30E695-4C87-45C5-ACB9-A9FEC311053E}"/>
    <cellStyle name="Standard 3 2 3 2 3 3 2 3" xfId="1106" xr:uid="{9B7C5CE9-1196-43B1-918F-15F1578BC5B0}"/>
    <cellStyle name="Standard 3 2 3 2 3 3 2 4" xfId="1107" xr:uid="{C13D0AAD-7EE1-42EC-9E40-AB9379132866}"/>
    <cellStyle name="Standard 3 2 3 2 3 3 2 5" xfId="1108" xr:uid="{3C85E0FE-30DF-4032-B577-E737D5796FE7}"/>
    <cellStyle name="Standard 3 2 3 2 3 3 3" xfId="1109" xr:uid="{9815FA48-C62E-44D3-9A10-99099EB6C531}"/>
    <cellStyle name="Standard 3 2 3 2 3 3 4" xfId="1110" xr:uid="{E11BA204-7420-47E2-80FC-4AB7C6DBCA4C}"/>
    <cellStyle name="Standard 3 2 3 2 3 3 5" xfId="1111" xr:uid="{EC6ABE9F-19D2-4441-B862-9BE37C693F4D}"/>
    <cellStyle name="Standard 3 2 3 2 3 3 6" xfId="1112" xr:uid="{0AF240E7-7BB6-4626-B85E-2757F3F5D2B0}"/>
    <cellStyle name="Standard 3 2 3 2 3 4" xfId="1113" xr:uid="{33CD08BC-F71B-40A8-99FA-19FE8E5D4390}"/>
    <cellStyle name="Standard 3 2 3 2 3 4 2" xfId="1114" xr:uid="{33B00CC5-AD00-4A71-B1C4-B48BE6D7C4D1}"/>
    <cellStyle name="Standard 3 2 3 2 3 4 2 2" xfId="1115" xr:uid="{737EE1DD-F946-4062-AC49-6E4BDC5EE6FE}"/>
    <cellStyle name="Standard 3 2 3 2 3 4 2 3" xfId="1116" xr:uid="{290929A8-F1A4-48F6-AAFE-4EEC65932C3B}"/>
    <cellStyle name="Standard 3 2 3 2 3 4 2 4" xfId="1117" xr:uid="{76F8D0C8-D210-4A1D-8C19-3A1AC2CA3CFC}"/>
    <cellStyle name="Standard 3 2 3 2 3 4 2 5" xfId="1118" xr:uid="{10186217-92E6-427B-B747-DA9A98783280}"/>
    <cellStyle name="Standard 3 2 3 2 3 4 3" xfId="1119" xr:uid="{F7F1AEF1-9812-451D-A83D-918EEC905069}"/>
    <cellStyle name="Standard 3 2 3 2 3 4 4" xfId="1120" xr:uid="{C39EAA23-6651-42BC-A670-60D3A16C551B}"/>
    <cellStyle name="Standard 3 2 3 2 3 4 5" xfId="1121" xr:uid="{95AB5555-F0CA-4226-85FB-781138C065D5}"/>
    <cellStyle name="Standard 3 2 3 2 3 4 6" xfId="1122" xr:uid="{E91D4404-38C1-416E-9110-5BC33996885B}"/>
    <cellStyle name="Standard 3 2 3 2 3 5" xfId="1123" xr:uid="{BAD4475B-72D2-4ACD-A849-245881B5ED67}"/>
    <cellStyle name="Standard 3 2 3 2 3 5 2" xfId="1124" xr:uid="{984183C7-3594-4CFC-BFF4-18E4E9DECF62}"/>
    <cellStyle name="Standard 3 2 3 2 3 5 3" xfId="1125" xr:uid="{F483348A-4F68-44C3-BFA1-1013ED4595A0}"/>
    <cellStyle name="Standard 3 2 3 2 3 5 4" xfId="1126" xr:uid="{7F973C0B-2A01-4C30-A27A-27176152AF4A}"/>
    <cellStyle name="Standard 3 2 3 2 3 5 5" xfId="1127" xr:uid="{5707CD1A-E954-4EA1-8329-64276D285A99}"/>
    <cellStyle name="Standard 3 2 3 2 3 6" xfId="1128" xr:uid="{736BF9D8-E6BB-4918-833C-3836C2EA7CE2}"/>
    <cellStyle name="Standard 3 2 3 2 3 6 2" xfId="1129" xr:uid="{802A65B7-135B-47B4-B391-0EDEAFA609D9}"/>
    <cellStyle name="Standard 3 2 3 2 3 6 3" xfId="1130" xr:uid="{FB6192FD-BDB7-4DE6-B87D-8F135495707A}"/>
    <cellStyle name="Standard 3 2 3 2 3 6 4" xfId="1131" xr:uid="{A9A1C369-B10A-4B89-888A-3BFE470D7E66}"/>
    <cellStyle name="Standard 3 2 3 2 3 6 5" xfId="1132" xr:uid="{C1EAF96F-52D9-4C8B-9D77-2F256D090AA2}"/>
    <cellStyle name="Standard 3 2 3 2 3 7" xfId="1133" xr:uid="{105BDC2A-6895-4043-B2AE-05AE2ABDF835}"/>
    <cellStyle name="Standard 3 2 3 2 3 8" xfId="1134" xr:uid="{6930D496-8172-4465-BE36-45F7F7CA6EF2}"/>
    <cellStyle name="Standard 3 2 3 2 3 9" xfId="1135" xr:uid="{E309E920-AB68-4982-9C23-26A1557BC5E3}"/>
    <cellStyle name="Standard 3 2 3 2 4" xfId="1136" xr:uid="{C87F284D-6B5E-40BE-A0F2-42F6D08CCAE5}"/>
    <cellStyle name="Standard 3 2 3 2 4 2" xfId="1137" xr:uid="{D1487C8F-B59C-46DE-941D-EBA73E3E13F4}"/>
    <cellStyle name="Standard 3 2 3 2 4 2 2" xfId="1138" xr:uid="{16F1248A-AE39-4CCB-9AD0-A4D1AE8833C9}"/>
    <cellStyle name="Standard 3 2 3 2 4 2 3" xfId="1139" xr:uid="{0051CFED-5981-4B68-A5DE-AEDD9113A8BB}"/>
    <cellStyle name="Standard 3 2 3 2 4 2 4" xfId="1140" xr:uid="{A926387F-BFB9-4363-BF08-B5A258D614D2}"/>
    <cellStyle name="Standard 3 2 3 2 4 2 5" xfId="1141" xr:uid="{6A0710F7-1676-4224-B69D-B47685BB83FD}"/>
    <cellStyle name="Standard 3 2 3 2 4 3" xfId="1142" xr:uid="{6D4FF2C9-10F6-40CD-8DFA-8AB6BD26677C}"/>
    <cellStyle name="Standard 3 2 3 2 4 4" xfId="1143" xr:uid="{A6517851-BD67-46EC-AD0C-C6FEA084C047}"/>
    <cellStyle name="Standard 3 2 3 2 4 5" xfId="1144" xr:uid="{2C05C1B1-0A90-480D-9EB0-E23381B3FAE0}"/>
    <cellStyle name="Standard 3 2 3 2 4 6" xfId="1145" xr:uid="{22AD332D-5180-4034-A834-97B651C6CAB7}"/>
    <cellStyle name="Standard 3 2 3 2 5" xfId="1146" xr:uid="{356FAD1A-DBD7-4719-910B-E3708C6E1F56}"/>
    <cellStyle name="Standard 3 2 3 2 5 2" xfId="1147" xr:uid="{5B7A1A0C-BB9E-428F-80FA-0F5D7625916B}"/>
    <cellStyle name="Standard 3 2 3 2 5 2 2" xfId="1148" xr:uid="{8809E644-DA43-4974-BAC3-89030C7EA509}"/>
    <cellStyle name="Standard 3 2 3 2 5 2 3" xfId="1149" xr:uid="{75402704-3E57-409B-B5EC-74AA40AB0306}"/>
    <cellStyle name="Standard 3 2 3 2 5 2 4" xfId="1150" xr:uid="{2C2D9B11-5B4B-41B8-91BC-3E8962B59397}"/>
    <cellStyle name="Standard 3 2 3 2 5 2 5" xfId="1151" xr:uid="{91F64E59-74B9-420E-8705-F0A8C3A964A0}"/>
    <cellStyle name="Standard 3 2 3 2 5 3" xfId="1152" xr:uid="{BBA27373-69C9-469C-849F-B80C5EC3F1F1}"/>
    <cellStyle name="Standard 3 2 3 2 5 4" xfId="1153" xr:uid="{6A7AFD63-9A22-46AF-9500-9EF0147CDD67}"/>
    <cellStyle name="Standard 3 2 3 2 5 5" xfId="1154" xr:uid="{F16BFE83-DB7F-413B-A230-EBB35C94B658}"/>
    <cellStyle name="Standard 3 2 3 2 5 6" xfId="1155" xr:uid="{EA7EE77A-BE8F-44E0-BADC-E388449506F2}"/>
    <cellStyle name="Standard 3 2 3 2 6" xfId="1156" xr:uid="{FA984887-1130-457B-814B-36917632B398}"/>
    <cellStyle name="Standard 3 2 3 2 6 2" xfId="1157" xr:uid="{A9AF6CAF-4197-45F7-A2A5-BBD3A237BD67}"/>
    <cellStyle name="Standard 3 2 3 2 6 2 2" xfId="1158" xr:uid="{1AFC15DB-3DED-460C-AF5C-AC7593F532FB}"/>
    <cellStyle name="Standard 3 2 3 2 6 2 3" xfId="1159" xr:uid="{CEF39F17-CC2E-4154-8CFB-6D1D8B413B21}"/>
    <cellStyle name="Standard 3 2 3 2 6 2 4" xfId="1160" xr:uid="{4C5CC41D-C969-4046-BA5F-4009D52D290D}"/>
    <cellStyle name="Standard 3 2 3 2 6 2 5" xfId="1161" xr:uid="{1DBF0BE6-5C8A-4943-ABC5-528CB14DF8AA}"/>
    <cellStyle name="Standard 3 2 3 2 6 3" xfId="1162" xr:uid="{31799F53-CADE-4EF7-AEE9-F49FB66EA9DD}"/>
    <cellStyle name="Standard 3 2 3 2 6 4" xfId="1163" xr:uid="{DD7F1715-294F-4C68-99EF-7C8DEA25940E}"/>
    <cellStyle name="Standard 3 2 3 2 6 5" xfId="1164" xr:uid="{E1CF7275-971A-4BD3-83F5-E85481B6078F}"/>
    <cellStyle name="Standard 3 2 3 2 6 6" xfId="1165" xr:uid="{DE432469-DA75-47C9-AD21-FED2B668A71E}"/>
    <cellStyle name="Standard 3 2 3 2 7" xfId="1166" xr:uid="{79A3FC0B-0771-406D-B1DE-B386CDA82EC8}"/>
    <cellStyle name="Standard 3 2 3 2 7 2" xfId="1167" xr:uid="{ADF6D3DD-0CE5-45FD-8AA3-3D8F2A5586D3}"/>
    <cellStyle name="Standard 3 2 3 2 7 2 2" xfId="1168" xr:uid="{2F12AD58-CA85-4587-9DDE-85BD90BF6FB8}"/>
    <cellStyle name="Standard 3 2 3 2 7 2 3" xfId="1169" xr:uid="{9F491B9A-3876-444A-9A9A-5CDA37FE6EB8}"/>
    <cellStyle name="Standard 3 2 3 2 7 2 4" xfId="1170" xr:uid="{7EAA8916-1D37-4AF9-BD65-1AFC1D95BDD1}"/>
    <cellStyle name="Standard 3 2 3 2 7 2 5" xfId="1171" xr:uid="{97D2D5E4-F76D-4A8C-85E5-0E0A562B9CF1}"/>
    <cellStyle name="Standard 3 2 3 2 7 3" xfId="1172" xr:uid="{BA094FE6-915A-4B8F-B036-C21C4FA2458D}"/>
    <cellStyle name="Standard 3 2 3 2 7 4" xfId="1173" xr:uid="{B5FEC890-07D4-4AB8-BEE9-CB90C40F2783}"/>
    <cellStyle name="Standard 3 2 3 2 7 5" xfId="1174" xr:uid="{A1950735-9884-463F-8C58-5F59C97DE2E7}"/>
    <cellStyle name="Standard 3 2 3 2 7 6" xfId="1175" xr:uid="{A52F49FE-24D2-49D1-8254-08C12684BC8B}"/>
    <cellStyle name="Standard 3 2 3 2 8" xfId="1176" xr:uid="{712E9812-F476-4AD0-A806-165339BF2CD8}"/>
    <cellStyle name="Standard 3 2 3 2 8 2" xfId="1177" xr:uid="{6F36BFCA-6635-4B11-8EF0-30B29F906232}"/>
    <cellStyle name="Standard 3 2 3 2 8 3" xfId="1178" xr:uid="{D3B8A8C6-6F92-45BF-AA59-F0FDFDA49F84}"/>
    <cellStyle name="Standard 3 2 3 2 8 4" xfId="1179" xr:uid="{2154A6D9-7ABA-419D-A39D-307B9DD0B272}"/>
    <cellStyle name="Standard 3 2 3 2 8 5" xfId="1180" xr:uid="{B80BDA63-150D-44A2-81D4-3CA0A3FD27DF}"/>
    <cellStyle name="Standard 3 2 3 2 9" xfId="1181" xr:uid="{0A762B9C-904E-4F85-A371-7937AF119A0A}"/>
    <cellStyle name="Standard 3 2 3 2 9 2" xfId="1182" xr:uid="{4C4996BA-CBEA-48A5-9FB7-EC1E73BDD616}"/>
    <cellStyle name="Standard 3 2 3 2 9 3" xfId="1183" xr:uid="{5983233B-444C-49F6-8835-0BB0D90935EE}"/>
    <cellStyle name="Standard 3 2 3 2 9 4" xfId="1184" xr:uid="{F534DD71-23D4-4454-BD24-6E50B40E2E93}"/>
    <cellStyle name="Standard 3 2 3 2 9 5" xfId="1185" xr:uid="{56460036-C213-4484-9BF9-DFA5F2071D5B}"/>
    <cellStyle name="Standard 3 2 3 3" xfId="1186" xr:uid="{7EA8C4B3-969B-4E87-8316-1421B91581E1}"/>
    <cellStyle name="Standard 3 2 3 3 10" xfId="1187" xr:uid="{89116504-98C6-4F81-8FA3-FF0E12B46A53}"/>
    <cellStyle name="Standard 3 2 3 3 11" xfId="1188" xr:uid="{DC4B855D-C709-4657-BB2B-643FCD2C3B03}"/>
    <cellStyle name="Standard 3 2 3 3 12" xfId="1189" xr:uid="{67276417-3BFD-4441-993E-097A6CE52274}"/>
    <cellStyle name="Standard 3 2 3 3 13" xfId="1190" xr:uid="{7C0C5F4A-252E-4723-9387-127D8BAF75A8}"/>
    <cellStyle name="Standard 3 2 3 3 2" xfId="1191" xr:uid="{0B18E878-372B-4D26-ACFA-78996CE80292}"/>
    <cellStyle name="Standard 3 2 3 3 2 10" xfId="1192" xr:uid="{9ECD81D5-950E-40EF-A128-9728245AA0C1}"/>
    <cellStyle name="Standard 3 2 3 3 2 11" xfId="1193" xr:uid="{7EE95160-65B2-4EC4-B126-9DB8242205EC}"/>
    <cellStyle name="Standard 3 2 3 3 2 2" xfId="1194" xr:uid="{AAFEFF4E-7CF8-42F9-8B0D-A21CFC747351}"/>
    <cellStyle name="Standard 3 2 3 3 2 2 2" xfId="1195" xr:uid="{0A1ACDD4-D993-4175-8D75-5B90FC0E7E58}"/>
    <cellStyle name="Standard 3 2 3 3 2 2 2 2" xfId="1196" xr:uid="{FF3DE465-BAF5-4305-AED1-1EF5538B10CF}"/>
    <cellStyle name="Standard 3 2 3 3 2 2 2 3" xfId="1197" xr:uid="{126F1DB8-E57C-4C0B-A708-83BDEAE090D5}"/>
    <cellStyle name="Standard 3 2 3 3 2 2 2 4" xfId="1198" xr:uid="{80201DC1-61D8-426C-AA8B-C085E7154F7F}"/>
    <cellStyle name="Standard 3 2 3 3 2 2 2 5" xfId="1199" xr:uid="{F93F0DDB-12B1-4884-BC4A-BDCD8951AAA3}"/>
    <cellStyle name="Standard 3 2 3 3 2 2 3" xfId="1200" xr:uid="{B8A815E0-2098-479A-8DE8-5A385BE49AA3}"/>
    <cellStyle name="Standard 3 2 3 3 2 2 4" xfId="1201" xr:uid="{BE01C77A-322A-483A-8AAC-135BCB023002}"/>
    <cellStyle name="Standard 3 2 3 3 2 2 5" xfId="1202" xr:uid="{EB138563-49FD-48CD-95D7-FC13585BA4F8}"/>
    <cellStyle name="Standard 3 2 3 3 2 2 6" xfId="1203" xr:uid="{746F1522-B223-465F-BBC0-6FFFC0E17326}"/>
    <cellStyle name="Standard 3 2 3 3 2 3" xfId="1204" xr:uid="{D861BB73-14B6-4F33-9947-9D745B813372}"/>
    <cellStyle name="Standard 3 2 3 3 2 3 2" xfId="1205" xr:uid="{5DCA4EF1-6294-4920-A092-9C791B2ED84A}"/>
    <cellStyle name="Standard 3 2 3 3 2 3 2 2" xfId="1206" xr:uid="{BF3C958D-979F-4C34-ADDF-5044386235CF}"/>
    <cellStyle name="Standard 3 2 3 3 2 3 2 3" xfId="1207" xr:uid="{3EC62EF1-A05D-4B1B-A860-594A05B1B83A}"/>
    <cellStyle name="Standard 3 2 3 3 2 3 2 4" xfId="1208" xr:uid="{EA0D4275-8DB4-429C-99AF-E44972A167EB}"/>
    <cellStyle name="Standard 3 2 3 3 2 3 2 5" xfId="1209" xr:uid="{240DE58A-C824-4643-AE5B-F4C4AF3FEC40}"/>
    <cellStyle name="Standard 3 2 3 3 2 3 3" xfId="1210" xr:uid="{5C2B26EB-BD4C-4467-9D06-6CBFDF665391}"/>
    <cellStyle name="Standard 3 2 3 3 2 3 4" xfId="1211" xr:uid="{3BCE462C-4B6A-497F-B630-00BBCB572517}"/>
    <cellStyle name="Standard 3 2 3 3 2 3 5" xfId="1212" xr:uid="{7F6882E0-B555-49FA-A276-790D87399867}"/>
    <cellStyle name="Standard 3 2 3 3 2 3 6" xfId="1213" xr:uid="{050C27A7-0C22-46BC-A33F-0B43A39863D4}"/>
    <cellStyle name="Standard 3 2 3 3 2 4" xfId="1214" xr:uid="{2E89E60B-B205-4B6C-89AE-1A64109B8727}"/>
    <cellStyle name="Standard 3 2 3 3 2 4 2" xfId="1215" xr:uid="{E519F55F-9DF7-4A3F-8292-EFBC35D55E8A}"/>
    <cellStyle name="Standard 3 2 3 3 2 4 2 2" xfId="1216" xr:uid="{FFE47EC5-CE01-4FBF-B890-46723A4BED50}"/>
    <cellStyle name="Standard 3 2 3 3 2 4 2 3" xfId="1217" xr:uid="{81B1E175-1878-49F1-BC1F-DA31A37DA742}"/>
    <cellStyle name="Standard 3 2 3 3 2 4 2 4" xfId="1218" xr:uid="{60CE646C-8209-4F07-A377-1FB53D4D2D48}"/>
    <cellStyle name="Standard 3 2 3 3 2 4 2 5" xfId="1219" xr:uid="{CE1F942E-A5E5-4BE0-8517-92FF54FE2F6B}"/>
    <cellStyle name="Standard 3 2 3 3 2 4 3" xfId="1220" xr:uid="{3F35A26D-7D1D-46A3-84BB-0CFFDE8B2296}"/>
    <cellStyle name="Standard 3 2 3 3 2 4 4" xfId="1221" xr:uid="{C81ACD24-B7A2-46FA-AF15-00DC130AE4EB}"/>
    <cellStyle name="Standard 3 2 3 3 2 4 5" xfId="1222" xr:uid="{2105315F-01F7-45C0-B8F0-D54E8B83922A}"/>
    <cellStyle name="Standard 3 2 3 3 2 4 6" xfId="1223" xr:uid="{9C30F9B4-ACED-486B-843B-815E43B7A835}"/>
    <cellStyle name="Standard 3 2 3 3 2 5" xfId="1224" xr:uid="{19214B4D-DE1D-492E-BBA1-0F0BD1B1906A}"/>
    <cellStyle name="Standard 3 2 3 3 2 5 2" xfId="1225" xr:uid="{3E41B7EA-8335-4E7B-88EB-B1A8998AD8E7}"/>
    <cellStyle name="Standard 3 2 3 3 2 5 3" xfId="1226" xr:uid="{C2A78332-A711-4B8E-93B9-6FAC037BC436}"/>
    <cellStyle name="Standard 3 2 3 3 2 5 4" xfId="1227" xr:uid="{527C3180-A51D-428E-B69B-5F2821888BCA}"/>
    <cellStyle name="Standard 3 2 3 3 2 5 5" xfId="1228" xr:uid="{B8D33CF3-1658-4A6A-913C-E111AA989BC6}"/>
    <cellStyle name="Standard 3 2 3 3 2 6" xfId="1229" xr:uid="{4B648561-B25A-4235-B417-59E4B96EFC2C}"/>
    <cellStyle name="Standard 3 2 3 3 2 6 2" xfId="1230" xr:uid="{7305F48E-0D68-4A0F-A4A3-53AF66A09709}"/>
    <cellStyle name="Standard 3 2 3 3 2 6 3" xfId="1231" xr:uid="{A57FE60B-8F1D-42CD-97CF-517B8EDCC879}"/>
    <cellStyle name="Standard 3 2 3 3 2 6 4" xfId="1232" xr:uid="{A56E9DCA-A3B0-49F5-817C-EBED8EA8B2EC}"/>
    <cellStyle name="Standard 3 2 3 3 2 6 5" xfId="1233" xr:uid="{5D70EA6E-BC9B-41F3-B541-FBFCF95AADAD}"/>
    <cellStyle name="Standard 3 2 3 3 2 7" xfId="1234" xr:uid="{9BFDE17A-DD61-4D18-98DF-FE623CB91923}"/>
    <cellStyle name="Standard 3 2 3 3 2 8" xfId="1235" xr:uid="{1F44CBB0-B904-454A-AA59-B02D127B1F52}"/>
    <cellStyle name="Standard 3 2 3 3 2 9" xfId="1236" xr:uid="{1F85B191-1F5C-4610-BB17-9F9A2671DB39}"/>
    <cellStyle name="Standard 3 2 3 3 3" xfId="1237" xr:uid="{0DD14BE0-F7F7-49D6-8BAF-96D54EE0C303}"/>
    <cellStyle name="Standard 3 2 3 3 3 2" xfId="1238" xr:uid="{320673DF-4FFD-461E-9BF3-B6A6FA4E75C4}"/>
    <cellStyle name="Standard 3 2 3 3 3 2 2" xfId="1239" xr:uid="{4B108703-2D07-4D3D-A6E7-A19AB8335DA1}"/>
    <cellStyle name="Standard 3 2 3 3 3 2 3" xfId="1240" xr:uid="{BA12F5C2-9FFE-46D5-A713-3E8EB84F816B}"/>
    <cellStyle name="Standard 3 2 3 3 3 2 4" xfId="1241" xr:uid="{535EF011-78D4-4D4C-84F9-C45018D783FD}"/>
    <cellStyle name="Standard 3 2 3 3 3 2 5" xfId="1242" xr:uid="{49D4CF8C-1938-47D3-A795-604EAE278900}"/>
    <cellStyle name="Standard 3 2 3 3 3 3" xfId="1243" xr:uid="{57D2D4FA-16AA-420D-BF10-8A17DE9F6A32}"/>
    <cellStyle name="Standard 3 2 3 3 3 4" xfId="1244" xr:uid="{C25B7F26-5BF5-4DEF-8409-3B06FBFA2A80}"/>
    <cellStyle name="Standard 3 2 3 3 3 5" xfId="1245" xr:uid="{CA843175-C50C-4641-9A8A-D732042C4B9B}"/>
    <cellStyle name="Standard 3 2 3 3 3 6" xfId="1246" xr:uid="{6A337E43-A314-47A2-8D66-D548BB4CC353}"/>
    <cellStyle name="Standard 3 2 3 3 4" xfId="1247" xr:uid="{998D05E2-E5F3-4A3B-8031-67BC9CCFF602}"/>
    <cellStyle name="Standard 3 2 3 3 4 2" xfId="1248" xr:uid="{27759CAA-D596-49B4-9B37-1A7410E08806}"/>
    <cellStyle name="Standard 3 2 3 3 4 2 2" xfId="1249" xr:uid="{2ADC6401-0E3E-492C-A8E4-6284FF03979F}"/>
    <cellStyle name="Standard 3 2 3 3 4 2 3" xfId="1250" xr:uid="{BBE787D4-D6A7-4D39-A680-96A9DA6336BD}"/>
    <cellStyle name="Standard 3 2 3 3 4 2 4" xfId="1251" xr:uid="{4DA581AB-989D-4300-9BD8-53C400909E9E}"/>
    <cellStyle name="Standard 3 2 3 3 4 2 5" xfId="1252" xr:uid="{24B8CB87-0915-402F-BEA6-1221C093B04E}"/>
    <cellStyle name="Standard 3 2 3 3 4 3" xfId="1253" xr:uid="{33F5DC42-7862-486C-B7B3-099B4486C173}"/>
    <cellStyle name="Standard 3 2 3 3 4 4" xfId="1254" xr:uid="{F553A88F-FAF7-44EA-BF60-853FC4C91F13}"/>
    <cellStyle name="Standard 3 2 3 3 4 5" xfId="1255" xr:uid="{C5CA3AB8-C17D-43BD-9AA4-C8B235F105E4}"/>
    <cellStyle name="Standard 3 2 3 3 4 6" xfId="1256" xr:uid="{969FABB0-4687-4029-B88E-978D6F08689A}"/>
    <cellStyle name="Standard 3 2 3 3 5" xfId="1257" xr:uid="{B1334808-E604-45DB-9F32-1785C73FF624}"/>
    <cellStyle name="Standard 3 2 3 3 5 2" xfId="1258" xr:uid="{CF3620D2-F2DF-4B14-9696-703352C43228}"/>
    <cellStyle name="Standard 3 2 3 3 5 2 2" xfId="1259" xr:uid="{BDF05475-7EBE-452A-9F87-BA694F4E6362}"/>
    <cellStyle name="Standard 3 2 3 3 5 2 3" xfId="1260" xr:uid="{AD8963D4-F22C-4407-BC46-D1A33D735DA7}"/>
    <cellStyle name="Standard 3 2 3 3 5 2 4" xfId="1261" xr:uid="{7D0515A7-7768-4D54-919F-677E1F8E8052}"/>
    <cellStyle name="Standard 3 2 3 3 5 2 5" xfId="1262" xr:uid="{8BAC86DF-6E72-4111-B434-F0F8AD80CC6E}"/>
    <cellStyle name="Standard 3 2 3 3 5 3" xfId="1263" xr:uid="{E2AD3478-B839-44C4-9EE0-833DA0130BF2}"/>
    <cellStyle name="Standard 3 2 3 3 5 4" xfId="1264" xr:uid="{85834072-5F11-4088-8FBB-EB6FEC4F15DC}"/>
    <cellStyle name="Standard 3 2 3 3 5 5" xfId="1265" xr:uid="{8664A7A9-D650-4BFA-BF65-3C35A432F351}"/>
    <cellStyle name="Standard 3 2 3 3 5 6" xfId="1266" xr:uid="{4B834E4A-4333-45DB-87F7-F3002FD39554}"/>
    <cellStyle name="Standard 3 2 3 3 6" xfId="1267" xr:uid="{A8030DD7-6990-438E-913C-89EEEEFA1C6E}"/>
    <cellStyle name="Standard 3 2 3 3 6 2" xfId="1268" xr:uid="{B81F8BAB-7B6F-4576-A2EE-BB2E81CFC0C3}"/>
    <cellStyle name="Standard 3 2 3 3 6 3" xfId="1269" xr:uid="{D1DB6769-FC59-4762-A83C-02D4CE2F7CFA}"/>
    <cellStyle name="Standard 3 2 3 3 6 4" xfId="1270" xr:uid="{A8B48330-752F-4EC2-8B8C-CA391DA8C426}"/>
    <cellStyle name="Standard 3 2 3 3 6 5" xfId="1271" xr:uid="{0925F6B7-6D7F-425A-9F1C-D01E8B09EEAA}"/>
    <cellStyle name="Standard 3 2 3 3 7" xfId="1272" xr:uid="{4ADA8B4A-5FB0-4CA7-B284-756143D3A8A6}"/>
    <cellStyle name="Standard 3 2 3 3 7 2" xfId="1273" xr:uid="{C80CB261-883B-4590-8A94-57C923EC7830}"/>
    <cellStyle name="Standard 3 2 3 3 7 3" xfId="1274" xr:uid="{69A53966-8D79-4B41-8FE7-3F250ED46EFB}"/>
    <cellStyle name="Standard 3 2 3 3 7 4" xfId="1275" xr:uid="{39EACF7B-B890-4493-A29F-2DCDBB917F2D}"/>
    <cellStyle name="Standard 3 2 3 3 7 5" xfId="1276" xr:uid="{47F6F1D9-993D-4009-9173-E05DDA201AD1}"/>
    <cellStyle name="Standard 3 2 3 3 8" xfId="1277" xr:uid="{1EF531B6-FD8D-4D9B-A144-36F50532048A}"/>
    <cellStyle name="Standard 3 2 3 3 8 2" xfId="1278" xr:uid="{FF85C304-80CD-44BC-8DF0-AF47596C2006}"/>
    <cellStyle name="Standard 3 2 3 3 8 3" xfId="1279" xr:uid="{644D0922-E6E2-402A-AA16-211405AF116A}"/>
    <cellStyle name="Standard 3 2 3 3 8 4" xfId="1280" xr:uid="{46F7D284-A074-4EF4-95CA-06AB05B382CA}"/>
    <cellStyle name="Standard 3 2 3 3 8 5" xfId="1281" xr:uid="{598ED214-B03B-49AC-94FE-D9EF8CDC46EA}"/>
    <cellStyle name="Standard 3 2 3 3 9" xfId="1282" xr:uid="{BD830F84-39B0-44B3-9129-8080D87D1EFF}"/>
    <cellStyle name="Standard 3 2 3 4" xfId="1283" xr:uid="{F660A16F-0DC0-42C4-B156-9C42CE6D4BD2}"/>
    <cellStyle name="Standard 3 2 3 4 10" xfId="1284" xr:uid="{CA6D747F-F0AF-4817-AD43-E462305BDF87}"/>
    <cellStyle name="Standard 3 2 3 4 11" xfId="1285" xr:uid="{09880256-9225-42C3-818F-59ED19290F0E}"/>
    <cellStyle name="Standard 3 2 3 4 12" xfId="1286" xr:uid="{88C2A7BD-812D-4716-8332-BFD37010637E}"/>
    <cellStyle name="Standard 3 2 3 4 13" xfId="1287" xr:uid="{D43F2C19-5866-44EF-B7E1-32D1A7010F48}"/>
    <cellStyle name="Standard 3 2 3 4 2" xfId="1288" xr:uid="{1E70A634-D6A9-4D8E-9E6D-72E9EA3E88BF}"/>
    <cellStyle name="Standard 3 2 3 4 2 10" xfId="1289" xr:uid="{9DC8D7A3-AE40-4DE1-88FE-81F68011799E}"/>
    <cellStyle name="Standard 3 2 3 4 2 11" xfId="1290" xr:uid="{02F1DD12-A4FC-447C-A968-3D35138A5D92}"/>
    <cellStyle name="Standard 3 2 3 4 2 2" xfId="1291" xr:uid="{248CCD3D-D4B8-4D5F-98BE-1D9E13F15788}"/>
    <cellStyle name="Standard 3 2 3 4 2 2 2" xfId="1292" xr:uid="{3371BBCF-8313-4B37-BA01-BBEE0AFFA807}"/>
    <cellStyle name="Standard 3 2 3 4 2 2 2 2" xfId="1293" xr:uid="{BA836234-5721-4578-8863-EE0D087D907E}"/>
    <cellStyle name="Standard 3 2 3 4 2 2 2 3" xfId="1294" xr:uid="{D76781A7-4717-4AF3-ABF4-AF10D01FCBF7}"/>
    <cellStyle name="Standard 3 2 3 4 2 2 2 4" xfId="1295" xr:uid="{50D241F1-AC5C-4DE0-9E11-4E9D385D1362}"/>
    <cellStyle name="Standard 3 2 3 4 2 2 2 5" xfId="1296" xr:uid="{A0F17081-9E85-4CAC-A7A5-4176982D4D01}"/>
    <cellStyle name="Standard 3 2 3 4 2 2 3" xfId="1297" xr:uid="{CA90683F-C999-412D-843B-38CDA3ADBEAF}"/>
    <cellStyle name="Standard 3 2 3 4 2 2 4" xfId="1298" xr:uid="{40120C8E-7693-4D74-89A2-ECFB41985BA4}"/>
    <cellStyle name="Standard 3 2 3 4 2 2 5" xfId="1299" xr:uid="{52580E5C-6040-442A-BB5D-8D6F6ECC5C7E}"/>
    <cellStyle name="Standard 3 2 3 4 2 2 6" xfId="1300" xr:uid="{D1105C93-56D2-4F97-9D35-8CC2899E4227}"/>
    <cellStyle name="Standard 3 2 3 4 2 3" xfId="1301" xr:uid="{0ACA53AA-537C-4109-9146-2CEDDBC48F9B}"/>
    <cellStyle name="Standard 3 2 3 4 2 3 2" xfId="1302" xr:uid="{09882F0F-B200-47AF-B9DF-2CCE2C1F038D}"/>
    <cellStyle name="Standard 3 2 3 4 2 3 2 2" xfId="1303" xr:uid="{F84528E8-B879-4F5F-8ED0-466035534A50}"/>
    <cellStyle name="Standard 3 2 3 4 2 3 2 3" xfId="1304" xr:uid="{2548DF53-B2FD-409E-BCEC-081D91E4E1B1}"/>
    <cellStyle name="Standard 3 2 3 4 2 3 2 4" xfId="1305" xr:uid="{11900C2A-B85F-49A3-8559-1806CD644196}"/>
    <cellStyle name="Standard 3 2 3 4 2 3 2 5" xfId="1306" xr:uid="{83C24346-928D-4EE1-A38A-F50BE60AF8D7}"/>
    <cellStyle name="Standard 3 2 3 4 2 3 3" xfId="1307" xr:uid="{A863ABF8-EDAD-4366-86AE-E99CA7C3DB09}"/>
    <cellStyle name="Standard 3 2 3 4 2 3 4" xfId="1308" xr:uid="{9C38C84A-FF76-4102-AA8E-912EDB171542}"/>
    <cellStyle name="Standard 3 2 3 4 2 3 5" xfId="1309" xr:uid="{70BF6040-26F1-4ED1-9AD5-2F686E5E8341}"/>
    <cellStyle name="Standard 3 2 3 4 2 3 6" xfId="1310" xr:uid="{17F3C65E-5170-4253-8A6D-F402123405C5}"/>
    <cellStyle name="Standard 3 2 3 4 2 4" xfId="1311" xr:uid="{705C0CE1-AC87-4216-9AC2-61F5CB95D0AC}"/>
    <cellStyle name="Standard 3 2 3 4 2 4 2" xfId="1312" xr:uid="{6F3C8D95-0071-4F12-8314-ADE6CB32BEF7}"/>
    <cellStyle name="Standard 3 2 3 4 2 4 2 2" xfId="1313" xr:uid="{73C55676-0D16-4BBF-9D06-A20B2E348F55}"/>
    <cellStyle name="Standard 3 2 3 4 2 4 2 3" xfId="1314" xr:uid="{ABDCA461-C4E7-4C39-9A35-379E62B1CE6C}"/>
    <cellStyle name="Standard 3 2 3 4 2 4 2 4" xfId="1315" xr:uid="{7FAD6AC4-7962-4F06-A272-C424B8C0C82B}"/>
    <cellStyle name="Standard 3 2 3 4 2 4 2 5" xfId="1316" xr:uid="{43BF0B31-6DA0-4810-8F4C-AF9CE6C98DA3}"/>
    <cellStyle name="Standard 3 2 3 4 2 4 3" xfId="1317" xr:uid="{B20D4185-17C2-4C6E-82C0-9F6994D1A9E2}"/>
    <cellStyle name="Standard 3 2 3 4 2 4 4" xfId="1318" xr:uid="{BE0AAF5A-C5C6-4EA4-BEC5-7AD9139EF7FB}"/>
    <cellStyle name="Standard 3 2 3 4 2 4 5" xfId="1319" xr:uid="{92A39178-F109-4F79-98C8-74739CD27881}"/>
    <cellStyle name="Standard 3 2 3 4 2 4 6" xfId="1320" xr:uid="{3D25F488-51E9-41A9-8D8A-5234F334D231}"/>
    <cellStyle name="Standard 3 2 3 4 2 5" xfId="1321" xr:uid="{CA5E903B-F053-44E2-821A-AF1AA47D8473}"/>
    <cellStyle name="Standard 3 2 3 4 2 5 2" xfId="1322" xr:uid="{2CBA3BD2-944C-44AC-BB3F-351BC4062D24}"/>
    <cellStyle name="Standard 3 2 3 4 2 5 3" xfId="1323" xr:uid="{F08C009A-6265-4AB3-9EE0-2669A069BB54}"/>
    <cellStyle name="Standard 3 2 3 4 2 5 4" xfId="1324" xr:uid="{9426B3B7-35C0-47FD-B68F-4A895595777F}"/>
    <cellStyle name="Standard 3 2 3 4 2 5 5" xfId="1325" xr:uid="{CB67CA9E-67CD-4FE0-924A-00C8D8D8DE1A}"/>
    <cellStyle name="Standard 3 2 3 4 2 6" xfId="1326" xr:uid="{2EA6D082-235D-4AB8-A7AD-B708978419BF}"/>
    <cellStyle name="Standard 3 2 3 4 2 6 2" xfId="1327" xr:uid="{1DBF0546-419A-4647-A93E-E402E9666C39}"/>
    <cellStyle name="Standard 3 2 3 4 2 6 3" xfId="1328" xr:uid="{20E7FBC6-4547-43B8-94D1-D9582EF95441}"/>
    <cellStyle name="Standard 3 2 3 4 2 6 4" xfId="1329" xr:uid="{7419535E-5C17-4493-A187-8D91C66013FB}"/>
    <cellStyle name="Standard 3 2 3 4 2 6 5" xfId="1330" xr:uid="{80C0939A-C1D5-43C0-AA4E-CF3C0BA2B64B}"/>
    <cellStyle name="Standard 3 2 3 4 2 7" xfId="1331" xr:uid="{126C4FA0-D7CE-4566-97F8-FD38A95CBE9D}"/>
    <cellStyle name="Standard 3 2 3 4 2 8" xfId="1332" xr:uid="{13F287D0-6260-40C7-B569-936ECED9DC6E}"/>
    <cellStyle name="Standard 3 2 3 4 2 9" xfId="1333" xr:uid="{D1878515-E3B1-4D21-AA32-E8EFE3D4908A}"/>
    <cellStyle name="Standard 3 2 3 4 3" xfId="1334" xr:uid="{45B609E2-6AA6-4E19-AEA1-EB0A6AEDA4B9}"/>
    <cellStyle name="Standard 3 2 3 4 3 2" xfId="1335" xr:uid="{2687121D-5EE6-41D8-8A16-1BB8B1BDE8C4}"/>
    <cellStyle name="Standard 3 2 3 4 3 2 2" xfId="1336" xr:uid="{3DCAC31C-F8FB-48B1-8972-93A5B05CE205}"/>
    <cellStyle name="Standard 3 2 3 4 3 2 3" xfId="1337" xr:uid="{F3D4F9F9-3FE0-4380-9EF1-822736CDA2D3}"/>
    <cellStyle name="Standard 3 2 3 4 3 2 4" xfId="1338" xr:uid="{73073B04-705E-4798-B598-5843D1DA19BF}"/>
    <cellStyle name="Standard 3 2 3 4 3 2 5" xfId="1339" xr:uid="{C3E72DCB-A0F1-4A18-B002-13C2D60A1075}"/>
    <cellStyle name="Standard 3 2 3 4 3 3" xfId="1340" xr:uid="{24303A04-E8AF-4A9D-A2CD-F1F3A27737E1}"/>
    <cellStyle name="Standard 3 2 3 4 3 4" xfId="1341" xr:uid="{CD6FB4A6-D2E3-49E8-942F-91A63D201011}"/>
    <cellStyle name="Standard 3 2 3 4 3 5" xfId="1342" xr:uid="{AF24CCEB-D9D1-430A-B944-C4DB7DCAFA42}"/>
    <cellStyle name="Standard 3 2 3 4 3 6" xfId="1343" xr:uid="{15A3D3D0-6ECE-46BD-AA3B-F187C943D73C}"/>
    <cellStyle name="Standard 3 2 3 4 4" xfId="1344" xr:uid="{6A46F065-BA67-47B6-8761-8F6CA16D352F}"/>
    <cellStyle name="Standard 3 2 3 4 4 2" xfId="1345" xr:uid="{0883AD61-E91A-4722-9EAF-5F857C9F367B}"/>
    <cellStyle name="Standard 3 2 3 4 4 2 2" xfId="1346" xr:uid="{C1B85E33-4B9D-4603-95AD-EB69BDFB8706}"/>
    <cellStyle name="Standard 3 2 3 4 4 2 3" xfId="1347" xr:uid="{10BC1198-1193-44F1-B3A7-C1737D3C369E}"/>
    <cellStyle name="Standard 3 2 3 4 4 2 4" xfId="1348" xr:uid="{B5A7F6B5-FD0F-48F4-96F9-9E96FFE39749}"/>
    <cellStyle name="Standard 3 2 3 4 4 2 5" xfId="1349" xr:uid="{C5131920-2BE9-4ADA-906F-358464D64E37}"/>
    <cellStyle name="Standard 3 2 3 4 4 3" xfId="1350" xr:uid="{DADF9916-F62C-4F16-9EF6-2247486D01D2}"/>
    <cellStyle name="Standard 3 2 3 4 4 4" xfId="1351" xr:uid="{6D9077FE-5ADA-4282-B6AD-FC868327C501}"/>
    <cellStyle name="Standard 3 2 3 4 4 5" xfId="1352" xr:uid="{7C2ECAE7-3B26-4DC8-B6B0-0653863E3766}"/>
    <cellStyle name="Standard 3 2 3 4 4 6" xfId="1353" xr:uid="{4E305DDE-F3BE-4077-B647-D21854A36A1E}"/>
    <cellStyle name="Standard 3 2 3 4 5" xfId="1354" xr:uid="{FC2BC5A9-EBDA-4635-A4DA-AFBD9CDC3D1A}"/>
    <cellStyle name="Standard 3 2 3 4 5 2" xfId="1355" xr:uid="{49E0C66A-F006-4EA0-8F4E-378871275424}"/>
    <cellStyle name="Standard 3 2 3 4 5 2 2" xfId="1356" xr:uid="{C51C0A76-EDE5-4736-84DF-7DEC4D858D29}"/>
    <cellStyle name="Standard 3 2 3 4 5 2 3" xfId="1357" xr:uid="{B3E7BEFB-29BF-458B-BC52-6B9BAE828BDF}"/>
    <cellStyle name="Standard 3 2 3 4 5 2 4" xfId="1358" xr:uid="{FF4B747D-5B4F-4E91-985D-A14E84235C31}"/>
    <cellStyle name="Standard 3 2 3 4 5 2 5" xfId="1359" xr:uid="{080C3818-FC5F-4076-8C76-0B184DEAADB8}"/>
    <cellStyle name="Standard 3 2 3 4 5 3" xfId="1360" xr:uid="{C5DC6CCC-0D6B-48FC-BA79-3CED3D541358}"/>
    <cellStyle name="Standard 3 2 3 4 5 4" xfId="1361" xr:uid="{8FF91512-A6AD-4025-AB81-989FA945485C}"/>
    <cellStyle name="Standard 3 2 3 4 5 5" xfId="1362" xr:uid="{DE09879D-3AAB-4F43-8945-601A9278C56B}"/>
    <cellStyle name="Standard 3 2 3 4 5 6" xfId="1363" xr:uid="{D970E8BF-6B18-47AD-AA2F-9D7FB6539590}"/>
    <cellStyle name="Standard 3 2 3 4 6" xfId="1364" xr:uid="{99479F94-E695-4BF5-A8A4-23C6649C49D3}"/>
    <cellStyle name="Standard 3 2 3 4 6 2" xfId="1365" xr:uid="{8CD87485-D855-477D-B55C-C00737A827C8}"/>
    <cellStyle name="Standard 3 2 3 4 6 3" xfId="1366" xr:uid="{E8557F72-3F60-4D1C-A2D9-81EA61E44216}"/>
    <cellStyle name="Standard 3 2 3 4 6 4" xfId="1367" xr:uid="{F3F498D0-020D-4799-8AFF-E0100A1F5EA1}"/>
    <cellStyle name="Standard 3 2 3 4 6 5" xfId="1368" xr:uid="{5D109248-0A6F-49AC-9468-E12B03E5FEDF}"/>
    <cellStyle name="Standard 3 2 3 4 7" xfId="1369" xr:uid="{05119A2F-35AF-444A-93EF-4D52968A596A}"/>
    <cellStyle name="Standard 3 2 3 4 7 2" xfId="1370" xr:uid="{6C2D7A93-E6C1-4F10-A0CF-9D1B1E281AE5}"/>
    <cellStyle name="Standard 3 2 3 4 7 3" xfId="1371" xr:uid="{DC500638-02ED-448C-881D-665849F694CD}"/>
    <cellStyle name="Standard 3 2 3 4 7 4" xfId="1372" xr:uid="{83760125-E982-4EF7-8AF9-73AE0828B390}"/>
    <cellStyle name="Standard 3 2 3 4 7 5" xfId="1373" xr:uid="{D9DB4213-E50F-4017-B0AA-A90097CC0CE8}"/>
    <cellStyle name="Standard 3 2 3 4 8" xfId="1374" xr:uid="{0B4B708F-81D3-49DC-969E-22AFB37397D4}"/>
    <cellStyle name="Standard 3 2 3 4 8 2" xfId="1375" xr:uid="{33EA1C89-144F-490E-9ED2-4B809CF7E776}"/>
    <cellStyle name="Standard 3 2 3 4 8 3" xfId="1376" xr:uid="{1B60834B-4773-4E69-A655-FF75DDD1B818}"/>
    <cellStyle name="Standard 3 2 3 4 8 4" xfId="1377" xr:uid="{7AFDF00C-7AB9-4754-BF14-D64DCD859EEE}"/>
    <cellStyle name="Standard 3 2 3 4 8 5" xfId="1378" xr:uid="{E6926485-1505-4337-8926-F62E96A09D6A}"/>
    <cellStyle name="Standard 3 2 3 4 9" xfId="1379" xr:uid="{64E959C0-52FB-4C8A-96D4-798849AD9DF9}"/>
    <cellStyle name="Standard 3 2 3 5" xfId="1380" xr:uid="{9B5545A7-8296-4BB1-BDC7-CEB882928387}"/>
    <cellStyle name="Standard 3 2 3 5 10" xfId="1381" xr:uid="{5ED2D9BF-900C-4027-BF7C-ED1404A5EAC7}"/>
    <cellStyle name="Standard 3 2 3 5 11" xfId="1382" xr:uid="{5FB4BAD5-364F-4E72-9833-E73F9FDFCFEF}"/>
    <cellStyle name="Standard 3 2 3 5 2" xfId="1383" xr:uid="{1CBF33EA-65B1-460E-9FA6-CD1A4A2C86B5}"/>
    <cellStyle name="Standard 3 2 3 5 2 2" xfId="1384" xr:uid="{B02648A5-D1C9-425B-8169-4ADB1A92CF9B}"/>
    <cellStyle name="Standard 3 2 3 5 2 2 2" xfId="1385" xr:uid="{06EEA30C-663D-4995-A471-73B3978E02C4}"/>
    <cellStyle name="Standard 3 2 3 5 2 2 3" xfId="1386" xr:uid="{F264A270-6E6F-4704-8FDA-5A8D3F74E931}"/>
    <cellStyle name="Standard 3 2 3 5 2 2 4" xfId="1387" xr:uid="{62FA8E3A-8C8E-421B-B25F-8806AEBB1B95}"/>
    <cellStyle name="Standard 3 2 3 5 2 2 5" xfId="1388" xr:uid="{4A50C058-B999-4B86-BB5B-C08948982E09}"/>
    <cellStyle name="Standard 3 2 3 5 2 3" xfId="1389" xr:uid="{7BC50B47-8706-4C68-A461-69CE0AD921A9}"/>
    <cellStyle name="Standard 3 2 3 5 2 4" xfId="1390" xr:uid="{DD19EB0D-585D-436C-BFC6-9C5FF19A6CAC}"/>
    <cellStyle name="Standard 3 2 3 5 2 5" xfId="1391" xr:uid="{DA9251A7-A7EB-43CE-8EF3-436E98BD30F4}"/>
    <cellStyle name="Standard 3 2 3 5 2 6" xfId="1392" xr:uid="{ABC62528-EAEA-4F4F-92D6-FF0C648ADF78}"/>
    <cellStyle name="Standard 3 2 3 5 3" xfId="1393" xr:uid="{7B6DF734-3A73-4EDA-8044-0572C9195941}"/>
    <cellStyle name="Standard 3 2 3 5 3 2" xfId="1394" xr:uid="{04ADF5E9-1F54-495B-A68E-8769C9F07F83}"/>
    <cellStyle name="Standard 3 2 3 5 3 2 2" xfId="1395" xr:uid="{0094EF93-D18F-42F8-8451-933CFC18892E}"/>
    <cellStyle name="Standard 3 2 3 5 3 2 3" xfId="1396" xr:uid="{607E26AB-9E3E-4771-AE31-4289BF59FF93}"/>
    <cellStyle name="Standard 3 2 3 5 3 2 4" xfId="1397" xr:uid="{6F4D4AFE-7BD2-4B47-822A-B170652ED3E3}"/>
    <cellStyle name="Standard 3 2 3 5 3 2 5" xfId="1398" xr:uid="{96AD8A37-2A93-4E32-8C6E-53816A9CE24D}"/>
    <cellStyle name="Standard 3 2 3 5 3 3" xfId="1399" xr:uid="{A292BF98-89D3-4409-8FA9-70B003B9D36F}"/>
    <cellStyle name="Standard 3 2 3 5 3 4" xfId="1400" xr:uid="{97559364-0D57-4EEB-A8A3-19FD142ACC42}"/>
    <cellStyle name="Standard 3 2 3 5 3 5" xfId="1401" xr:uid="{D8CF8B14-1413-4F67-9945-89D93931AAF2}"/>
    <cellStyle name="Standard 3 2 3 5 3 6" xfId="1402" xr:uid="{55E67820-E882-4D90-A074-CF7CBAEAED0B}"/>
    <cellStyle name="Standard 3 2 3 5 4" xfId="1403" xr:uid="{DA597929-2BBD-4655-A849-29D2E24D51B2}"/>
    <cellStyle name="Standard 3 2 3 5 4 2" xfId="1404" xr:uid="{196C5421-A3FF-4448-A8A5-186A4E9FA647}"/>
    <cellStyle name="Standard 3 2 3 5 4 2 2" xfId="1405" xr:uid="{C0D678A9-6441-4475-8B77-01D79B0C4E8C}"/>
    <cellStyle name="Standard 3 2 3 5 4 2 3" xfId="1406" xr:uid="{71F6D543-0EB3-4A2E-94F4-9FE3AD633603}"/>
    <cellStyle name="Standard 3 2 3 5 4 2 4" xfId="1407" xr:uid="{1C84B578-F0BC-4B36-AD05-D4EA41A68C18}"/>
    <cellStyle name="Standard 3 2 3 5 4 2 5" xfId="1408" xr:uid="{CB733C82-3AA7-4C03-AFC4-7D5CA588BAC2}"/>
    <cellStyle name="Standard 3 2 3 5 4 3" xfId="1409" xr:uid="{CBA52D55-99DD-4A51-922B-AE1EAB1B3869}"/>
    <cellStyle name="Standard 3 2 3 5 4 4" xfId="1410" xr:uid="{13C2AAD9-6D02-45D9-9C1F-E0F944E35AB7}"/>
    <cellStyle name="Standard 3 2 3 5 4 5" xfId="1411" xr:uid="{A1B588AB-A36C-4E16-8B00-C2478506D0B7}"/>
    <cellStyle name="Standard 3 2 3 5 4 6" xfId="1412" xr:uid="{E27FC9CB-0AA0-4F29-8D69-197AE4BDAAFA}"/>
    <cellStyle name="Standard 3 2 3 5 5" xfId="1413" xr:uid="{8E541C4B-63B6-440D-8F5C-DD470D77C002}"/>
    <cellStyle name="Standard 3 2 3 5 5 2" xfId="1414" xr:uid="{D39147CD-7040-487B-8D9B-CC7E0A3F9844}"/>
    <cellStyle name="Standard 3 2 3 5 5 3" xfId="1415" xr:uid="{6CAFCA73-C99E-42D4-B602-9385D9C683B1}"/>
    <cellStyle name="Standard 3 2 3 5 5 4" xfId="1416" xr:uid="{415AB204-BD7B-419F-B78B-7B475A6C6111}"/>
    <cellStyle name="Standard 3 2 3 5 5 5" xfId="1417" xr:uid="{824312D8-FAFF-481D-99D5-88687B94B440}"/>
    <cellStyle name="Standard 3 2 3 5 6" xfId="1418" xr:uid="{3E1DD22C-F145-4D77-9160-B6CB2A673CE9}"/>
    <cellStyle name="Standard 3 2 3 5 6 2" xfId="1419" xr:uid="{69B477D5-55E7-462F-84C0-EBF57CBAFF3D}"/>
    <cellStyle name="Standard 3 2 3 5 6 3" xfId="1420" xr:uid="{9E4C4720-A6FF-40D9-A260-E5A4D48A64A4}"/>
    <cellStyle name="Standard 3 2 3 5 6 4" xfId="1421" xr:uid="{779E2ED5-B718-4604-A525-EE1BCC55725E}"/>
    <cellStyle name="Standard 3 2 3 5 6 5" xfId="1422" xr:uid="{A6D5E8F2-6CFB-4DE9-8A3F-2596E380B139}"/>
    <cellStyle name="Standard 3 2 3 5 7" xfId="1423" xr:uid="{40769845-9351-4C18-BA5C-1416E980269A}"/>
    <cellStyle name="Standard 3 2 3 5 8" xfId="1424" xr:uid="{B148703A-7A9A-47E8-B931-C116842F2E01}"/>
    <cellStyle name="Standard 3 2 3 5 9" xfId="1425" xr:uid="{D3BBC3E5-9E8C-4BE6-A384-1792BC9FC267}"/>
    <cellStyle name="Standard 3 2 3 6" xfId="1426" xr:uid="{54E06B35-AFA5-4061-93ED-D989EE5EAB65}"/>
    <cellStyle name="Standard 3 2 3 6 2" xfId="1427" xr:uid="{1CCFDAD1-A2EE-4A16-AB0D-DF5AD6347F5A}"/>
    <cellStyle name="Standard 3 2 3 6 2 2" xfId="1428" xr:uid="{13B6F55D-F719-4937-BC17-56B818CDB120}"/>
    <cellStyle name="Standard 3 2 3 6 2 3" xfId="1429" xr:uid="{4E108948-DBAA-47FC-A11F-2A0E624DD7D4}"/>
    <cellStyle name="Standard 3 2 3 6 2 4" xfId="1430" xr:uid="{DCB838F8-646B-4483-AB9D-B86E04E70DE6}"/>
    <cellStyle name="Standard 3 2 3 6 2 5" xfId="1431" xr:uid="{FE1C3E12-9C1F-4A3F-AF2D-DCC1FDB7C605}"/>
    <cellStyle name="Standard 3 2 3 6 3" xfId="1432" xr:uid="{0E5635EF-D463-4CB5-8E01-47ACF689A7A6}"/>
    <cellStyle name="Standard 3 2 3 6 4" xfId="1433" xr:uid="{70BE3721-53D3-4839-83CE-8AB3B2047B18}"/>
    <cellStyle name="Standard 3 2 3 6 5" xfId="1434" xr:uid="{B3E7FD5F-4383-4DE0-B373-2C082CC3A817}"/>
    <cellStyle name="Standard 3 2 3 6 6" xfId="1435" xr:uid="{FFBB942C-9E2B-4B5C-B843-F38A12361003}"/>
    <cellStyle name="Standard 3 2 3 7" xfId="1436" xr:uid="{AC718209-D3B0-436B-96DE-9CC3AD0A5091}"/>
    <cellStyle name="Standard 3 2 3 7 2" xfId="1437" xr:uid="{23FC94BD-7161-414A-AF14-7B4DC8B6E4FF}"/>
    <cellStyle name="Standard 3 2 3 7 2 2" xfId="1438" xr:uid="{3494947E-2B5A-4EC8-A1D0-D6D932C17D32}"/>
    <cellStyle name="Standard 3 2 3 7 2 3" xfId="1439" xr:uid="{DE251854-A31B-4A5A-B72E-6F68A4D1694E}"/>
    <cellStyle name="Standard 3 2 3 7 2 4" xfId="1440" xr:uid="{EA567A1F-8B70-4897-B347-33EFB01242CD}"/>
    <cellStyle name="Standard 3 2 3 7 2 5" xfId="1441" xr:uid="{2E9DD8C5-7CF4-4FC7-B36D-DC569C004982}"/>
    <cellStyle name="Standard 3 2 3 7 3" xfId="1442" xr:uid="{719DC029-87CF-4140-AFEB-F4D129C5C5AD}"/>
    <cellStyle name="Standard 3 2 3 7 4" xfId="1443" xr:uid="{EC814CB3-A330-4D6A-A272-CCB447800571}"/>
    <cellStyle name="Standard 3 2 3 7 5" xfId="1444" xr:uid="{AF0E0C15-EC64-49A3-B34D-362497476706}"/>
    <cellStyle name="Standard 3 2 3 7 6" xfId="1445" xr:uid="{BDE2BBCE-F34F-466E-9FEF-2FAE605E01BD}"/>
    <cellStyle name="Standard 3 2 3 8" xfId="1446" xr:uid="{C39097A4-4CE0-451D-994D-C5214B307D92}"/>
    <cellStyle name="Standard 3 2 3 8 2" xfId="1447" xr:uid="{B883CAFF-9445-43AD-A392-9906AA1B7A6A}"/>
    <cellStyle name="Standard 3 2 3 8 2 2" xfId="1448" xr:uid="{81AE306A-84B1-4161-ADEA-A5A6B3CE8EAF}"/>
    <cellStyle name="Standard 3 2 3 8 2 3" xfId="1449" xr:uid="{0E613F4D-13FD-42C1-B37C-22FADAA10F57}"/>
    <cellStyle name="Standard 3 2 3 8 2 4" xfId="1450" xr:uid="{4DC5E218-6B64-4B0B-86F6-B87140B3A02D}"/>
    <cellStyle name="Standard 3 2 3 8 2 5" xfId="1451" xr:uid="{63D95E3A-3028-48AD-80C5-F708577D3D0D}"/>
    <cellStyle name="Standard 3 2 3 8 3" xfId="1452" xr:uid="{A8B13817-7920-453C-ACAB-F39C9D00DF00}"/>
    <cellStyle name="Standard 3 2 3 8 4" xfId="1453" xr:uid="{BBFAA01D-BA2B-49B5-8C5A-7C7DB27119BF}"/>
    <cellStyle name="Standard 3 2 3 8 5" xfId="1454" xr:uid="{ECBDAA19-E639-493B-8802-FB09146C4B84}"/>
    <cellStyle name="Standard 3 2 3 8 6" xfId="1455" xr:uid="{AFEC5142-D903-4BD3-90C8-CEEDF99311EF}"/>
    <cellStyle name="Standard 3 2 3 9" xfId="1456" xr:uid="{1C1FFC6C-55F8-4F51-BE2E-75F929A6A87D}"/>
    <cellStyle name="Standard 3 2 3 9 2" xfId="1457" xr:uid="{D20A37FA-F866-45AC-BC28-A683AA1CAC15}"/>
    <cellStyle name="Standard 3 2 3 9 2 2" xfId="1458" xr:uid="{A3987389-C547-4978-BB99-9F93D8BAC5E4}"/>
    <cellStyle name="Standard 3 2 3 9 2 3" xfId="1459" xr:uid="{E99DB6E1-4C62-41E6-89D8-429FADE57D09}"/>
    <cellStyle name="Standard 3 2 3 9 2 4" xfId="1460" xr:uid="{89197299-70F9-4E2A-B1F9-A0A9AB5814C4}"/>
    <cellStyle name="Standard 3 2 3 9 2 5" xfId="1461" xr:uid="{CA1166C6-A494-4602-B285-2931277CF23F}"/>
    <cellStyle name="Standard 3 2 3 9 3" xfId="1462" xr:uid="{586A950F-AB2C-4693-A7EF-50C70B9DBF03}"/>
    <cellStyle name="Standard 3 2 3 9 4" xfId="1463" xr:uid="{B46831DF-8FDB-4AB8-B000-1AAB54A1585D}"/>
    <cellStyle name="Standard 3 2 3 9 5" xfId="1464" xr:uid="{06BB5163-E7E6-4456-A7D6-9A05D75C5269}"/>
    <cellStyle name="Standard 3 2 3 9 6" xfId="1465" xr:uid="{EE277D6B-4FC8-4F5F-8951-0FB9B7FFF0DE}"/>
    <cellStyle name="Standard 3 2 4" xfId="1466" xr:uid="{EC92195C-D1E1-4C75-A2FC-6ABBF7AA4A99}"/>
    <cellStyle name="Standard 3 2 4 10" xfId="1467" xr:uid="{9F452BFD-3FCB-4544-880E-78D838EDB03B}"/>
    <cellStyle name="Standard 3 2 4 11" xfId="1468" xr:uid="{E95735D3-D3E6-4048-B2F9-5BBBA4DD9F43}"/>
    <cellStyle name="Standard 3 2 4 12" xfId="1469" xr:uid="{810E311C-5A24-4479-AD62-2EE9A991F0A6}"/>
    <cellStyle name="Standard 3 2 4 13" xfId="1470" xr:uid="{8610D0EE-0F51-4230-9672-201B269236C9}"/>
    <cellStyle name="Standard 3 2 4 14" xfId="1471" xr:uid="{A3157EE7-E6CA-4941-9A56-0620DA831AC9}"/>
    <cellStyle name="Standard 3 2 4 2" xfId="1472" xr:uid="{FD65614E-8FD2-4590-AB1F-62098C971D40}"/>
    <cellStyle name="Standard 3 2 4 2 10" xfId="1473" xr:uid="{2317ACB7-F47A-4D3F-8C51-BF8B0BD7DDA4}"/>
    <cellStyle name="Standard 3 2 4 2 11" xfId="1474" xr:uid="{2DAABC5C-677B-4694-823E-4BEC3F440AAE}"/>
    <cellStyle name="Standard 3 2 4 2 12" xfId="1475" xr:uid="{BE503899-AE01-4590-B7A7-92C38BEF80C2}"/>
    <cellStyle name="Standard 3 2 4 2 13" xfId="1476" xr:uid="{76EE22BE-F634-4B87-9079-0CFAE4D3C086}"/>
    <cellStyle name="Standard 3 2 4 2 2" xfId="1477" xr:uid="{02D23BF5-872F-41A1-8B1A-57F961E6312A}"/>
    <cellStyle name="Standard 3 2 4 2 2 10" xfId="1478" xr:uid="{AB29AEAB-F53C-4424-8818-96913FD061BC}"/>
    <cellStyle name="Standard 3 2 4 2 2 11" xfId="1479" xr:uid="{A630430B-739A-4AE4-9ABF-C673B8189809}"/>
    <cellStyle name="Standard 3 2 4 2 2 2" xfId="1480" xr:uid="{1F7A9CC4-45E0-480F-82CC-F518E76F56C9}"/>
    <cellStyle name="Standard 3 2 4 2 2 2 2" xfId="1481" xr:uid="{CB8D5730-3168-41B1-806A-CF080522E44E}"/>
    <cellStyle name="Standard 3 2 4 2 2 2 2 2" xfId="1482" xr:uid="{60BC0353-0C86-463A-AA9A-E77EBE068803}"/>
    <cellStyle name="Standard 3 2 4 2 2 2 2 3" xfId="1483" xr:uid="{6B6A0D5C-6626-46BB-8565-D0D8169FB902}"/>
    <cellStyle name="Standard 3 2 4 2 2 2 2 4" xfId="1484" xr:uid="{279CA82D-1414-4D39-9C90-56C0513C584F}"/>
    <cellStyle name="Standard 3 2 4 2 2 2 2 5" xfId="1485" xr:uid="{67D6C921-DF0A-42BE-BC68-27231A3929AB}"/>
    <cellStyle name="Standard 3 2 4 2 2 2 3" xfId="1486" xr:uid="{BB0BF569-D775-470F-92D7-329014CC0B76}"/>
    <cellStyle name="Standard 3 2 4 2 2 2 4" xfId="1487" xr:uid="{9A19401B-AA31-4AE4-98B7-B54CB4F697BF}"/>
    <cellStyle name="Standard 3 2 4 2 2 2 5" xfId="1488" xr:uid="{AE12B216-2BE0-44A4-856A-85CCEDF444CC}"/>
    <cellStyle name="Standard 3 2 4 2 2 2 6" xfId="1489" xr:uid="{DFD6265B-2CC2-4B56-83C7-0CB6879499A8}"/>
    <cellStyle name="Standard 3 2 4 2 2 3" xfId="1490" xr:uid="{28914DE8-4751-4D3A-91A7-8DB70737E657}"/>
    <cellStyle name="Standard 3 2 4 2 2 3 2" xfId="1491" xr:uid="{E0EB9AB3-DB63-4E8F-9F1A-5795F08E8E99}"/>
    <cellStyle name="Standard 3 2 4 2 2 3 2 2" xfId="1492" xr:uid="{1FC1A311-DCBA-4FB5-BA09-FDE6B6890AD8}"/>
    <cellStyle name="Standard 3 2 4 2 2 3 2 3" xfId="1493" xr:uid="{AFBF6865-F232-4984-8762-9EDF665A808E}"/>
    <cellStyle name="Standard 3 2 4 2 2 3 2 4" xfId="1494" xr:uid="{D6C76BDE-0D4F-4A70-B6FC-CF11FDB7F31C}"/>
    <cellStyle name="Standard 3 2 4 2 2 3 2 5" xfId="1495" xr:uid="{BA0F0573-368B-4169-9CDB-95AD0C5C033A}"/>
    <cellStyle name="Standard 3 2 4 2 2 3 3" xfId="1496" xr:uid="{0A439559-DDD7-45D2-A62F-2CA6F4A79CDE}"/>
    <cellStyle name="Standard 3 2 4 2 2 3 4" xfId="1497" xr:uid="{57E3418D-A2EC-44A4-943E-0FA84925C2AF}"/>
    <cellStyle name="Standard 3 2 4 2 2 3 5" xfId="1498" xr:uid="{5E4F2B97-4A6A-49B5-81D3-0DA89F26DF26}"/>
    <cellStyle name="Standard 3 2 4 2 2 3 6" xfId="1499" xr:uid="{D2AAAB2C-4F51-409C-A85C-249DBEF3284C}"/>
    <cellStyle name="Standard 3 2 4 2 2 4" xfId="1500" xr:uid="{9D603214-241F-496B-9D4B-869D2758405B}"/>
    <cellStyle name="Standard 3 2 4 2 2 4 2" xfId="1501" xr:uid="{4443708B-3456-422B-93FA-B3EC33C41BE7}"/>
    <cellStyle name="Standard 3 2 4 2 2 4 2 2" xfId="1502" xr:uid="{4B4213F2-6BB9-4405-9482-0A7A1DA80385}"/>
    <cellStyle name="Standard 3 2 4 2 2 4 2 3" xfId="1503" xr:uid="{A48C72E3-A467-4D11-8FD8-A6672F8D253D}"/>
    <cellStyle name="Standard 3 2 4 2 2 4 2 4" xfId="1504" xr:uid="{659709F5-5C43-4CB3-8F9B-18476ED61AE6}"/>
    <cellStyle name="Standard 3 2 4 2 2 4 2 5" xfId="1505" xr:uid="{46F052EF-D07B-4609-94E6-C7A9FC86A655}"/>
    <cellStyle name="Standard 3 2 4 2 2 4 3" xfId="1506" xr:uid="{81DF2028-07B2-4FD1-A37D-32981B275A4E}"/>
    <cellStyle name="Standard 3 2 4 2 2 4 4" xfId="1507" xr:uid="{32DF93C6-519E-44F0-A831-6AE0B1765379}"/>
    <cellStyle name="Standard 3 2 4 2 2 4 5" xfId="1508" xr:uid="{479CFD98-9D4A-4B2E-81E9-4327FDA29FCE}"/>
    <cellStyle name="Standard 3 2 4 2 2 4 6" xfId="1509" xr:uid="{B874F395-F7A6-44A7-8BDD-D43598C0064E}"/>
    <cellStyle name="Standard 3 2 4 2 2 5" xfId="1510" xr:uid="{642CD10A-A927-4F84-86B7-92DA6A1946B3}"/>
    <cellStyle name="Standard 3 2 4 2 2 5 2" xfId="1511" xr:uid="{9C58F324-1F98-4E19-9292-9BA3168ED427}"/>
    <cellStyle name="Standard 3 2 4 2 2 5 3" xfId="1512" xr:uid="{15C3DD1C-EC99-4115-85C2-D0D7813FCA33}"/>
    <cellStyle name="Standard 3 2 4 2 2 5 4" xfId="1513" xr:uid="{947B0821-467A-4E5A-89B6-9A47AA5C308A}"/>
    <cellStyle name="Standard 3 2 4 2 2 5 5" xfId="1514" xr:uid="{04E38564-D4FA-4A8B-8D5D-1F63865AB06E}"/>
    <cellStyle name="Standard 3 2 4 2 2 6" xfId="1515" xr:uid="{4214DDDA-BCA2-4932-A8BF-5D47012DFE38}"/>
    <cellStyle name="Standard 3 2 4 2 2 6 2" xfId="1516" xr:uid="{CEAFE1C4-7168-4744-A6E3-FDE5C5C20060}"/>
    <cellStyle name="Standard 3 2 4 2 2 6 3" xfId="1517" xr:uid="{5C043AED-257B-4235-975D-BCCD5B7C1BE4}"/>
    <cellStyle name="Standard 3 2 4 2 2 6 4" xfId="1518" xr:uid="{AEE5549F-24D8-43E4-A55C-C6B000E757A3}"/>
    <cellStyle name="Standard 3 2 4 2 2 6 5" xfId="1519" xr:uid="{F1B1A67B-AF74-4ED5-9B1E-BA4408159E9D}"/>
    <cellStyle name="Standard 3 2 4 2 2 7" xfId="1520" xr:uid="{C14EF867-A224-49F4-A010-AE2444912D0E}"/>
    <cellStyle name="Standard 3 2 4 2 2 8" xfId="1521" xr:uid="{042123EA-BB99-49D0-BA29-02E43ED60DA3}"/>
    <cellStyle name="Standard 3 2 4 2 2 9" xfId="1522" xr:uid="{1965B68B-0E1B-412E-9347-C2213BDCE4E4}"/>
    <cellStyle name="Standard 3 2 4 2 3" xfId="1523" xr:uid="{DD3E659E-A594-4C03-A31B-A399993D370D}"/>
    <cellStyle name="Standard 3 2 4 2 3 2" xfId="1524" xr:uid="{36E00A11-FCA8-4851-8920-DF548D84C2CC}"/>
    <cellStyle name="Standard 3 2 4 2 3 2 2" xfId="1525" xr:uid="{EAE524F2-453C-4CC7-85AB-C1FAABECE597}"/>
    <cellStyle name="Standard 3 2 4 2 3 2 3" xfId="1526" xr:uid="{D585A00A-41CD-4AB7-BA71-94BF158976A2}"/>
    <cellStyle name="Standard 3 2 4 2 3 2 4" xfId="1527" xr:uid="{8AEE1DA3-5162-44CA-B159-2740C6B376FB}"/>
    <cellStyle name="Standard 3 2 4 2 3 2 5" xfId="1528" xr:uid="{1408161A-DB03-4018-9A11-200658305357}"/>
    <cellStyle name="Standard 3 2 4 2 3 3" xfId="1529" xr:uid="{0E80CCBD-0AD4-4AE0-AFCE-0AFD4BC9406A}"/>
    <cellStyle name="Standard 3 2 4 2 3 4" xfId="1530" xr:uid="{6F43319B-7B91-4B87-9BC7-D1B50BC08C92}"/>
    <cellStyle name="Standard 3 2 4 2 3 5" xfId="1531" xr:uid="{D1F1E538-06BB-4CA7-9331-ED1134E243D4}"/>
    <cellStyle name="Standard 3 2 4 2 3 6" xfId="1532" xr:uid="{63B2CDF7-C25E-4AE8-838D-3B0FA66B51CF}"/>
    <cellStyle name="Standard 3 2 4 2 4" xfId="1533" xr:uid="{0E56B4B5-3B72-461C-9F04-0134B3C6047B}"/>
    <cellStyle name="Standard 3 2 4 2 4 2" xfId="1534" xr:uid="{A303772A-E006-4414-8FC8-E8E0805E678F}"/>
    <cellStyle name="Standard 3 2 4 2 4 2 2" xfId="1535" xr:uid="{71063335-F5D2-4792-8E42-6D9E3CE83937}"/>
    <cellStyle name="Standard 3 2 4 2 4 2 3" xfId="1536" xr:uid="{1B142039-F609-4EDB-9CED-C54D89324231}"/>
    <cellStyle name="Standard 3 2 4 2 4 2 4" xfId="1537" xr:uid="{3C191016-0A44-47EA-BD90-9EC5746BCDDF}"/>
    <cellStyle name="Standard 3 2 4 2 4 2 5" xfId="1538" xr:uid="{8ACFDA1B-CBD8-4728-9557-1A03DE4F6BF7}"/>
    <cellStyle name="Standard 3 2 4 2 4 3" xfId="1539" xr:uid="{20CDC4F4-35EB-4B8B-9D24-4D63CCA01CEA}"/>
    <cellStyle name="Standard 3 2 4 2 4 4" xfId="1540" xr:uid="{0CCD8A82-EB36-4262-AAED-322F91CEDB47}"/>
    <cellStyle name="Standard 3 2 4 2 4 5" xfId="1541" xr:uid="{0D9B944F-4181-416F-8BD2-F871969A244F}"/>
    <cellStyle name="Standard 3 2 4 2 4 6" xfId="1542" xr:uid="{AE04C5CF-7F1E-4444-90A2-58BE3A2D3DE1}"/>
    <cellStyle name="Standard 3 2 4 2 5" xfId="1543" xr:uid="{246B8FE1-C67E-48CD-A29F-32EF6310A640}"/>
    <cellStyle name="Standard 3 2 4 2 5 2" xfId="1544" xr:uid="{2AABBB2A-5DE1-43F1-9311-64770EAC6D3D}"/>
    <cellStyle name="Standard 3 2 4 2 5 2 2" xfId="1545" xr:uid="{425886E7-B437-401D-A91C-1D89EC860AE2}"/>
    <cellStyle name="Standard 3 2 4 2 5 2 3" xfId="1546" xr:uid="{0F7D3C90-AEC3-434E-B4B7-594FD8B6C68A}"/>
    <cellStyle name="Standard 3 2 4 2 5 2 4" xfId="1547" xr:uid="{C8E729FB-9D03-4ACF-BA78-7DEBC1CAFDB1}"/>
    <cellStyle name="Standard 3 2 4 2 5 2 5" xfId="1548" xr:uid="{9C12E980-8A59-4AA2-9962-49D7DEBDA159}"/>
    <cellStyle name="Standard 3 2 4 2 5 3" xfId="1549" xr:uid="{DA6E3DDB-0CD5-42E1-9C01-4671C722537B}"/>
    <cellStyle name="Standard 3 2 4 2 5 4" xfId="1550" xr:uid="{3BAD948D-F92A-4085-B31A-9C521C84F395}"/>
    <cellStyle name="Standard 3 2 4 2 5 5" xfId="1551" xr:uid="{4369E38D-A08D-4F41-870F-1880C9A4E02D}"/>
    <cellStyle name="Standard 3 2 4 2 5 6" xfId="1552" xr:uid="{F1A1216A-89BE-4AF8-98D1-05E2C8D32B17}"/>
    <cellStyle name="Standard 3 2 4 2 6" xfId="1553" xr:uid="{8ED90ACA-095B-44E3-9C9F-CB2DBC15E49A}"/>
    <cellStyle name="Standard 3 2 4 2 6 2" xfId="1554" xr:uid="{1A981738-447F-448E-B367-A83441247F2E}"/>
    <cellStyle name="Standard 3 2 4 2 6 3" xfId="1555" xr:uid="{2DB43F8B-12F0-43FF-A599-DB155629C01D}"/>
    <cellStyle name="Standard 3 2 4 2 6 4" xfId="1556" xr:uid="{66BF782C-1C6C-4888-A867-23C9656CDED2}"/>
    <cellStyle name="Standard 3 2 4 2 6 5" xfId="1557" xr:uid="{0063AACC-F020-4136-8511-A3B04E7E8541}"/>
    <cellStyle name="Standard 3 2 4 2 7" xfId="1558" xr:uid="{DC1E4516-618F-4C4F-BB05-1F27447A4F73}"/>
    <cellStyle name="Standard 3 2 4 2 7 2" xfId="1559" xr:uid="{AC620D70-A641-42CD-91A5-C2C26C08D567}"/>
    <cellStyle name="Standard 3 2 4 2 7 3" xfId="1560" xr:uid="{AA1FA18C-EF52-4CEE-9F55-A2D6348581BD}"/>
    <cellStyle name="Standard 3 2 4 2 7 4" xfId="1561" xr:uid="{85876271-01BA-4B52-907D-CD32B3C1DB39}"/>
    <cellStyle name="Standard 3 2 4 2 7 5" xfId="1562" xr:uid="{073AC5DF-D4C9-4231-9692-E93D8521C5B3}"/>
    <cellStyle name="Standard 3 2 4 2 8" xfId="1563" xr:uid="{0349C25B-FFAF-4B79-9FE1-BF651C70E9A0}"/>
    <cellStyle name="Standard 3 2 4 2 8 2" xfId="1564" xr:uid="{E0196FF5-C57D-413A-AD69-C7D2B17E8B37}"/>
    <cellStyle name="Standard 3 2 4 2 8 3" xfId="1565" xr:uid="{127B7E56-DC83-4118-AA6F-4DBA6C590F58}"/>
    <cellStyle name="Standard 3 2 4 2 8 4" xfId="1566" xr:uid="{AC955B5F-745A-495C-937B-E4B201143F37}"/>
    <cellStyle name="Standard 3 2 4 2 8 5" xfId="1567" xr:uid="{A9167341-26B2-43CA-A499-199FB97D0170}"/>
    <cellStyle name="Standard 3 2 4 2 9" xfId="1568" xr:uid="{9A8E7A35-E637-4F96-BFD7-D80A3B0B6908}"/>
    <cellStyle name="Standard 3 2 4 3" xfId="1569" xr:uid="{CC5B3541-8D82-4B43-8360-77C261C232F4}"/>
    <cellStyle name="Standard 3 2 4 3 10" xfId="1570" xr:uid="{ABCDB619-7023-4436-A750-2161DC6872B3}"/>
    <cellStyle name="Standard 3 2 4 3 11" xfId="1571" xr:uid="{DA5B92E1-2674-4989-96F0-B264ED4C5321}"/>
    <cellStyle name="Standard 3 2 4 3 2" xfId="1572" xr:uid="{57185E45-8389-4C51-AF71-907C3DB679C5}"/>
    <cellStyle name="Standard 3 2 4 3 2 2" xfId="1573" xr:uid="{86F0BE41-0BFA-4DEF-8CDC-377AC5053374}"/>
    <cellStyle name="Standard 3 2 4 3 2 2 2" xfId="1574" xr:uid="{52E4BE03-58A9-4395-92A2-13FF43D28D1A}"/>
    <cellStyle name="Standard 3 2 4 3 2 2 3" xfId="1575" xr:uid="{36E3C7A9-1473-47E3-800F-1A637C864E06}"/>
    <cellStyle name="Standard 3 2 4 3 2 2 4" xfId="1576" xr:uid="{C0B1146F-D83A-4DDC-A767-4E53FB02A556}"/>
    <cellStyle name="Standard 3 2 4 3 2 2 5" xfId="1577" xr:uid="{C81F709F-2C68-4772-AB13-22896BA5A345}"/>
    <cellStyle name="Standard 3 2 4 3 2 3" xfId="1578" xr:uid="{D6587E07-7CFF-4F44-848B-8729D7BA6B28}"/>
    <cellStyle name="Standard 3 2 4 3 2 4" xfId="1579" xr:uid="{61E0A571-1259-4180-8014-58DAB505770D}"/>
    <cellStyle name="Standard 3 2 4 3 2 5" xfId="1580" xr:uid="{1C426C5C-EDD7-4D69-8DC4-F6AC3D8CECF3}"/>
    <cellStyle name="Standard 3 2 4 3 2 6" xfId="1581" xr:uid="{2865F28E-3EF1-493D-93C9-0997D3A46774}"/>
    <cellStyle name="Standard 3 2 4 3 3" xfId="1582" xr:uid="{804873A6-A141-4579-9FBC-D06F40A06986}"/>
    <cellStyle name="Standard 3 2 4 3 3 2" xfId="1583" xr:uid="{8FF82E0F-ACFF-41C1-97FE-39DE3B5B0BA3}"/>
    <cellStyle name="Standard 3 2 4 3 3 2 2" xfId="1584" xr:uid="{B999C31E-41EE-4B5E-9BD8-7556A8F88613}"/>
    <cellStyle name="Standard 3 2 4 3 3 2 3" xfId="1585" xr:uid="{03623BB5-D8F1-4E74-958A-86227F606130}"/>
    <cellStyle name="Standard 3 2 4 3 3 2 4" xfId="1586" xr:uid="{4C20AF57-BAD7-4823-954F-888504EFE5B4}"/>
    <cellStyle name="Standard 3 2 4 3 3 2 5" xfId="1587" xr:uid="{9F909AA4-B43C-4DF7-8E3A-1075577B88C3}"/>
    <cellStyle name="Standard 3 2 4 3 3 3" xfId="1588" xr:uid="{4433BE97-6FDE-4020-AEA7-ACA01D2F91FF}"/>
    <cellStyle name="Standard 3 2 4 3 3 4" xfId="1589" xr:uid="{9ABADEBD-D403-44F3-B356-5BD376BC7AD8}"/>
    <cellStyle name="Standard 3 2 4 3 3 5" xfId="1590" xr:uid="{5F19F50F-B934-425E-A03E-9C81454C17B7}"/>
    <cellStyle name="Standard 3 2 4 3 3 6" xfId="1591" xr:uid="{D901A88E-769A-47FE-8AED-026F97FBCADE}"/>
    <cellStyle name="Standard 3 2 4 3 4" xfId="1592" xr:uid="{4DCD3C5A-D71C-4B93-AAEF-1217ED07F1E1}"/>
    <cellStyle name="Standard 3 2 4 3 4 2" xfId="1593" xr:uid="{45A70641-8FF3-447E-9C94-F5082E678D19}"/>
    <cellStyle name="Standard 3 2 4 3 4 2 2" xfId="1594" xr:uid="{969FD247-55EB-4810-B649-044046B1960D}"/>
    <cellStyle name="Standard 3 2 4 3 4 2 3" xfId="1595" xr:uid="{B57F7052-933B-486C-8B72-98B6191BDD29}"/>
    <cellStyle name="Standard 3 2 4 3 4 2 4" xfId="1596" xr:uid="{5FDBEA28-A198-4A93-95CF-9031780F3BD4}"/>
    <cellStyle name="Standard 3 2 4 3 4 2 5" xfId="1597" xr:uid="{F66D6AF6-5D38-4796-A3FE-6AB83E51D1C4}"/>
    <cellStyle name="Standard 3 2 4 3 4 3" xfId="1598" xr:uid="{46265D8E-98A6-40D2-ACF4-9380A4E04762}"/>
    <cellStyle name="Standard 3 2 4 3 4 4" xfId="1599" xr:uid="{D168ADD1-05CB-43D3-9917-7F86E15ECD04}"/>
    <cellStyle name="Standard 3 2 4 3 4 5" xfId="1600" xr:uid="{9CC6A7B6-837D-4019-A005-77DA034BBF96}"/>
    <cellStyle name="Standard 3 2 4 3 4 6" xfId="1601" xr:uid="{E43494FB-D5EC-4F45-B70D-989974DDBB42}"/>
    <cellStyle name="Standard 3 2 4 3 5" xfId="1602" xr:uid="{A14892C1-C220-4238-A420-6722D66A81C4}"/>
    <cellStyle name="Standard 3 2 4 3 5 2" xfId="1603" xr:uid="{8F84969D-9480-4BE8-A947-A1C067DE6C83}"/>
    <cellStyle name="Standard 3 2 4 3 5 3" xfId="1604" xr:uid="{25A0A101-395A-458B-BF28-5FD350FF9C59}"/>
    <cellStyle name="Standard 3 2 4 3 5 4" xfId="1605" xr:uid="{AC435B8D-5D4E-4DE8-A453-1EFB82FC035E}"/>
    <cellStyle name="Standard 3 2 4 3 5 5" xfId="1606" xr:uid="{41EBDC6C-5981-46ED-ABC5-04B9547C4EDA}"/>
    <cellStyle name="Standard 3 2 4 3 6" xfId="1607" xr:uid="{3F690D18-E41E-4875-B32D-10937EA0A4AF}"/>
    <cellStyle name="Standard 3 2 4 3 6 2" xfId="1608" xr:uid="{E596A1CD-731B-40EE-81C1-673DE02BA5A4}"/>
    <cellStyle name="Standard 3 2 4 3 6 3" xfId="1609" xr:uid="{4A637F33-2125-4AD2-AB93-5BDFB7A82EB0}"/>
    <cellStyle name="Standard 3 2 4 3 6 4" xfId="1610" xr:uid="{9739D3FE-14D2-4424-A50B-6414BFB1B0CB}"/>
    <cellStyle name="Standard 3 2 4 3 6 5" xfId="1611" xr:uid="{215E8050-0435-4D37-A11C-3B1AC2CEA23E}"/>
    <cellStyle name="Standard 3 2 4 3 7" xfId="1612" xr:uid="{A87184CA-FAC7-4C99-93C9-5CF962197B35}"/>
    <cellStyle name="Standard 3 2 4 3 8" xfId="1613" xr:uid="{C63A4646-F75D-4E19-9504-112445B99AA0}"/>
    <cellStyle name="Standard 3 2 4 3 9" xfId="1614" xr:uid="{1DFBCC06-CB39-4F9B-AC67-5492B6E4BB0E}"/>
    <cellStyle name="Standard 3 2 4 4" xfId="1615" xr:uid="{6CE1846E-5974-446A-B74C-F7E2E7FD6ACD}"/>
    <cellStyle name="Standard 3 2 4 4 2" xfId="1616" xr:uid="{D8C0242D-9170-46C6-8A68-82E0A901351D}"/>
    <cellStyle name="Standard 3 2 4 4 2 2" xfId="1617" xr:uid="{611C30FA-006C-49A5-9DFE-86BFA133E3FD}"/>
    <cellStyle name="Standard 3 2 4 4 2 3" xfId="1618" xr:uid="{6EA8C916-1CB2-438D-8D49-7F60ED6C34EF}"/>
    <cellStyle name="Standard 3 2 4 4 2 4" xfId="1619" xr:uid="{692EBA80-A994-41BE-8DFD-5052D88C766D}"/>
    <cellStyle name="Standard 3 2 4 4 2 5" xfId="1620" xr:uid="{D3C77E44-3022-41E8-B67C-405070B8E5C1}"/>
    <cellStyle name="Standard 3 2 4 4 3" xfId="1621" xr:uid="{28A73D2B-2EB3-46F5-9E84-211CEF33BCAD}"/>
    <cellStyle name="Standard 3 2 4 4 4" xfId="1622" xr:uid="{7B94A0D7-DBB3-4C37-B1D1-A0B0D8A9A869}"/>
    <cellStyle name="Standard 3 2 4 4 5" xfId="1623" xr:uid="{7304F38C-C1D9-45D9-BEF8-46A1E89EFD32}"/>
    <cellStyle name="Standard 3 2 4 4 6" xfId="1624" xr:uid="{122F003D-DA11-409A-97EE-3671C452A7A0}"/>
    <cellStyle name="Standard 3 2 4 5" xfId="1625" xr:uid="{79A5BC6F-EE73-45AD-99B9-409CA41E4BB3}"/>
    <cellStyle name="Standard 3 2 4 5 2" xfId="1626" xr:uid="{BE74B143-FD2C-4EB3-83E3-8CACF1195268}"/>
    <cellStyle name="Standard 3 2 4 5 2 2" xfId="1627" xr:uid="{23474BAB-4C55-4A96-9244-CD182E9D925E}"/>
    <cellStyle name="Standard 3 2 4 5 2 3" xfId="1628" xr:uid="{33D64D28-DF4C-42A3-9CCB-C3CE96882733}"/>
    <cellStyle name="Standard 3 2 4 5 2 4" xfId="1629" xr:uid="{5F1CADC8-F182-4CA7-B1C7-D7977F31DCF7}"/>
    <cellStyle name="Standard 3 2 4 5 2 5" xfId="1630" xr:uid="{7C1A5F2B-A1EB-4434-969B-2B94E4F1F975}"/>
    <cellStyle name="Standard 3 2 4 5 3" xfId="1631" xr:uid="{5AA86385-4EBE-4045-977E-11BEBD962A77}"/>
    <cellStyle name="Standard 3 2 4 5 4" xfId="1632" xr:uid="{71928E5E-2823-4847-A7D1-68DA125CEB08}"/>
    <cellStyle name="Standard 3 2 4 5 5" xfId="1633" xr:uid="{BFA6CFE2-45AF-465E-B979-DB5C0C28DA1F}"/>
    <cellStyle name="Standard 3 2 4 5 6" xfId="1634" xr:uid="{078A676A-4E85-4C6A-8711-4FC9344ADC7A}"/>
    <cellStyle name="Standard 3 2 4 6" xfId="1635" xr:uid="{D51A9F1E-5371-4442-9399-129427C463BA}"/>
    <cellStyle name="Standard 3 2 4 6 2" xfId="1636" xr:uid="{9A7082F9-05D1-444E-9B9D-8F9CFDE15E78}"/>
    <cellStyle name="Standard 3 2 4 6 2 2" xfId="1637" xr:uid="{8560FE74-CB32-46F3-8919-5BBA55423109}"/>
    <cellStyle name="Standard 3 2 4 6 2 3" xfId="1638" xr:uid="{1D4C58EE-8183-4512-9AF7-97F0F5E0D7DA}"/>
    <cellStyle name="Standard 3 2 4 6 2 4" xfId="1639" xr:uid="{93FC9CD2-E963-4682-AB1B-1453AFAA4134}"/>
    <cellStyle name="Standard 3 2 4 6 2 5" xfId="1640" xr:uid="{57D03F24-3E0D-48C7-BB10-47072224FC0C}"/>
    <cellStyle name="Standard 3 2 4 6 3" xfId="1641" xr:uid="{FAC3BCE9-676B-4D15-B84D-C1649D9F6C67}"/>
    <cellStyle name="Standard 3 2 4 6 4" xfId="1642" xr:uid="{32706013-0835-4BFF-9C78-96E32FA751E8}"/>
    <cellStyle name="Standard 3 2 4 6 5" xfId="1643" xr:uid="{0A737441-DF2C-41DF-B345-DD71D7A7043F}"/>
    <cellStyle name="Standard 3 2 4 6 6" xfId="1644" xr:uid="{6A7677EA-C622-42B6-840C-B696D5622AD1}"/>
    <cellStyle name="Standard 3 2 4 7" xfId="1645" xr:uid="{44469EBA-9118-4829-BBF5-CE1DE7C2880E}"/>
    <cellStyle name="Standard 3 2 4 7 2" xfId="1646" xr:uid="{9BA6A7BC-1F7D-4C97-8F07-5521B326D845}"/>
    <cellStyle name="Standard 3 2 4 7 2 2" xfId="1647" xr:uid="{A68D3A72-CC68-4523-9EF8-5EF0874F6DF5}"/>
    <cellStyle name="Standard 3 2 4 7 2 3" xfId="1648" xr:uid="{E0AE56F2-8EB7-4168-9FA6-D2E0E4A272F3}"/>
    <cellStyle name="Standard 3 2 4 7 2 4" xfId="1649" xr:uid="{719937D9-E4E6-434D-BC41-ABDCC41D160D}"/>
    <cellStyle name="Standard 3 2 4 7 2 5" xfId="1650" xr:uid="{F5EA3BC3-84FE-4F02-94E3-1B2968AC524F}"/>
    <cellStyle name="Standard 3 2 4 7 3" xfId="1651" xr:uid="{EE6A040E-3B1E-4AD2-8F91-6BEDFDD699A6}"/>
    <cellStyle name="Standard 3 2 4 7 4" xfId="1652" xr:uid="{47E9C110-7458-4DEB-8895-B1F88995DF7D}"/>
    <cellStyle name="Standard 3 2 4 7 5" xfId="1653" xr:uid="{8BDA8AD0-72FB-468E-A6B4-54E16FAAF36B}"/>
    <cellStyle name="Standard 3 2 4 7 6" xfId="1654" xr:uid="{C53536D7-9B3C-46BB-8850-ADF645FB27F8}"/>
    <cellStyle name="Standard 3 2 4 8" xfId="1655" xr:uid="{9D416E27-A8BE-4B67-92D0-AB9EA35A525A}"/>
    <cellStyle name="Standard 3 2 4 8 2" xfId="1656" xr:uid="{F3FA1CA1-521C-4AF4-8CC5-911E834F74C1}"/>
    <cellStyle name="Standard 3 2 4 8 3" xfId="1657" xr:uid="{64196117-2D1F-40A8-A3D5-26CF50EBF5B4}"/>
    <cellStyle name="Standard 3 2 4 8 4" xfId="1658" xr:uid="{74449F9C-9748-41A5-8F91-3C1E3247E3DB}"/>
    <cellStyle name="Standard 3 2 4 8 5" xfId="1659" xr:uid="{1CCF400F-DBD2-42F2-A9DA-3A59A00040F3}"/>
    <cellStyle name="Standard 3 2 4 9" xfId="1660" xr:uid="{06505D91-0C4B-42C1-84FA-FE0AE06311B3}"/>
    <cellStyle name="Standard 3 2 4 9 2" xfId="1661" xr:uid="{7D2E37A3-B5F3-4538-AC2B-D9088F1F7749}"/>
    <cellStyle name="Standard 3 2 4 9 3" xfId="1662" xr:uid="{D583EB8A-97E2-4F83-AB72-238E5DF6B558}"/>
    <cellStyle name="Standard 3 2 4 9 4" xfId="1663" xr:uid="{1AA36651-3E12-410D-8929-A52AC46AF9A4}"/>
    <cellStyle name="Standard 3 2 4 9 5" xfId="1664" xr:uid="{A3225141-BAAB-44E6-A2D3-0F00D73FAF82}"/>
    <cellStyle name="Standard 3 2 5" xfId="80" xr:uid="{6C82C37C-7BE8-4EC2-9F1E-AF500D046046}"/>
    <cellStyle name="Standard 3 2 5 10" xfId="1665" xr:uid="{B7489D0E-E5CA-4CA4-B92D-9678DBB497D0}"/>
    <cellStyle name="Standard 3 2 5 11" xfId="1666" xr:uid="{4BE95C36-2851-4132-893D-44279F2336CF}"/>
    <cellStyle name="Standard 3 2 5 12" xfId="1667" xr:uid="{19FB3CDD-0D39-4D81-9008-32FC6E2FD579}"/>
    <cellStyle name="Standard 3 2 5 13" xfId="1668" xr:uid="{E9254325-5044-4525-84B6-414CF9AF2738}"/>
    <cellStyle name="Standard 3 2 5 2" xfId="1669" xr:uid="{2482F349-52AD-478A-B56F-8724D2BE29B4}"/>
    <cellStyle name="Standard 3 2 5 2 10" xfId="1670" xr:uid="{F5DF997E-EA2B-4CE9-8B67-2CEA36ACCC21}"/>
    <cellStyle name="Standard 3 2 5 2 11" xfId="1671" xr:uid="{93C1262E-6FBE-4B90-83EF-3A5AA785BD9A}"/>
    <cellStyle name="Standard 3 2 5 2 2" xfId="1672" xr:uid="{638EBCC4-F4E4-4336-87EB-BE7678AA1572}"/>
    <cellStyle name="Standard 3 2 5 2 2 2" xfId="1673" xr:uid="{94992757-C7EB-4815-B2CF-2AC2F2D5C3C2}"/>
    <cellStyle name="Standard 3 2 5 2 2 2 2" xfId="1674" xr:uid="{52FE3AC5-9B2C-4280-B301-F9E5B60D31FA}"/>
    <cellStyle name="Standard 3 2 5 2 2 2 3" xfId="1675" xr:uid="{295F201E-15FE-4AB5-B1F6-8407ADF649AF}"/>
    <cellStyle name="Standard 3 2 5 2 2 2 4" xfId="1676" xr:uid="{DC8B6EB9-D376-4AA9-8A2D-A06B5201E5FD}"/>
    <cellStyle name="Standard 3 2 5 2 2 2 5" xfId="1677" xr:uid="{2DFF5443-5C22-4B0C-AC8D-442C699DACBB}"/>
    <cellStyle name="Standard 3 2 5 2 2 3" xfId="1678" xr:uid="{58005E69-4289-41BB-85EC-79A0140AE8E5}"/>
    <cellStyle name="Standard 3 2 5 2 2 4" xfId="1679" xr:uid="{04083D34-3C3D-41D0-9C5B-87CAE46F2A89}"/>
    <cellStyle name="Standard 3 2 5 2 2 5" xfId="1680" xr:uid="{147B0AE6-66B4-4C6B-B7FB-D2EE8B80F8C9}"/>
    <cellStyle name="Standard 3 2 5 2 2 6" xfId="1681" xr:uid="{A9C0EA33-8456-49B5-BB5B-02FABFB505FF}"/>
    <cellStyle name="Standard 3 2 5 2 3" xfId="1682" xr:uid="{51C27EB7-4C59-46B0-963F-46A085CC2908}"/>
    <cellStyle name="Standard 3 2 5 2 3 2" xfId="1683" xr:uid="{9F34B6B5-AE32-4D80-9C56-437E67E24EAF}"/>
    <cellStyle name="Standard 3 2 5 2 3 2 2" xfId="1684" xr:uid="{2BAF7415-F0EE-4252-8456-D41BF1526559}"/>
    <cellStyle name="Standard 3 2 5 2 3 2 3" xfId="1685" xr:uid="{7FD7352F-56B0-44FE-A928-EA93B27ACDD8}"/>
    <cellStyle name="Standard 3 2 5 2 3 2 4" xfId="1686" xr:uid="{F5C9C5B1-4624-4998-9B1A-1C2F8CF71085}"/>
    <cellStyle name="Standard 3 2 5 2 3 2 5" xfId="1687" xr:uid="{4BB41056-B717-42C6-8570-FE38E76B61E1}"/>
    <cellStyle name="Standard 3 2 5 2 3 3" xfId="1688" xr:uid="{C63C012F-7D75-4FA4-B9FC-D4DFD251598F}"/>
    <cellStyle name="Standard 3 2 5 2 3 4" xfId="1689" xr:uid="{43EC9E25-B932-45D6-865B-9478871D5854}"/>
    <cellStyle name="Standard 3 2 5 2 3 5" xfId="1690" xr:uid="{8DDF9CF4-0588-4D2E-A6C2-E080225AF661}"/>
    <cellStyle name="Standard 3 2 5 2 3 6" xfId="1691" xr:uid="{753D5C56-0237-461E-90B2-15731021B888}"/>
    <cellStyle name="Standard 3 2 5 2 4" xfId="1692" xr:uid="{364C1F8D-6881-4515-A427-BDC2E86D23C9}"/>
    <cellStyle name="Standard 3 2 5 2 4 2" xfId="1693" xr:uid="{D43AABF1-4361-432D-97B1-E5E013BF96FC}"/>
    <cellStyle name="Standard 3 2 5 2 4 2 2" xfId="1694" xr:uid="{B73AA2E7-1EE0-4BB2-93CF-9C2C39C2F035}"/>
    <cellStyle name="Standard 3 2 5 2 4 2 3" xfId="1695" xr:uid="{8BADE520-02E4-45A4-A258-D30C8BABAD17}"/>
    <cellStyle name="Standard 3 2 5 2 4 2 4" xfId="1696" xr:uid="{DBF276C5-0921-494B-8FCE-D96040022D8E}"/>
    <cellStyle name="Standard 3 2 5 2 4 2 5" xfId="1697" xr:uid="{C92FD272-BE0D-455A-852C-1EF3D6256D7C}"/>
    <cellStyle name="Standard 3 2 5 2 4 3" xfId="1698" xr:uid="{F529617A-E7C5-43C8-BACA-913C6A946B28}"/>
    <cellStyle name="Standard 3 2 5 2 4 4" xfId="1699" xr:uid="{AB7FB5EC-1B41-4BD2-8AE9-81E8F42F0566}"/>
    <cellStyle name="Standard 3 2 5 2 4 5" xfId="1700" xr:uid="{230FABE1-6026-43A5-B324-789CD5586720}"/>
    <cellStyle name="Standard 3 2 5 2 4 6" xfId="1701" xr:uid="{CC8EA3BD-DC18-4B87-B4E0-5921BE420454}"/>
    <cellStyle name="Standard 3 2 5 2 5" xfId="1702" xr:uid="{C4FEC84F-A703-4C78-8A19-12B0444E509B}"/>
    <cellStyle name="Standard 3 2 5 2 5 2" xfId="1703" xr:uid="{5AB20DC5-BF25-496C-8832-ACF6AA9FF033}"/>
    <cellStyle name="Standard 3 2 5 2 5 3" xfId="1704" xr:uid="{7CA6371D-59F6-46F2-87B3-1F3F9805AF9E}"/>
    <cellStyle name="Standard 3 2 5 2 5 4" xfId="1705" xr:uid="{11E742F6-3042-421F-9548-A455EFA61C7E}"/>
    <cellStyle name="Standard 3 2 5 2 5 5" xfId="1706" xr:uid="{7E0535ED-427B-4F07-B258-D0A01990D110}"/>
    <cellStyle name="Standard 3 2 5 2 6" xfId="1707" xr:uid="{347FB136-422C-471E-B5C3-2C25A5454E22}"/>
    <cellStyle name="Standard 3 2 5 2 6 2" xfId="1708" xr:uid="{6E2D817A-BC86-4203-9565-A5F273D46737}"/>
    <cellStyle name="Standard 3 2 5 2 6 3" xfId="1709" xr:uid="{025CBF63-3C5A-477F-9E01-F7B5BEFC11D5}"/>
    <cellStyle name="Standard 3 2 5 2 6 4" xfId="1710" xr:uid="{2791456B-A452-44DE-916C-2403A6665EE4}"/>
    <cellStyle name="Standard 3 2 5 2 6 5" xfId="1711" xr:uid="{F6C36EFD-EF6A-4935-AEBB-FFABC233DDD3}"/>
    <cellStyle name="Standard 3 2 5 2 7" xfId="1712" xr:uid="{B82A3C19-F847-402C-8B0A-EA335EE80B8B}"/>
    <cellStyle name="Standard 3 2 5 2 8" xfId="1713" xr:uid="{3148932A-1D9F-487D-BA2B-BD7D9DBB2FE1}"/>
    <cellStyle name="Standard 3 2 5 2 9" xfId="1714" xr:uid="{4474792F-C643-4B37-AA70-0D6E5A0D5B62}"/>
    <cellStyle name="Standard 3 2 5 3" xfId="1715" xr:uid="{4CB21F47-03D7-43B0-B09E-63232C8AA20D}"/>
    <cellStyle name="Standard 3 2 5 3 2" xfId="1716" xr:uid="{62F331C4-2BE5-430F-A88E-EFE0044711F1}"/>
    <cellStyle name="Standard 3 2 5 3 2 2" xfId="1717" xr:uid="{844412A8-DD0A-4954-BD09-AFEBEA88AD8D}"/>
    <cellStyle name="Standard 3 2 5 3 2 3" xfId="1718" xr:uid="{1417E143-8DC9-4FC2-A12A-5E3A09A7C54D}"/>
    <cellStyle name="Standard 3 2 5 3 2 4" xfId="1719" xr:uid="{5138A632-5987-45A2-AC9B-7690991B7BC4}"/>
    <cellStyle name="Standard 3 2 5 3 2 5" xfId="1720" xr:uid="{AD6F2AB0-DF53-4FF3-A0CD-D1FCCA103954}"/>
    <cellStyle name="Standard 3 2 5 3 3" xfId="1721" xr:uid="{863001A1-ABD8-40F3-A6B8-F596E48E2199}"/>
    <cellStyle name="Standard 3 2 5 3 4" xfId="1722" xr:uid="{53087718-32BB-4595-9373-EE3E05D5E315}"/>
    <cellStyle name="Standard 3 2 5 3 5" xfId="1723" xr:uid="{A2A860AD-5649-4C20-8BA7-8B2A6DF3C9EE}"/>
    <cellStyle name="Standard 3 2 5 3 6" xfId="1724" xr:uid="{2C271239-FD7D-4B7D-908B-AAD1B69B67D8}"/>
    <cellStyle name="Standard 3 2 5 4" xfId="1725" xr:uid="{78564504-B680-4B57-97E3-C02897087582}"/>
    <cellStyle name="Standard 3 2 5 4 2" xfId="1726" xr:uid="{3E525E3F-3331-4CF6-9287-B65727F3AFF3}"/>
    <cellStyle name="Standard 3 2 5 4 2 2" xfId="1727" xr:uid="{7270B130-870A-4FB8-B334-7FCBFFCC33A2}"/>
    <cellStyle name="Standard 3 2 5 4 2 3" xfId="1728" xr:uid="{89F59550-E518-49E1-9597-148008F5A884}"/>
    <cellStyle name="Standard 3 2 5 4 2 4" xfId="1729" xr:uid="{2AA3AA8C-7C9C-443B-98EA-455D6C28E4ED}"/>
    <cellStyle name="Standard 3 2 5 4 2 5" xfId="1730" xr:uid="{E3EFEE88-77F0-4597-975A-5F8135DEE91B}"/>
    <cellStyle name="Standard 3 2 5 4 3" xfId="1731" xr:uid="{68411ECB-5D21-40BD-96CD-0ED46A4063B3}"/>
    <cellStyle name="Standard 3 2 5 4 4" xfId="1732" xr:uid="{9BFDD198-F284-4FEB-A72D-57DEFE198681}"/>
    <cellStyle name="Standard 3 2 5 4 5" xfId="1733" xr:uid="{72BB2697-2B56-4830-B72E-FD100B2FA291}"/>
    <cellStyle name="Standard 3 2 5 4 6" xfId="1734" xr:uid="{301E9CB0-5FFC-426C-BEEE-A515F426F5DA}"/>
    <cellStyle name="Standard 3 2 5 5" xfId="1735" xr:uid="{6FC2E0E7-6640-479F-9DF6-C62D14CB6E4C}"/>
    <cellStyle name="Standard 3 2 5 5 2" xfId="1736" xr:uid="{56CE170F-2623-48AB-BF32-39F2E6231381}"/>
    <cellStyle name="Standard 3 2 5 5 2 2" xfId="1737" xr:uid="{795676BF-1700-49FC-93EF-E21B46A8B3DD}"/>
    <cellStyle name="Standard 3 2 5 5 2 3" xfId="1738" xr:uid="{EBBCBF9F-E0B6-422D-AE89-FA928ABCC601}"/>
    <cellStyle name="Standard 3 2 5 5 2 4" xfId="1739" xr:uid="{79AB1CEA-DC22-4A66-9172-209ADDF06765}"/>
    <cellStyle name="Standard 3 2 5 5 2 5" xfId="1740" xr:uid="{AD10C8BE-495E-490A-98A6-F3DAB2E8160E}"/>
    <cellStyle name="Standard 3 2 5 5 3" xfId="1741" xr:uid="{9937C1A9-A8E8-47D9-8D78-031C42804F4E}"/>
    <cellStyle name="Standard 3 2 5 5 4" xfId="1742" xr:uid="{C64D2182-A87C-4ACB-BD90-6034713FB252}"/>
    <cellStyle name="Standard 3 2 5 5 5" xfId="1743" xr:uid="{4BEF23B4-DCD8-4688-BAC4-91BF77493E99}"/>
    <cellStyle name="Standard 3 2 5 5 6" xfId="1744" xr:uid="{7D2387D4-F62C-412D-B569-21424AFA6464}"/>
    <cellStyle name="Standard 3 2 5 6" xfId="1745" xr:uid="{720443A1-0F54-4B3A-93E0-70746C4B6544}"/>
    <cellStyle name="Standard 3 2 5 6 2" xfId="1746" xr:uid="{77936AE8-C51F-449A-8392-EDCC4AB79074}"/>
    <cellStyle name="Standard 3 2 5 6 3" xfId="1747" xr:uid="{7C2CD0C9-B88D-4927-A4AA-0497A4C7CBFD}"/>
    <cellStyle name="Standard 3 2 5 6 4" xfId="1748" xr:uid="{1DF47B8D-D828-490A-B718-656467B759E7}"/>
    <cellStyle name="Standard 3 2 5 6 5" xfId="1749" xr:uid="{62B2CDAA-AAC8-4038-984A-18F19A7D33AE}"/>
    <cellStyle name="Standard 3 2 5 7" xfId="1750" xr:uid="{2D282FAA-E9F7-4C86-849B-8725B13C8000}"/>
    <cellStyle name="Standard 3 2 5 7 2" xfId="1751" xr:uid="{D10EDED8-AE2A-4598-B048-382703E48FC3}"/>
    <cellStyle name="Standard 3 2 5 7 3" xfId="1752" xr:uid="{E9067B31-4BB7-4EED-A609-043B79C85862}"/>
    <cellStyle name="Standard 3 2 5 7 4" xfId="1753" xr:uid="{6B228EC9-D941-471D-9C45-9451164BE7EE}"/>
    <cellStyle name="Standard 3 2 5 7 5" xfId="1754" xr:uid="{C43C3AFE-9566-4386-9D4E-034FFA27A731}"/>
    <cellStyle name="Standard 3 2 5 8" xfId="1755" xr:uid="{191791D3-B397-4F72-BD9B-5BEB1F58230E}"/>
    <cellStyle name="Standard 3 2 5 8 2" xfId="1756" xr:uid="{1C861514-3157-40C1-BB50-CD0DBD4B2EF2}"/>
    <cellStyle name="Standard 3 2 5 8 3" xfId="1757" xr:uid="{88AB5117-53FB-4539-8B67-06A9247DD976}"/>
    <cellStyle name="Standard 3 2 5 8 4" xfId="1758" xr:uid="{0AA9A60D-3B8F-4491-A8FC-7E41C7AE4BF8}"/>
    <cellStyle name="Standard 3 2 5 8 5" xfId="1759" xr:uid="{332D841E-2EB1-4810-9BD6-B0C5AA6886A9}"/>
    <cellStyle name="Standard 3 2 5 9" xfId="1760" xr:uid="{2AC83EB7-EECF-4383-9361-EE8A9D367FC2}"/>
    <cellStyle name="Standard 3 2 6" xfId="1761" xr:uid="{6C497DBC-F92D-48D8-A76E-2EE26CF10091}"/>
    <cellStyle name="Standard 3 2 6 10" xfId="1762" xr:uid="{3BD256C2-3A2F-4FDC-BF27-3DC2D915C677}"/>
    <cellStyle name="Standard 3 2 6 11" xfId="1763" xr:uid="{F846FB52-223A-4C44-998D-83AA4A406D62}"/>
    <cellStyle name="Standard 3 2 6 12" xfId="1764" xr:uid="{F6F10573-3BB7-4455-8A98-155B1B4409D5}"/>
    <cellStyle name="Standard 3 2 6 13" xfId="1765" xr:uid="{EBCA4A6D-D856-4BC8-9BFE-C1C363DBCCDF}"/>
    <cellStyle name="Standard 3 2 6 2" xfId="1766" xr:uid="{7D2C0905-2CF1-4D2D-B1C3-6336DEF1F8B4}"/>
    <cellStyle name="Standard 3 2 6 2 10" xfId="1767" xr:uid="{B5F30D40-FAFE-42FD-9962-E06721696022}"/>
    <cellStyle name="Standard 3 2 6 2 11" xfId="1768" xr:uid="{41B0EBCF-9835-48EB-ABF0-FA2B6E25BC04}"/>
    <cellStyle name="Standard 3 2 6 2 2" xfId="1769" xr:uid="{A310E275-A4B1-4BAC-B764-6A2B259D57E6}"/>
    <cellStyle name="Standard 3 2 6 2 2 2" xfId="1770" xr:uid="{D46ECAFB-6B9B-4B37-80A5-ABCCAE8A2870}"/>
    <cellStyle name="Standard 3 2 6 2 2 2 2" xfId="1771" xr:uid="{F1575251-0347-43FB-9F61-058D4D7FC8CB}"/>
    <cellStyle name="Standard 3 2 6 2 2 2 3" xfId="1772" xr:uid="{E1302883-1FD0-4BEE-B59B-882524074AB8}"/>
    <cellStyle name="Standard 3 2 6 2 2 2 4" xfId="1773" xr:uid="{F0466275-D1E3-43B2-BEE5-7760033BB5CA}"/>
    <cellStyle name="Standard 3 2 6 2 2 2 5" xfId="1774" xr:uid="{0877FE5D-A62A-4C4B-94B7-C926DDC17477}"/>
    <cellStyle name="Standard 3 2 6 2 2 3" xfId="1775" xr:uid="{665F0999-6D97-4FEC-B167-170D8AA08FBC}"/>
    <cellStyle name="Standard 3 2 6 2 2 4" xfId="1776" xr:uid="{268EC236-5C81-4059-932D-3019977AA507}"/>
    <cellStyle name="Standard 3 2 6 2 2 5" xfId="1777" xr:uid="{D42B826A-121B-431C-9398-187A350DFB31}"/>
    <cellStyle name="Standard 3 2 6 2 2 6" xfId="1778" xr:uid="{993451D0-1324-4AB0-898F-FFC3ABF3130E}"/>
    <cellStyle name="Standard 3 2 6 2 3" xfId="1779" xr:uid="{12BE1C29-4C6E-49A8-8F20-34EF21CC3274}"/>
    <cellStyle name="Standard 3 2 6 2 3 2" xfId="1780" xr:uid="{D687C234-AB68-4FC6-91DC-70071816B3B7}"/>
    <cellStyle name="Standard 3 2 6 2 3 2 2" xfId="1781" xr:uid="{FA6BFB35-E069-4032-BFC3-491083F17A02}"/>
    <cellStyle name="Standard 3 2 6 2 3 2 3" xfId="1782" xr:uid="{C18E7223-9D3C-4547-8CD7-4C72892F5ECC}"/>
    <cellStyle name="Standard 3 2 6 2 3 2 4" xfId="1783" xr:uid="{90BAB27E-F27A-4D86-ADE5-1935DB63607E}"/>
    <cellStyle name="Standard 3 2 6 2 3 2 5" xfId="1784" xr:uid="{1B365B04-1902-49B2-89C3-E133D6771E8E}"/>
    <cellStyle name="Standard 3 2 6 2 3 3" xfId="1785" xr:uid="{0EFDCFB7-9975-4864-BA6E-710196A5F22E}"/>
    <cellStyle name="Standard 3 2 6 2 3 4" xfId="1786" xr:uid="{7D778EE4-87FF-4FE8-AADC-508CD754D254}"/>
    <cellStyle name="Standard 3 2 6 2 3 5" xfId="1787" xr:uid="{08AB5A03-BFCA-4296-AFF3-612C10236ACF}"/>
    <cellStyle name="Standard 3 2 6 2 3 6" xfId="1788" xr:uid="{48993C28-5653-4A27-BEE2-2EED4F3232BB}"/>
    <cellStyle name="Standard 3 2 6 2 4" xfId="1789" xr:uid="{60988441-D1E6-4828-972C-5E4AAA782303}"/>
    <cellStyle name="Standard 3 2 6 2 4 2" xfId="1790" xr:uid="{702B26C4-13E4-4862-A00A-02E5ED026D51}"/>
    <cellStyle name="Standard 3 2 6 2 4 2 2" xfId="1791" xr:uid="{9AAE7E22-27FD-402F-9C90-F5686DF7E2FC}"/>
    <cellStyle name="Standard 3 2 6 2 4 2 3" xfId="1792" xr:uid="{8248652D-38E2-4F3F-94C7-F95984A60C13}"/>
    <cellStyle name="Standard 3 2 6 2 4 2 4" xfId="1793" xr:uid="{BAEEEB2C-3D3E-4385-963A-EBE4373CAC61}"/>
    <cellStyle name="Standard 3 2 6 2 4 2 5" xfId="1794" xr:uid="{BDD6B1A3-F789-42F4-90F1-F766A5DFA422}"/>
    <cellStyle name="Standard 3 2 6 2 4 3" xfId="1795" xr:uid="{B31ED30B-7DF7-4989-9394-B16C68379EE1}"/>
    <cellStyle name="Standard 3 2 6 2 4 4" xfId="1796" xr:uid="{B5017184-2EE8-4973-BEC9-7233CB8922A7}"/>
    <cellStyle name="Standard 3 2 6 2 4 5" xfId="1797" xr:uid="{1954C171-E20B-4C7C-849F-2748791C25F2}"/>
    <cellStyle name="Standard 3 2 6 2 4 6" xfId="1798" xr:uid="{1C8ADA76-27A6-4C45-95CB-6769264A3EB5}"/>
    <cellStyle name="Standard 3 2 6 2 5" xfId="1799" xr:uid="{B97DF800-8AE2-4558-8C77-BDF327C9CA6C}"/>
    <cellStyle name="Standard 3 2 6 2 5 2" xfId="1800" xr:uid="{D83EC28B-92BC-46A1-8E87-8192923FFEF4}"/>
    <cellStyle name="Standard 3 2 6 2 5 3" xfId="1801" xr:uid="{E205F8D4-2A1C-4BA4-A562-F259F41FE212}"/>
    <cellStyle name="Standard 3 2 6 2 5 4" xfId="1802" xr:uid="{101815B6-C73A-40A1-92F6-22B9FBD33874}"/>
    <cellStyle name="Standard 3 2 6 2 5 5" xfId="1803" xr:uid="{21F654D7-2EF3-4593-A7A7-AB83635B36EA}"/>
    <cellStyle name="Standard 3 2 6 2 6" xfId="1804" xr:uid="{2702D9B3-43FD-41C6-BE8C-A73574E05D72}"/>
    <cellStyle name="Standard 3 2 6 2 6 2" xfId="1805" xr:uid="{4D617B0F-2E94-4BD8-ACC4-1EECAB074D55}"/>
    <cellStyle name="Standard 3 2 6 2 6 3" xfId="1806" xr:uid="{EE238C75-B470-4F9D-8A69-8233A55ED9AB}"/>
    <cellStyle name="Standard 3 2 6 2 6 4" xfId="1807" xr:uid="{7881AEB2-9DA6-4334-B921-1B1FE856952D}"/>
    <cellStyle name="Standard 3 2 6 2 6 5" xfId="1808" xr:uid="{551B57AA-A88C-407E-9557-9B01C026A88A}"/>
    <cellStyle name="Standard 3 2 6 2 7" xfId="1809" xr:uid="{2CA31F37-C190-4111-ABED-F5398922532D}"/>
    <cellStyle name="Standard 3 2 6 2 8" xfId="1810" xr:uid="{F7CE4207-13D7-42C4-BE6B-F2256114E96D}"/>
    <cellStyle name="Standard 3 2 6 2 9" xfId="1811" xr:uid="{2BABD83E-15F8-4961-9D55-B23FE9CCD3A3}"/>
    <cellStyle name="Standard 3 2 6 3" xfId="1812" xr:uid="{004B550D-D294-4F3A-8E56-58CD3C233A9A}"/>
    <cellStyle name="Standard 3 2 6 3 2" xfId="1813" xr:uid="{3EFAB58D-6964-4B82-AFE8-9581E000EFE7}"/>
    <cellStyle name="Standard 3 2 6 3 2 2" xfId="1814" xr:uid="{0D4C6550-9698-400D-8AB1-A183959F059E}"/>
    <cellStyle name="Standard 3 2 6 3 2 3" xfId="1815" xr:uid="{2A0F4F9F-0972-4DBB-854F-0301C04EA5C8}"/>
    <cellStyle name="Standard 3 2 6 3 2 4" xfId="1816" xr:uid="{BA28CEFD-A59F-491C-B524-4D6322EE6270}"/>
    <cellStyle name="Standard 3 2 6 3 2 5" xfId="1817" xr:uid="{9A7AEA13-EBAD-474B-90C1-F91170922362}"/>
    <cellStyle name="Standard 3 2 6 3 3" xfId="1818" xr:uid="{9A768BCC-B2D0-447C-8FED-105954BB947E}"/>
    <cellStyle name="Standard 3 2 6 3 4" xfId="1819" xr:uid="{0E4CFA9C-5DAA-4915-AE5C-90716B11066E}"/>
    <cellStyle name="Standard 3 2 6 3 5" xfId="1820" xr:uid="{A9C9237A-140B-4C4F-9AC2-3728383040A0}"/>
    <cellStyle name="Standard 3 2 6 3 6" xfId="1821" xr:uid="{49BC028E-F1C9-4CC9-A50F-7FC892AFC6EE}"/>
    <cellStyle name="Standard 3 2 6 4" xfId="1822" xr:uid="{F9065E75-9D51-499A-A528-25951FF38421}"/>
    <cellStyle name="Standard 3 2 6 4 2" xfId="1823" xr:uid="{327C0643-3715-43E7-AE41-38D644893375}"/>
    <cellStyle name="Standard 3 2 6 4 2 2" xfId="1824" xr:uid="{2B8F988B-68A7-4B68-9C20-7AD13535E728}"/>
    <cellStyle name="Standard 3 2 6 4 2 3" xfId="1825" xr:uid="{7553DFEC-9880-4591-B604-985C76B8CC69}"/>
    <cellStyle name="Standard 3 2 6 4 2 4" xfId="1826" xr:uid="{825F79C5-1F98-436A-B8FD-67EDAB81EADD}"/>
    <cellStyle name="Standard 3 2 6 4 2 5" xfId="1827" xr:uid="{CB4C03EC-EA45-40FB-8E84-4F3200C1A432}"/>
    <cellStyle name="Standard 3 2 6 4 3" xfId="1828" xr:uid="{9A1B2B72-825E-49C0-AF1A-B8E2A0B2D001}"/>
    <cellStyle name="Standard 3 2 6 4 4" xfId="1829" xr:uid="{8EAA450C-B7EC-46B8-B88B-E789D5E7C769}"/>
    <cellStyle name="Standard 3 2 6 4 5" xfId="1830" xr:uid="{9AA0FB37-5685-4F34-AA57-0D17912D29F4}"/>
    <cellStyle name="Standard 3 2 6 4 6" xfId="1831" xr:uid="{8F610A55-3FF2-4DE0-B9F7-BFDDE9A1CB60}"/>
    <cellStyle name="Standard 3 2 6 5" xfId="1832" xr:uid="{F5FC5158-8EAC-4CBF-B9F2-85B5AFDA9AA4}"/>
    <cellStyle name="Standard 3 2 6 5 2" xfId="1833" xr:uid="{E198DC6B-D3F7-426C-A726-7656C720A306}"/>
    <cellStyle name="Standard 3 2 6 5 2 2" xfId="1834" xr:uid="{2D9A304F-877D-49C8-B3B9-B397B8A81CCC}"/>
    <cellStyle name="Standard 3 2 6 5 2 3" xfId="1835" xr:uid="{A11F9726-BBC2-445C-8A75-03BA39807A0B}"/>
    <cellStyle name="Standard 3 2 6 5 2 4" xfId="1836" xr:uid="{78CE1A07-3816-4686-BBDD-7ADC8EE0B29F}"/>
    <cellStyle name="Standard 3 2 6 5 2 5" xfId="1837" xr:uid="{833D09C0-3504-4E3A-8B5F-5C6C3AC9B380}"/>
    <cellStyle name="Standard 3 2 6 5 3" xfId="1838" xr:uid="{D35FACC3-F57C-4F8B-BC55-0831077833CB}"/>
    <cellStyle name="Standard 3 2 6 5 4" xfId="1839" xr:uid="{4003E64A-F6ED-4325-A585-C585DC4CA99E}"/>
    <cellStyle name="Standard 3 2 6 5 5" xfId="1840" xr:uid="{A0946499-139E-4058-AC06-5AD83566FCD2}"/>
    <cellStyle name="Standard 3 2 6 5 6" xfId="1841" xr:uid="{4AD492C2-6BF9-415E-ACD0-2079F0FEFF83}"/>
    <cellStyle name="Standard 3 2 6 6" xfId="1842" xr:uid="{821901B5-5236-442C-9A52-9EDD9E18605A}"/>
    <cellStyle name="Standard 3 2 6 6 2" xfId="1843" xr:uid="{BD4DE11B-1595-4329-9CBA-BD7E60ED4FB0}"/>
    <cellStyle name="Standard 3 2 6 6 3" xfId="1844" xr:uid="{080EBEF7-048B-474C-AD47-D0C254B2BC10}"/>
    <cellStyle name="Standard 3 2 6 6 4" xfId="1845" xr:uid="{83C023A2-0EDA-41F1-B27F-917DD0DD0C1F}"/>
    <cellStyle name="Standard 3 2 6 6 5" xfId="1846" xr:uid="{987103FF-C62A-45FD-98F5-35E44EA821D4}"/>
    <cellStyle name="Standard 3 2 6 7" xfId="1847" xr:uid="{8E6FCB61-5F99-4AF0-ABAA-CBE7E5F91586}"/>
    <cellStyle name="Standard 3 2 6 7 2" xfId="1848" xr:uid="{84E7A62A-1674-4292-9AF8-9351C49F542D}"/>
    <cellStyle name="Standard 3 2 6 7 3" xfId="1849" xr:uid="{8C277E2D-F576-413F-A3B2-1C865B31BDB8}"/>
    <cellStyle name="Standard 3 2 6 7 4" xfId="1850" xr:uid="{6D421FE7-4CBC-4405-9EC7-AF84659A4883}"/>
    <cellStyle name="Standard 3 2 6 7 5" xfId="1851" xr:uid="{990D3545-36EB-4E1C-900E-6148D346E2F0}"/>
    <cellStyle name="Standard 3 2 6 8" xfId="1852" xr:uid="{EE37E944-2973-4BF0-8D53-143F4BF7CCF1}"/>
    <cellStyle name="Standard 3 2 6 8 2" xfId="1853" xr:uid="{31AC3477-CC80-49EA-90DF-CFBB0BAE2A39}"/>
    <cellStyle name="Standard 3 2 6 8 3" xfId="1854" xr:uid="{999397AA-07CE-4AAB-83B2-66886C828CC1}"/>
    <cellStyle name="Standard 3 2 6 8 4" xfId="1855" xr:uid="{9E7BB00B-D3D2-4036-9ED2-1E8040EA1A45}"/>
    <cellStyle name="Standard 3 2 6 8 5" xfId="1856" xr:uid="{37E4CD38-FC13-4AE1-87AA-D25B53184D3D}"/>
    <cellStyle name="Standard 3 2 6 9" xfId="1857" xr:uid="{8FCDCCCE-0BB1-4CA3-B34A-280E5E6D7E25}"/>
    <cellStyle name="Standard 3 2 7" xfId="1858" xr:uid="{527D7815-9578-4451-99B1-3AA5E1A508E8}"/>
    <cellStyle name="Standard 3 2 7 10" xfId="1859" xr:uid="{FD4A8927-B5A9-4477-AF00-5D89AE651043}"/>
    <cellStyle name="Standard 3 2 7 11" xfId="1860" xr:uid="{5CCA723C-121E-4D8E-8ACC-C3DC6DA9BA7A}"/>
    <cellStyle name="Standard 3 2 7 2" xfId="1861" xr:uid="{9566F279-0880-4E2E-836F-69986E150ED0}"/>
    <cellStyle name="Standard 3 2 7 2 2" xfId="1862" xr:uid="{71C26407-F33D-4C02-95AE-A77ED64982BF}"/>
    <cellStyle name="Standard 3 2 7 2 2 2" xfId="1863" xr:uid="{29D24F6B-6B52-45FA-ACE9-6C9B53A4F40E}"/>
    <cellStyle name="Standard 3 2 7 2 2 3" xfId="1864" xr:uid="{FFA8C5CA-E26F-4695-9D9F-118DC26480D1}"/>
    <cellStyle name="Standard 3 2 7 2 2 4" xfId="1865" xr:uid="{8221D726-FB04-4BA2-A5B1-DA802D5D25FC}"/>
    <cellStyle name="Standard 3 2 7 2 2 5" xfId="1866" xr:uid="{5A2CAE77-9F0C-417F-9251-70E4C2CBE996}"/>
    <cellStyle name="Standard 3 2 7 2 3" xfId="1867" xr:uid="{8FC3F81D-F05E-4F86-8CA0-A1E740F29133}"/>
    <cellStyle name="Standard 3 2 7 2 4" xfId="1868" xr:uid="{D27D4335-9C03-440E-8667-8B6138A47CA0}"/>
    <cellStyle name="Standard 3 2 7 2 5" xfId="1869" xr:uid="{BA510A7B-76D6-43A8-A133-CB0712472BD7}"/>
    <cellStyle name="Standard 3 2 7 2 6" xfId="1870" xr:uid="{05855F88-3556-48BA-83C8-238FC41FCAF3}"/>
    <cellStyle name="Standard 3 2 7 3" xfId="1871" xr:uid="{4761F542-20C1-403F-B05C-F99D236A4E71}"/>
    <cellStyle name="Standard 3 2 7 3 2" xfId="1872" xr:uid="{310374B8-FD42-451C-931C-C8F07D7D0123}"/>
    <cellStyle name="Standard 3 2 7 3 2 2" xfId="1873" xr:uid="{15C8F2C9-E292-44A3-B096-216FE73C2D12}"/>
    <cellStyle name="Standard 3 2 7 3 2 3" xfId="1874" xr:uid="{103A65AA-D106-475D-9294-022CB1FB5BD6}"/>
    <cellStyle name="Standard 3 2 7 3 2 4" xfId="1875" xr:uid="{3F04991B-5A71-4951-829C-61F750BBFB7E}"/>
    <cellStyle name="Standard 3 2 7 3 2 5" xfId="1876" xr:uid="{975EFC4B-7313-4E2D-A153-658126F79EF7}"/>
    <cellStyle name="Standard 3 2 7 3 3" xfId="1877" xr:uid="{293CAEE7-5BE8-44FA-88A1-EC6CF59BBDC4}"/>
    <cellStyle name="Standard 3 2 7 3 4" xfId="1878" xr:uid="{68C08C30-2F49-4C98-8BBE-36F907D34572}"/>
    <cellStyle name="Standard 3 2 7 3 5" xfId="1879" xr:uid="{28D8A1F9-BDE6-40A3-BB9A-915304B4EE03}"/>
    <cellStyle name="Standard 3 2 7 3 6" xfId="1880" xr:uid="{0027B181-C5BB-494D-9758-5821EA91D642}"/>
    <cellStyle name="Standard 3 2 7 4" xfId="1881" xr:uid="{4EF421AD-908B-465F-8CEF-3040EA199846}"/>
    <cellStyle name="Standard 3 2 7 4 2" xfId="1882" xr:uid="{7361B249-970A-4317-999B-71FB8FDE5568}"/>
    <cellStyle name="Standard 3 2 7 4 2 2" xfId="1883" xr:uid="{64F9667E-725B-48B6-BDBD-8A51F23CB05C}"/>
    <cellStyle name="Standard 3 2 7 4 2 3" xfId="1884" xr:uid="{6F3A565E-4A9A-4DC9-BB5B-5EF9F94495B0}"/>
    <cellStyle name="Standard 3 2 7 4 2 4" xfId="1885" xr:uid="{9ACA7892-47D0-4FAE-8304-226D4B08C8A5}"/>
    <cellStyle name="Standard 3 2 7 4 2 5" xfId="1886" xr:uid="{145F234E-B3E1-4DB5-AC32-D65D46C5CCDB}"/>
    <cellStyle name="Standard 3 2 7 4 3" xfId="1887" xr:uid="{67CCC8AC-4E16-40F6-B32D-D10B4C0CEC9C}"/>
    <cellStyle name="Standard 3 2 7 4 4" xfId="1888" xr:uid="{5307F1FA-5370-41F4-95B2-F6B3A1D9EBC5}"/>
    <cellStyle name="Standard 3 2 7 4 5" xfId="1889" xr:uid="{859657B7-71E6-48B3-9128-F3AC91A372C8}"/>
    <cellStyle name="Standard 3 2 7 4 6" xfId="1890" xr:uid="{4FC5EFCB-04E7-4B31-8381-FB56809A9936}"/>
    <cellStyle name="Standard 3 2 7 5" xfId="1891" xr:uid="{E14EEDE0-3104-430E-9591-4F577D8F00DB}"/>
    <cellStyle name="Standard 3 2 7 5 2" xfId="1892" xr:uid="{C0801BFF-DBD2-4F3E-83FE-4AA1E2A9F8E3}"/>
    <cellStyle name="Standard 3 2 7 5 3" xfId="1893" xr:uid="{237F6563-3E24-43AA-9C43-90EB869B7DB2}"/>
    <cellStyle name="Standard 3 2 7 5 4" xfId="1894" xr:uid="{964B1A3A-F00F-4701-828D-8D23C5B0BC6D}"/>
    <cellStyle name="Standard 3 2 7 5 5" xfId="1895" xr:uid="{C67D82D9-73ED-44F4-B291-377D1A60EA5F}"/>
    <cellStyle name="Standard 3 2 7 6" xfId="1896" xr:uid="{9E16859C-CC26-4771-B01E-91704089E5A8}"/>
    <cellStyle name="Standard 3 2 7 6 2" xfId="1897" xr:uid="{BAFF453F-5589-4E35-9790-A5C711B8CBAB}"/>
    <cellStyle name="Standard 3 2 7 6 3" xfId="1898" xr:uid="{FA0D1A3A-20E7-4A8A-9B27-43930EB3F2CE}"/>
    <cellStyle name="Standard 3 2 7 6 4" xfId="1899" xr:uid="{49379F69-DCFF-4B64-85C8-C9606E41200B}"/>
    <cellStyle name="Standard 3 2 7 6 5" xfId="1900" xr:uid="{3F2EDCD0-70EB-42DD-993F-7AB335D80E39}"/>
    <cellStyle name="Standard 3 2 7 7" xfId="1901" xr:uid="{B36D8D10-50EC-4A29-821D-4E391C8DF263}"/>
    <cellStyle name="Standard 3 2 7 8" xfId="1902" xr:uid="{0F934DC8-18FE-49F2-A72A-31C9A0DD2911}"/>
    <cellStyle name="Standard 3 2 7 9" xfId="1903" xr:uid="{087B76ED-FD5B-4696-913D-B08CE8BB6725}"/>
    <cellStyle name="Standard 3 2 8" xfId="1904" xr:uid="{894C7BD1-E281-4EBA-9928-ECBB6DCCD756}"/>
    <cellStyle name="Standard 3 2 8 2" xfId="1905" xr:uid="{1A3B9CAC-7E77-4211-91E3-1C1AC11119DF}"/>
    <cellStyle name="Standard 3 2 8 2 2" xfId="1906" xr:uid="{6F518C82-A463-4B84-9CA7-D18372B9A41A}"/>
    <cellStyle name="Standard 3 2 8 2 3" xfId="1907" xr:uid="{D298F18A-3F06-47FC-8D20-2D06FE149D63}"/>
    <cellStyle name="Standard 3 2 8 2 4" xfId="1908" xr:uid="{8758FA4C-A725-4D28-B265-22ADD5C47949}"/>
    <cellStyle name="Standard 3 2 8 2 5" xfId="1909" xr:uid="{A83F5A2C-3802-4BC3-B8F6-49DFB5BE832E}"/>
    <cellStyle name="Standard 3 2 8 3" xfId="1910" xr:uid="{C01C3167-07B8-4897-BC76-7B8DA157831E}"/>
    <cellStyle name="Standard 3 2 8 4" xfId="1911" xr:uid="{1555420F-600F-4ECB-A0AD-5730506D836A}"/>
    <cellStyle name="Standard 3 2 8 5" xfId="1912" xr:uid="{08A54872-2178-4891-8DF7-509FC18CE4CC}"/>
    <cellStyle name="Standard 3 2 8 6" xfId="1913" xr:uid="{22401A0F-0CF5-4391-9FDE-2AAB2DED2BA7}"/>
    <cellStyle name="Standard 3 2 9" xfId="1914" xr:uid="{0061D24C-A700-42B7-8BEA-71944EF079C7}"/>
    <cellStyle name="Standard 3 2 9 2" xfId="1915" xr:uid="{E5F42D42-8AA4-47D3-8602-2C174E64E9C4}"/>
    <cellStyle name="Standard 3 2 9 2 2" xfId="1916" xr:uid="{22F9A15A-390A-4DBA-BB54-B4B259585F08}"/>
    <cellStyle name="Standard 3 2 9 2 3" xfId="1917" xr:uid="{4AEA3964-D3DE-4304-96EB-9793B1E6060F}"/>
    <cellStyle name="Standard 3 2 9 2 4" xfId="1918" xr:uid="{B9AD75B2-B982-4E17-BA18-DF8BEA125EC9}"/>
    <cellStyle name="Standard 3 2 9 2 5" xfId="1919" xr:uid="{762336D9-7B4F-4BF7-8DD2-4623AD777E52}"/>
    <cellStyle name="Standard 3 2 9 3" xfId="1920" xr:uid="{8CF6AAA3-29D8-4C58-BBEF-37870D7E455A}"/>
    <cellStyle name="Standard 3 2 9 4" xfId="1921" xr:uid="{085C2B16-BB4A-4599-B1F0-9197DD94C4FB}"/>
    <cellStyle name="Standard 3 2 9 5" xfId="1922" xr:uid="{1CF64DC0-EE0F-497F-B05E-9659DFAE8A54}"/>
    <cellStyle name="Standard 3 2 9 6" xfId="1923" xr:uid="{A8C1D742-47C9-4C5A-9652-835944D877AA}"/>
    <cellStyle name="Standard 3 20" xfId="1924" xr:uid="{5CA3B17A-D7E4-4863-BCDD-0A8C9E8D5DF0}"/>
    <cellStyle name="Standard 3 21" xfId="3442" xr:uid="{31961F9E-E0A8-4E1A-A07A-3B23D3068D01}"/>
    <cellStyle name="Standard 3 22" xfId="3452" xr:uid="{9F2588BF-672B-4E48-A292-00364F4A3E80}"/>
    <cellStyle name="Standard 3 23" xfId="3489" xr:uid="{DE31B8F7-A6D2-487A-9DE7-1071FFC4724A}"/>
    <cellStyle name="Standard 3 3" xfId="46" xr:uid="{761C075A-C709-47AB-87B9-AEB253B8D877}"/>
    <cellStyle name="Standard 3 3 10" xfId="1925" xr:uid="{3D8D554D-05F7-42EF-AA3F-5BD97239C96C}"/>
    <cellStyle name="Standard 3 3 10 2" xfId="1926" xr:uid="{917499FC-BE26-4A7F-88C5-EE464354F287}"/>
    <cellStyle name="Standard 3 3 10 3" xfId="1927" xr:uid="{14895570-621B-491D-B976-B2F031D2FD9D}"/>
    <cellStyle name="Standard 3 3 10 4" xfId="1928" xr:uid="{40FF0F91-A60F-4170-A869-6F8F823A8F59}"/>
    <cellStyle name="Standard 3 3 10 5" xfId="1929" xr:uid="{7643C91C-FF04-4369-8F9B-CD87B68BE70D}"/>
    <cellStyle name="Standard 3 3 11" xfId="1930" xr:uid="{F84A1DFA-191C-451A-BF12-6A4F8DD5F4AA}"/>
    <cellStyle name="Standard 3 3 11 2" xfId="1931" xr:uid="{E67E5523-B4FA-4D0D-A312-A6A3B602D61A}"/>
    <cellStyle name="Standard 3 3 11 3" xfId="1932" xr:uid="{861F8A11-C197-41B5-B0CA-91BE5B798AE4}"/>
    <cellStyle name="Standard 3 3 11 4" xfId="1933" xr:uid="{28F14CF8-4CC7-4814-A333-077A851A9F50}"/>
    <cellStyle name="Standard 3 3 11 5" xfId="1934" xr:uid="{63C5066A-C26F-467B-9224-C01A922F5E92}"/>
    <cellStyle name="Standard 3 3 12" xfId="1935" xr:uid="{118A26F3-E5AE-484C-ACA8-74667736370A}"/>
    <cellStyle name="Standard 3 3 13" xfId="1936" xr:uid="{52D9547E-D1C1-49AC-964B-67BF467CB8DD}"/>
    <cellStyle name="Standard 3 3 14" xfId="1937" xr:uid="{A8E5065A-72F0-4F29-9EC9-FF640EA9BD84}"/>
    <cellStyle name="Standard 3 3 15" xfId="1938" xr:uid="{0819D5AC-DDF3-40C1-B276-2E9D3BE0278E}"/>
    <cellStyle name="Standard 3 3 16" xfId="1939" xr:uid="{B2BD9BA4-AE02-46D8-80E7-6DC0A1B49427}"/>
    <cellStyle name="Standard 3 3 2" xfId="47" xr:uid="{29CF53AD-FAE9-4391-A1D9-693AA4810081}"/>
    <cellStyle name="Standard 3 3 2 10" xfId="1940" xr:uid="{49B87929-D431-4538-84B8-0A92D12220BA}"/>
    <cellStyle name="Standard 3 3 2 11" xfId="1941" xr:uid="{F087B6B4-E55D-40B0-85C6-C00E8C5F3470}"/>
    <cellStyle name="Standard 3 3 2 12" xfId="1942" xr:uid="{391C776E-4BB1-4C04-B7B3-25BDD291C38F}"/>
    <cellStyle name="Standard 3 3 2 13" xfId="1943" xr:uid="{680B1146-3031-409C-A1C5-A117BFF51B11}"/>
    <cellStyle name="Standard 3 3 2 14" xfId="1944" xr:uid="{DC41514D-5B84-4C1F-A741-0B91DE9FC87F}"/>
    <cellStyle name="Standard 3 3 2 2" xfId="271" xr:uid="{F17D4CDB-0953-4AB7-AA46-47B15A2F7E15}"/>
    <cellStyle name="Standard 3 3 2 2 10" xfId="1945" xr:uid="{882EEBF9-7BEB-489F-BCAB-74F01ADA67E6}"/>
    <cellStyle name="Standard 3 3 2 2 11" xfId="1946" xr:uid="{DDEF1444-5127-4BE9-B3D1-D0C400C38BA4}"/>
    <cellStyle name="Standard 3 3 2 2 12" xfId="1947" xr:uid="{63E6B9C2-BC53-4BF6-A1B9-2FF62EE38A4B}"/>
    <cellStyle name="Standard 3 3 2 2 13" xfId="1948" xr:uid="{BB6C4DC7-0AE2-4BBA-AD51-87FDDC2314EC}"/>
    <cellStyle name="Standard 3 3 2 2 2" xfId="1949" xr:uid="{24B032E2-DB4B-4E76-9E1C-844680B60FAB}"/>
    <cellStyle name="Standard 3 3 2 2 2 10" xfId="1950" xr:uid="{1B5FF3AA-0F79-468A-9213-D7ECD512503D}"/>
    <cellStyle name="Standard 3 3 2 2 2 11" xfId="1951" xr:uid="{BB9F3996-32A7-4E42-BE9B-B532497DB01B}"/>
    <cellStyle name="Standard 3 3 2 2 2 2" xfId="1952" xr:uid="{33EF94E5-4EB0-4DDD-BCB8-C21DF2D17D78}"/>
    <cellStyle name="Standard 3 3 2 2 2 2 2" xfId="1953" xr:uid="{0B75D386-7B4A-4AF8-8EA4-498CEDB4E35F}"/>
    <cellStyle name="Standard 3 3 2 2 2 2 2 2" xfId="1954" xr:uid="{64845C7F-4143-42FC-9DB1-460E54E03DEA}"/>
    <cellStyle name="Standard 3 3 2 2 2 2 2 3" xfId="1955" xr:uid="{620C49F6-F276-462C-8264-46A4940DA3F3}"/>
    <cellStyle name="Standard 3 3 2 2 2 2 2 4" xfId="1956" xr:uid="{034537B9-0171-4BF9-9E74-EE029A519903}"/>
    <cellStyle name="Standard 3 3 2 2 2 2 2 5" xfId="1957" xr:uid="{FCA05E29-5DE1-43B8-B7BE-2B14EC38AD07}"/>
    <cellStyle name="Standard 3 3 2 2 2 2 3" xfId="1958" xr:uid="{6EC9363A-2289-42FA-B415-A0BC66C0EF0B}"/>
    <cellStyle name="Standard 3 3 2 2 2 2 4" xfId="1959" xr:uid="{0A0B642F-808C-4BAA-AE24-AE2C8ACC43FB}"/>
    <cellStyle name="Standard 3 3 2 2 2 2 5" xfId="1960" xr:uid="{26F22DBE-15AD-4569-990F-83084FCA6FEE}"/>
    <cellStyle name="Standard 3 3 2 2 2 2 6" xfId="1961" xr:uid="{A9085284-BD01-481F-8710-F06E0612C7BB}"/>
    <cellStyle name="Standard 3 3 2 2 2 3" xfId="1962" xr:uid="{02103CA2-A59F-4656-99F6-AA677EF4F35C}"/>
    <cellStyle name="Standard 3 3 2 2 2 3 2" xfId="1963" xr:uid="{7485C072-1C91-4DE9-9D73-4A153C754500}"/>
    <cellStyle name="Standard 3 3 2 2 2 3 2 2" xfId="1964" xr:uid="{00EF4365-E609-4EDC-B95D-CF0BD5C2D152}"/>
    <cellStyle name="Standard 3 3 2 2 2 3 2 3" xfId="1965" xr:uid="{A7A9DD7D-3D3C-4FB8-ABD3-F8E37128F14A}"/>
    <cellStyle name="Standard 3 3 2 2 2 3 2 4" xfId="1966" xr:uid="{149C236A-B7C7-4E02-BD0D-4B9B212E7611}"/>
    <cellStyle name="Standard 3 3 2 2 2 3 2 5" xfId="1967" xr:uid="{70B4D3B9-C02F-403A-A675-7E16C17A4311}"/>
    <cellStyle name="Standard 3 3 2 2 2 3 3" xfId="1968" xr:uid="{703DD963-179F-47DA-BEE6-60E18F33A94D}"/>
    <cellStyle name="Standard 3 3 2 2 2 3 4" xfId="1969" xr:uid="{56B2604C-C19E-4E6E-A327-33F4798DA3B9}"/>
    <cellStyle name="Standard 3 3 2 2 2 3 5" xfId="1970" xr:uid="{5F14468C-63DC-40D3-A3FE-F8C4C54C508B}"/>
    <cellStyle name="Standard 3 3 2 2 2 3 6" xfId="1971" xr:uid="{8032DD3C-E716-41C1-86F8-0763D5496D0A}"/>
    <cellStyle name="Standard 3 3 2 2 2 4" xfId="1972" xr:uid="{512AB98B-E940-4B47-99DB-82F277CAE7EE}"/>
    <cellStyle name="Standard 3 3 2 2 2 4 2" xfId="1973" xr:uid="{A58ED9E0-4658-43F1-8984-4B6C75C9075A}"/>
    <cellStyle name="Standard 3 3 2 2 2 4 2 2" xfId="1974" xr:uid="{4F419EE9-7531-4CBC-B41D-60C2E5856FA4}"/>
    <cellStyle name="Standard 3 3 2 2 2 4 2 3" xfId="1975" xr:uid="{6F6992D4-E621-4CEF-BA9E-E52EC078771C}"/>
    <cellStyle name="Standard 3 3 2 2 2 4 2 4" xfId="1976" xr:uid="{1E778E28-5FC7-45DB-B272-862F9D9F9575}"/>
    <cellStyle name="Standard 3 3 2 2 2 4 2 5" xfId="1977" xr:uid="{B1B69DC0-10DE-4A30-A42F-3D584D6F311F}"/>
    <cellStyle name="Standard 3 3 2 2 2 4 3" xfId="1978" xr:uid="{BC9DD3F2-9F72-4F29-A01D-73C8E189C020}"/>
    <cellStyle name="Standard 3 3 2 2 2 4 4" xfId="1979" xr:uid="{D0ABF83B-B5DA-419E-9425-034FC43248B0}"/>
    <cellStyle name="Standard 3 3 2 2 2 4 5" xfId="1980" xr:uid="{1A22FE91-044F-4CA7-8E09-18A8EF737514}"/>
    <cellStyle name="Standard 3 3 2 2 2 4 6" xfId="1981" xr:uid="{847B3AC0-05AF-435C-BF34-FEA5FDFC3141}"/>
    <cellStyle name="Standard 3 3 2 2 2 5" xfId="1982" xr:uid="{3C5031A4-F26F-44A7-A88F-7477BB158CA2}"/>
    <cellStyle name="Standard 3 3 2 2 2 5 2" xfId="1983" xr:uid="{A1CAD33E-4440-4559-A454-409D9E41A048}"/>
    <cellStyle name="Standard 3 3 2 2 2 5 3" xfId="1984" xr:uid="{4E3BB8D7-123D-4749-BDFD-0BE996E95484}"/>
    <cellStyle name="Standard 3 3 2 2 2 5 4" xfId="1985" xr:uid="{E1EA1B2D-8596-4318-A627-2319F2AF0E9E}"/>
    <cellStyle name="Standard 3 3 2 2 2 5 5" xfId="1986" xr:uid="{8BBC65E2-6C52-4827-A6CB-291C9700E7F2}"/>
    <cellStyle name="Standard 3 3 2 2 2 6" xfId="1987" xr:uid="{1AE4F3DF-B223-4B97-8937-0259DC1C7230}"/>
    <cellStyle name="Standard 3 3 2 2 2 6 2" xfId="1988" xr:uid="{FE39802C-5A86-424C-867E-6109FD9C1BDF}"/>
    <cellStyle name="Standard 3 3 2 2 2 6 3" xfId="1989" xr:uid="{542C48DD-FE6E-4E86-AFB7-3CD8F32B0AF8}"/>
    <cellStyle name="Standard 3 3 2 2 2 6 4" xfId="1990" xr:uid="{477B9EAD-3C68-495D-A2A0-C753AE233B9B}"/>
    <cellStyle name="Standard 3 3 2 2 2 6 5" xfId="1991" xr:uid="{184F90C4-C33A-4054-8821-4AF3C65ADB75}"/>
    <cellStyle name="Standard 3 3 2 2 2 7" xfId="1992" xr:uid="{3D1A1BE9-2C03-4EF0-9A69-5DC35E295390}"/>
    <cellStyle name="Standard 3 3 2 2 2 8" xfId="1993" xr:uid="{0A05C534-7376-4F31-A366-BA87C84DE121}"/>
    <cellStyle name="Standard 3 3 2 2 2 9" xfId="1994" xr:uid="{259E12CB-BE73-4575-A7FB-086606908F28}"/>
    <cellStyle name="Standard 3 3 2 2 3" xfId="1995" xr:uid="{21EC857D-378F-4553-AF2F-8CF9988B272F}"/>
    <cellStyle name="Standard 3 3 2 2 3 2" xfId="1996" xr:uid="{7F21F47A-1609-43D3-881E-13AD27D61F23}"/>
    <cellStyle name="Standard 3 3 2 2 3 2 2" xfId="1997" xr:uid="{87E0F5D3-8B7F-4638-9F0C-F6726DA2C1AC}"/>
    <cellStyle name="Standard 3 3 2 2 3 2 3" xfId="1998" xr:uid="{C4BAF4DC-FC18-4480-8028-480524BDC634}"/>
    <cellStyle name="Standard 3 3 2 2 3 2 4" xfId="1999" xr:uid="{C0A83D8D-A35A-4314-98C0-C59AF21140AF}"/>
    <cellStyle name="Standard 3 3 2 2 3 2 5" xfId="2000" xr:uid="{3EEDBB08-1E28-42BB-97AE-A5C399CC2C17}"/>
    <cellStyle name="Standard 3 3 2 2 3 3" xfId="2001" xr:uid="{3556FF8C-445A-454B-90AB-35FDA7804B50}"/>
    <cellStyle name="Standard 3 3 2 2 3 4" xfId="2002" xr:uid="{B2441275-ADCB-4529-A141-FF31FB2BC52A}"/>
    <cellStyle name="Standard 3 3 2 2 3 5" xfId="2003" xr:uid="{37F22B2E-52B1-4ECC-9ECF-4B0CC6C88F43}"/>
    <cellStyle name="Standard 3 3 2 2 3 6" xfId="2004" xr:uid="{F1F65CB2-61A2-4489-9165-7366882F3AD0}"/>
    <cellStyle name="Standard 3 3 2 2 4" xfId="2005" xr:uid="{E562BC5C-6B8A-4ED5-979D-673D959FA11A}"/>
    <cellStyle name="Standard 3 3 2 2 4 2" xfId="2006" xr:uid="{6E5E7103-8AA3-4E75-AF70-242D651B1296}"/>
    <cellStyle name="Standard 3 3 2 2 4 2 2" xfId="2007" xr:uid="{A1777BF2-DDD7-4C45-B676-F3CAAEBA5592}"/>
    <cellStyle name="Standard 3 3 2 2 4 2 3" xfId="2008" xr:uid="{34A1D613-B433-43E2-A053-3B03F064A30D}"/>
    <cellStyle name="Standard 3 3 2 2 4 2 4" xfId="2009" xr:uid="{6705156A-5551-4B72-8CF8-4046971B6622}"/>
    <cellStyle name="Standard 3 3 2 2 4 2 5" xfId="2010" xr:uid="{BAA547C5-EBA0-42F8-B2E8-16C6F29B4AA7}"/>
    <cellStyle name="Standard 3 3 2 2 4 3" xfId="2011" xr:uid="{4704C2EC-9F6F-4C8B-B3A0-874E5C35E2E9}"/>
    <cellStyle name="Standard 3 3 2 2 4 4" xfId="2012" xr:uid="{B9A20AD5-01C4-4CFA-8720-1DC44AC3A194}"/>
    <cellStyle name="Standard 3 3 2 2 4 5" xfId="2013" xr:uid="{9ED3A559-05F8-48FE-AF50-0E74FF9A5E95}"/>
    <cellStyle name="Standard 3 3 2 2 4 6" xfId="2014" xr:uid="{A4B614A0-D345-4AB1-8DF8-A8EE48333EA8}"/>
    <cellStyle name="Standard 3 3 2 2 5" xfId="2015" xr:uid="{306C8C41-2C2E-4318-BCA7-F5E7C7BBB74C}"/>
    <cellStyle name="Standard 3 3 2 2 5 2" xfId="2016" xr:uid="{5F4A6EF5-FEEF-4094-ABBC-7E753B896EBD}"/>
    <cellStyle name="Standard 3 3 2 2 5 2 2" xfId="2017" xr:uid="{3F367CB6-3863-4150-ADAC-CE293B3432AF}"/>
    <cellStyle name="Standard 3 3 2 2 5 2 3" xfId="2018" xr:uid="{555072DF-504A-459C-836F-704BCF5D1C09}"/>
    <cellStyle name="Standard 3 3 2 2 5 2 4" xfId="2019" xr:uid="{D3590675-5855-4C9D-82F9-72B4729D8BFC}"/>
    <cellStyle name="Standard 3 3 2 2 5 2 5" xfId="2020" xr:uid="{4622E634-69E2-4D4C-A526-0F7D8321067B}"/>
    <cellStyle name="Standard 3 3 2 2 5 3" xfId="2021" xr:uid="{4427BCC6-DCEB-4CB1-9B63-B39F2D62CD98}"/>
    <cellStyle name="Standard 3 3 2 2 5 4" xfId="2022" xr:uid="{B0CDB102-FF78-4DFC-9A50-707B11A294E6}"/>
    <cellStyle name="Standard 3 3 2 2 5 5" xfId="2023" xr:uid="{47ED5567-636F-4EAD-8EE7-413BC3CCA7A6}"/>
    <cellStyle name="Standard 3 3 2 2 5 6" xfId="2024" xr:uid="{FFDB3ADA-8EDB-4BD3-ACEC-1AF191577E8F}"/>
    <cellStyle name="Standard 3 3 2 2 6" xfId="2025" xr:uid="{EBAC7202-815E-420A-A122-FFBD20DA705F}"/>
    <cellStyle name="Standard 3 3 2 2 6 2" xfId="2026" xr:uid="{2727ACC9-3AA5-493A-B5FE-ACF0421CD5A9}"/>
    <cellStyle name="Standard 3 3 2 2 6 3" xfId="2027" xr:uid="{53CAD912-13C0-4114-A3AA-3D9A6BFAFF7C}"/>
    <cellStyle name="Standard 3 3 2 2 6 4" xfId="2028" xr:uid="{DD1CBB44-2902-4F13-A969-683BED02F150}"/>
    <cellStyle name="Standard 3 3 2 2 6 5" xfId="2029" xr:uid="{F8F3AF4B-3EBD-4C3B-B789-08C3D4EF5D55}"/>
    <cellStyle name="Standard 3 3 2 2 7" xfId="2030" xr:uid="{9C2DF978-DF2D-4535-AB52-E939CB7DB61E}"/>
    <cellStyle name="Standard 3 3 2 2 7 2" xfId="2031" xr:uid="{0339CF0F-8C31-46BB-B22A-701118A47FFF}"/>
    <cellStyle name="Standard 3 3 2 2 7 3" xfId="2032" xr:uid="{ABE12DFF-6EDA-4F11-BA90-421D90711F27}"/>
    <cellStyle name="Standard 3 3 2 2 7 4" xfId="2033" xr:uid="{0A9291E1-88B2-42BE-BDEB-6045306F683B}"/>
    <cellStyle name="Standard 3 3 2 2 7 5" xfId="2034" xr:uid="{163587D1-977C-4E76-B817-71C61EF44733}"/>
    <cellStyle name="Standard 3 3 2 2 8" xfId="2035" xr:uid="{54EEB773-4250-42D2-BE7F-8351A09FC6BD}"/>
    <cellStyle name="Standard 3 3 2 2 8 2" xfId="2036" xr:uid="{411CFD45-26C5-4DD6-A8ED-641D2AE7E0D3}"/>
    <cellStyle name="Standard 3 3 2 2 8 3" xfId="2037" xr:uid="{F661DC1C-CE60-4654-BBFC-004988CCC141}"/>
    <cellStyle name="Standard 3 3 2 2 8 4" xfId="2038" xr:uid="{058F2771-D61C-40A4-A0AD-480C49EF9016}"/>
    <cellStyle name="Standard 3 3 2 2 8 5" xfId="2039" xr:uid="{0231767C-93BC-4B55-88E4-FE95E9D0601F}"/>
    <cellStyle name="Standard 3 3 2 2 9" xfId="2040" xr:uid="{122EB8BA-6E0D-4FCA-84BF-DC001FE87383}"/>
    <cellStyle name="Standard 3 3 2 3" xfId="2041" xr:uid="{127C6079-EEEE-41D9-B17D-A611C3B81AA6}"/>
    <cellStyle name="Standard 3 3 2 3 10" xfId="2042" xr:uid="{5401E059-BAFD-4780-8DA3-98BA7BC2804A}"/>
    <cellStyle name="Standard 3 3 2 3 11" xfId="2043" xr:uid="{39629833-C724-4A13-8CD7-CA3FCAE0E432}"/>
    <cellStyle name="Standard 3 3 2 3 2" xfId="2044" xr:uid="{C99F4AD4-FC84-4B7C-93A7-DAD8DBDFD189}"/>
    <cellStyle name="Standard 3 3 2 3 2 2" xfId="2045" xr:uid="{CFE25863-89B8-477B-810E-E33AFB1564CC}"/>
    <cellStyle name="Standard 3 3 2 3 2 2 2" xfId="2046" xr:uid="{F766D927-FC4D-41F2-B23A-5F8B841B46D0}"/>
    <cellStyle name="Standard 3 3 2 3 2 2 3" xfId="2047" xr:uid="{B3F97BC9-9A4E-4594-85D6-6214B7A397B7}"/>
    <cellStyle name="Standard 3 3 2 3 2 2 4" xfId="2048" xr:uid="{359D38F6-BFD2-40C5-8D93-5EED8E26572E}"/>
    <cellStyle name="Standard 3 3 2 3 2 2 5" xfId="2049" xr:uid="{9EAF30A4-0FDB-444C-A809-4514AF1D653F}"/>
    <cellStyle name="Standard 3 3 2 3 2 3" xfId="2050" xr:uid="{47D1A232-2743-41B3-AEBD-6661D018B52E}"/>
    <cellStyle name="Standard 3 3 2 3 2 4" xfId="2051" xr:uid="{0975E16A-C3DB-43DA-84E9-26E44ED1CAE0}"/>
    <cellStyle name="Standard 3 3 2 3 2 5" xfId="2052" xr:uid="{768071C3-4C1B-45FA-931C-0A79C643D941}"/>
    <cellStyle name="Standard 3 3 2 3 2 6" xfId="2053" xr:uid="{A16079E0-99CE-4951-9302-DC5165CF259C}"/>
    <cellStyle name="Standard 3 3 2 3 3" xfId="2054" xr:uid="{A9BD5503-6B2E-4594-8A5E-98945955954A}"/>
    <cellStyle name="Standard 3 3 2 3 3 2" xfId="2055" xr:uid="{74D87F69-3023-4D8B-BD3C-49E5A8AFB85E}"/>
    <cellStyle name="Standard 3 3 2 3 3 2 2" xfId="2056" xr:uid="{6702D482-6E3A-4321-A2B8-15272F750EE8}"/>
    <cellStyle name="Standard 3 3 2 3 3 2 3" xfId="2057" xr:uid="{D2CE5D91-EC85-4E82-BCA8-6CC4BBB9D716}"/>
    <cellStyle name="Standard 3 3 2 3 3 2 4" xfId="2058" xr:uid="{D9ADAB75-DD99-4687-8C1E-5D86F6A1ADCE}"/>
    <cellStyle name="Standard 3 3 2 3 3 2 5" xfId="2059" xr:uid="{7FD82B22-6105-4DDE-87D2-557059BB8AFD}"/>
    <cellStyle name="Standard 3 3 2 3 3 3" xfId="2060" xr:uid="{05DD1F77-0669-49C2-9184-6D52478EFFDF}"/>
    <cellStyle name="Standard 3 3 2 3 3 4" xfId="2061" xr:uid="{CF8568B9-C090-4485-8FFF-5014D7695A6F}"/>
    <cellStyle name="Standard 3 3 2 3 3 5" xfId="2062" xr:uid="{203B96D7-B1E7-4BFD-910E-3E4313333F0F}"/>
    <cellStyle name="Standard 3 3 2 3 3 6" xfId="2063" xr:uid="{77F1D242-3808-45E3-9BA1-C681F691B9AB}"/>
    <cellStyle name="Standard 3 3 2 3 4" xfId="2064" xr:uid="{11EF40BD-F136-46DD-A1E5-C944C4907EB7}"/>
    <cellStyle name="Standard 3 3 2 3 4 2" xfId="2065" xr:uid="{57B34E83-6A25-46F2-9FF6-A102DBE4139D}"/>
    <cellStyle name="Standard 3 3 2 3 4 2 2" xfId="2066" xr:uid="{052038D5-5D12-41E2-91AB-EF04F3A4D699}"/>
    <cellStyle name="Standard 3 3 2 3 4 2 3" xfId="2067" xr:uid="{1E3B858E-0C38-4A23-BEB5-DE6E3A67C805}"/>
    <cellStyle name="Standard 3 3 2 3 4 2 4" xfId="2068" xr:uid="{61D4D49E-E2D0-4706-9833-8281EA5817E1}"/>
    <cellStyle name="Standard 3 3 2 3 4 2 5" xfId="2069" xr:uid="{79A9AE08-C6C1-491A-A89D-F65D306ACA21}"/>
    <cellStyle name="Standard 3 3 2 3 4 3" xfId="2070" xr:uid="{D6990F93-E347-4007-BE40-D0F8A5E17A90}"/>
    <cellStyle name="Standard 3 3 2 3 4 4" xfId="2071" xr:uid="{2C6EBCA0-5145-4EE8-ACEA-B83DA6314D4E}"/>
    <cellStyle name="Standard 3 3 2 3 4 5" xfId="2072" xr:uid="{E9D208D3-56A6-4D8A-9806-DCF6CB24BBE4}"/>
    <cellStyle name="Standard 3 3 2 3 4 6" xfId="2073" xr:uid="{A757D1B2-DC9B-49D5-9ECB-F3AE890CCF37}"/>
    <cellStyle name="Standard 3 3 2 3 5" xfId="2074" xr:uid="{2853E24E-0AD7-41A3-B2B7-BC45632EE9E1}"/>
    <cellStyle name="Standard 3 3 2 3 5 2" xfId="2075" xr:uid="{A5F78BEA-0016-4E85-BE06-4E15856F6F5C}"/>
    <cellStyle name="Standard 3 3 2 3 5 3" xfId="2076" xr:uid="{CB4805BA-5385-41E2-B85E-88DF3AFDE302}"/>
    <cellStyle name="Standard 3 3 2 3 5 4" xfId="2077" xr:uid="{8CD84558-8344-413A-933B-CC9B2BB928E4}"/>
    <cellStyle name="Standard 3 3 2 3 5 5" xfId="2078" xr:uid="{3550C1E9-808E-4131-B89F-669F95318F5B}"/>
    <cellStyle name="Standard 3 3 2 3 6" xfId="2079" xr:uid="{01849F36-5499-4DAC-8FD5-017EBA2232BA}"/>
    <cellStyle name="Standard 3 3 2 3 6 2" xfId="2080" xr:uid="{508654D5-5E85-43B0-A7D9-51DC78967C12}"/>
    <cellStyle name="Standard 3 3 2 3 6 3" xfId="2081" xr:uid="{20410184-07E8-41AE-9E8A-504BFD29216C}"/>
    <cellStyle name="Standard 3 3 2 3 6 4" xfId="2082" xr:uid="{75B168DB-7139-49C3-BAFA-78FB488E5814}"/>
    <cellStyle name="Standard 3 3 2 3 6 5" xfId="2083" xr:uid="{11BA6EB1-B548-435E-930B-D67C977562A1}"/>
    <cellStyle name="Standard 3 3 2 3 7" xfId="2084" xr:uid="{34AAFD5C-284E-4286-8763-009D8613D409}"/>
    <cellStyle name="Standard 3 3 2 3 8" xfId="2085" xr:uid="{432480E9-1862-482D-BD30-0206131981EC}"/>
    <cellStyle name="Standard 3 3 2 3 9" xfId="2086" xr:uid="{C28C0726-45D9-41EB-A52B-0BE1738B7C2F}"/>
    <cellStyle name="Standard 3 3 2 4" xfId="2087" xr:uid="{762B0B0E-10BA-4D31-81FD-861A3626D89F}"/>
    <cellStyle name="Standard 3 3 2 4 2" xfId="2088" xr:uid="{B602B282-3957-405E-8F72-94F31BA607BC}"/>
    <cellStyle name="Standard 3 3 2 4 2 2" xfId="2089" xr:uid="{AF41A7BD-2369-4F97-BE8A-BEDB659B77FB}"/>
    <cellStyle name="Standard 3 3 2 4 2 3" xfId="2090" xr:uid="{6AFBAC52-DB49-4261-BF02-18F49214BA3A}"/>
    <cellStyle name="Standard 3 3 2 4 2 4" xfId="2091" xr:uid="{496E17A0-94B0-4716-B071-402661F5C674}"/>
    <cellStyle name="Standard 3 3 2 4 2 5" xfId="2092" xr:uid="{9EAD845A-1E64-449A-854A-168C011D1BD6}"/>
    <cellStyle name="Standard 3 3 2 4 3" xfId="2093" xr:uid="{9DE79DBE-EFC6-48C9-BFEA-0FB107EDA0D4}"/>
    <cellStyle name="Standard 3 3 2 4 4" xfId="2094" xr:uid="{E8409E4E-1466-4A75-AAA1-B5301592E15A}"/>
    <cellStyle name="Standard 3 3 2 4 5" xfId="2095" xr:uid="{D41C6D5E-4062-498B-8107-AD8FFF06729A}"/>
    <cellStyle name="Standard 3 3 2 4 6" xfId="2096" xr:uid="{71A71C79-7B79-4FA6-B0FE-11D34B48BD1A}"/>
    <cellStyle name="Standard 3 3 2 5" xfId="2097" xr:uid="{349EBFD0-E7C8-4ABF-B62F-BDD263C15CB8}"/>
    <cellStyle name="Standard 3 3 2 5 2" xfId="2098" xr:uid="{38116024-DD59-402F-A4BB-642CCAF37565}"/>
    <cellStyle name="Standard 3 3 2 5 2 2" xfId="2099" xr:uid="{E6E6ED65-BB1C-4F9F-A588-0C6087EA9794}"/>
    <cellStyle name="Standard 3 3 2 5 2 3" xfId="2100" xr:uid="{A4688AD0-ED2D-4B70-A24C-1F7DCFDC6BFF}"/>
    <cellStyle name="Standard 3 3 2 5 2 4" xfId="2101" xr:uid="{30351394-929D-404A-BE45-A0B333879ED7}"/>
    <cellStyle name="Standard 3 3 2 5 2 5" xfId="2102" xr:uid="{5C059F5D-DEBB-464C-AEA0-60F7A756CBB5}"/>
    <cellStyle name="Standard 3 3 2 5 3" xfId="2103" xr:uid="{2D223CB0-B805-47ED-9932-B6A387DED929}"/>
    <cellStyle name="Standard 3 3 2 5 4" xfId="2104" xr:uid="{2F7B7927-371A-449B-A5A5-87A1348D89FA}"/>
    <cellStyle name="Standard 3 3 2 5 5" xfId="2105" xr:uid="{E228B2E5-A69F-46C7-9C73-1CFE12F7D199}"/>
    <cellStyle name="Standard 3 3 2 5 6" xfId="2106" xr:uid="{C901F611-0D5B-46B3-9651-54FDE9F03550}"/>
    <cellStyle name="Standard 3 3 2 6" xfId="2107" xr:uid="{250182CE-A732-442D-AA72-B3009FFA6A78}"/>
    <cellStyle name="Standard 3 3 2 6 2" xfId="2108" xr:uid="{070DA4A1-19B5-4CC2-BFF3-CECFDD34A532}"/>
    <cellStyle name="Standard 3 3 2 6 2 2" xfId="2109" xr:uid="{B95088A3-A0BC-4D70-A276-985090F9C9E9}"/>
    <cellStyle name="Standard 3 3 2 6 2 3" xfId="2110" xr:uid="{71643947-8E04-45A2-BC15-B4575E15578C}"/>
    <cellStyle name="Standard 3 3 2 6 2 4" xfId="2111" xr:uid="{96388CF2-7BCE-4EFF-A41F-219F815198B8}"/>
    <cellStyle name="Standard 3 3 2 6 2 5" xfId="2112" xr:uid="{833A46B8-EA18-4136-8B77-2C60113C43CD}"/>
    <cellStyle name="Standard 3 3 2 6 3" xfId="2113" xr:uid="{C77F74C9-D090-41E4-BB80-822FA2A443E1}"/>
    <cellStyle name="Standard 3 3 2 6 4" xfId="2114" xr:uid="{5B49B03A-A32C-47A3-8329-35804439529A}"/>
    <cellStyle name="Standard 3 3 2 6 5" xfId="2115" xr:uid="{71E13DC6-D1C1-4BD3-84D6-EAC107D97402}"/>
    <cellStyle name="Standard 3 3 2 6 6" xfId="2116" xr:uid="{5EDA513B-134E-4A9C-89BA-713DEC284857}"/>
    <cellStyle name="Standard 3 3 2 7" xfId="2117" xr:uid="{32D24D7D-1086-4D88-B803-A9D57B076DF4}"/>
    <cellStyle name="Standard 3 3 2 7 2" xfId="2118" xr:uid="{F6B6BD99-8854-484F-B4E3-4027ECC34FD1}"/>
    <cellStyle name="Standard 3 3 2 7 2 2" xfId="2119" xr:uid="{45DDBBB5-8A56-4AE0-8430-1E15003D18D1}"/>
    <cellStyle name="Standard 3 3 2 7 2 3" xfId="2120" xr:uid="{A8E76F37-D7BB-47CF-BE35-57EB89C209A3}"/>
    <cellStyle name="Standard 3 3 2 7 2 4" xfId="2121" xr:uid="{7C357421-01A4-4662-AA01-79D31FD79C5E}"/>
    <cellStyle name="Standard 3 3 2 7 2 5" xfId="2122" xr:uid="{D2C8353A-73F7-43B4-B6BD-2808E5A46E43}"/>
    <cellStyle name="Standard 3 3 2 7 3" xfId="2123" xr:uid="{F5E269FA-7122-4FCC-9C95-3C955CAD3963}"/>
    <cellStyle name="Standard 3 3 2 7 4" xfId="2124" xr:uid="{B09085DD-8304-47F5-A64D-128F0F652F6F}"/>
    <cellStyle name="Standard 3 3 2 7 5" xfId="2125" xr:uid="{CFC78BB7-2BAB-412F-83DD-6ACE8E8221D3}"/>
    <cellStyle name="Standard 3 3 2 7 6" xfId="2126" xr:uid="{2E8FBE02-7657-45D5-98CC-B85EDC0157E2}"/>
    <cellStyle name="Standard 3 3 2 8" xfId="2127" xr:uid="{B337863D-E4D8-4C90-928C-EB2486A4B668}"/>
    <cellStyle name="Standard 3 3 2 8 2" xfId="2128" xr:uid="{48EACF27-2215-48E1-9EBC-C1536EAE1B35}"/>
    <cellStyle name="Standard 3 3 2 8 3" xfId="2129" xr:uid="{28B47124-0C90-4D78-8CF1-DDB25ED36005}"/>
    <cellStyle name="Standard 3 3 2 8 4" xfId="2130" xr:uid="{039BDEE9-C70A-47BB-99BB-364CF1AEAB23}"/>
    <cellStyle name="Standard 3 3 2 8 5" xfId="2131" xr:uid="{62F37DA5-FE1F-44B2-888F-BD0F27DEBA18}"/>
    <cellStyle name="Standard 3 3 2 9" xfId="2132" xr:uid="{639C4DE8-637E-4AD1-A136-4D3544693D99}"/>
    <cellStyle name="Standard 3 3 2 9 2" xfId="2133" xr:uid="{C51C5E65-01C7-4DA6-986B-B377DDB565C3}"/>
    <cellStyle name="Standard 3 3 2 9 3" xfId="2134" xr:uid="{862795D2-1D74-4F3F-A76F-0B773E4910DC}"/>
    <cellStyle name="Standard 3 3 2 9 4" xfId="2135" xr:uid="{317075A0-47F0-4A5B-B863-AB1032F96DF4}"/>
    <cellStyle name="Standard 3 3 2 9 5" xfId="2136" xr:uid="{3BFCC714-92A5-4A37-9CCE-6C3AD926DFEA}"/>
    <cellStyle name="Standard 3 3 3" xfId="272" xr:uid="{C483F2FF-BFE1-461C-969A-98FAA98AE9FF}"/>
    <cellStyle name="Standard 3 3 3 10" xfId="2137" xr:uid="{D193240D-E9E4-49A4-BA67-52E9A04DF191}"/>
    <cellStyle name="Standard 3 3 3 11" xfId="2138" xr:uid="{E67095EF-CC55-43E2-BFC6-70C92CC78119}"/>
    <cellStyle name="Standard 3 3 3 12" xfId="2139" xr:uid="{69D3D6BA-2BC0-4634-8A61-876110856A52}"/>
    <cellStyle name="Standard 3 3 3 13" xfId="2140" xr:uid="{901019C1-8051-427E-982D-058DFC35B237}"/>
    <cellStyle name="Standard 3 3 3 2" xfId="2141" xr:uid="{5E5D98FC-1942-488D-8370-3DA5607BDF4F}"/>
    <cellStyle name="Standard 3 3 3 2 10" xfId="2142" xr:uid="{14EB3073-0CDD-44CF-8012-89CC8670AABA}"/>
    <cellStyle name="Standard 3 3 3 2 11" xfId="2143" xr:uid="{C5245733-2ED4-47E7-B46F-2BF3EC408BC6}"/>
    <cellStyle name="Standard 3 3 3 2 2" xfId="2144" xr:uid="{388190A6-F030-49D2-B575-EE95FEC47125}"/>
    <cellStyle name="Standard 3 3 3 2 2 2" xfId="2145" xr:uid="{1F4D5F2B-874C-43C3-91FB-80AD759D0CA4}"/>
    <cellStyle name="Standard 3 3 3 2 2 2 2" xfId="2146" xr:uid="{2BD4608C-04C9-4F1E-A322-18602F92A852}"/>
    <cellStyle name="Standard 3 3 3 2 2 2 3" xfId="2147" xr:uid="{DC150DC7-54CF-4769-9707-A803045BD025}"/>
    <cellStyle name="Standard 3 3 3 2 2 2 4" xfId="2148" xr:uid="{28435FCE-F35E-416A-BAFD-B5197936DB94}"/>
    <cellStyle name="Standard 3 3 3 2 2 2 5" xfId="2149" xr:uid="{43CA1999-430B-4230-9255-0937AD7FA84A}"/>
    <cellStyle name="Standard 3 3 3 2 2 3" xfId="2150" xr:uid="{40290C58-252F-4A4C-89B5-42E789440E42}"/>
    <cellStyle name="Standard 3 3 3 2 2 4" xfId="2151" xr:uid="{00720235-5D2E-46A4-A1D5-96717E9F6255}"/>
    <cellStyle name="Standard 3 3 3 2 2 5" xfId="2152" xr:uid="{D749F946-2E71-4EC8-A34E-5B72D5FF10D9}"/>
    <cellStyle name="Standard 3 3 3 2 2 6" xfId="2153" xr:uid="{40BA07F6-3331-46F5-86DE-4E109D1FE60C}"/>
    <cellStyle name="Standard 3 3 3 2 3" xfId="2154" xr:uid="{0149FC5F-4973-4016-ADEE-6E785B417F21}"/>
    <cellStyle name="Standard 3 3 3 2 3 2" xfId="2155" xr:uid="{61690FE1-EA2E-4D48-8E28-A6B0B1201B43}"/>
    <cellStyle name="Standard 3 3 3 2 3 2 2" xfId="2156" xr:uid="{6A4C6964-AAD4-4D47-B6DA-4E8AC9C771E1}"/>
    <cellStyle name="Standard 3 3 3 2 3 2 3" xfId="2157" xr:uid="{15783289-23EA-4A84-A1AD-B9159A6D0026}"/>
    <cellStyle name="Standard 3 3 3 2 3 2 4" xfId="2158" xr:uid="{8A9C68AF-A7D2-46F6-9666-96908361ED90}"/>
    <cellStyle name="Standard 3 3 3 2 3 2 5" xfId="2159" xr:uid="{CD87A918-A219-414F-8A06-C283867132CD}"/>
    <cellStyle name="Standard 3 3 3 2 3 3" xfId="2160" xr:uid="{90A8FBC5-9BD2-4F31-95CC-C2ECA46336C4}"/>
    <cellStyle name="Standard 3 3 3 2 3 4" xfId="2161" xr:uid="{6188CCE3-80AB-4427-B081-6FFFB15A72D6}"/>
    <cellStyle name="Standard 3 3 3 2 3 5" xfId="2162" xr:uid="{47DB3CA4-9712-42C2-A7FE-F05F42FDEB24}"/>
    <cellStyle name="Standard 3 3 3 2 3 6" xfId="2163" xr:uid="{D1142717-BD4B-4023-8253-549F4D4BD10D}"/>
    <cellStyle name="Standard 3 3 3 2 4" xfId="2164" xr:uid="{8E353B2D-8DCC-4504-B878-F36063C8DAFE}"/>
    <cellStyle name="Standard 3 3 3 2 4 2" xfId="2165" xr:uid="{F99AD99F-E0C1-452E-B364-0FC617428188}"/>
    <cellStyle name="Standard 3 3 3 2 4 2 2" xfId="2166" xr:uid="{496E25A6-EB52-412E-B69D-9A5500159032}"/>
    <cellStyle name="Standard 3 3 3 2 4 2 3" xfId="2167" xr:uid="{B3EF198E-BE3D-460F-9C85-8751B5233344}"/>
    <cellStyle name="Standard 3 3 3 2 4 2 4" xfId="2168" xr:uid="{B8E42336-94E6-4FCF-9C87-703F4ADCE5D9}"/>
    <cellStyle name="Standard 3 3 3 2 4 2 5" xfId="2169" xr:uid="{42E86F1E-0FCE-4E72-8F38-DE7B49638C9D}"/>
    <cellStyle name="Standard 3 3 3 2 4 3" xfId="2170" xr:uid="{CCB2019F-7D05-4637-B0D1-2CAE83453A43}"/>
    <cellStyle name="Standard 3 3 3 2 4 4" xfId="2171" xr:uid="{8BC15D53-FAF8-4BF4-A6DC-C0E57BF2EC68}"/>
    <cellStyle name="Standard 3 3 3 2 4 5" xfId="2172" xr:uid="{3040CFF9-314D-44DF-A144-4D40BC3928D1}"/>
    <cellStyle name="Standard 3 3 3 2 4 6" xfId="2173" xr:uid="{A621FDDF-5586-4967-AE22-AEF98762EBFC}"/>
    <cellStyle name="Standard 3 3 3 2 5" xfId="2174" xr:uid="{7394AE31-5D1C-401A-B90C-DEA4EEF51222}"/>
    <cellStyle name="Standard 3 3 3 2 5 2" xfId="2175" xr:uid="{0158ED07-D251-4E4C-B19E-E625C0A96073}"/>
    <cellStyle name="Standard 3 3 3 2 5 3" xfId="2176" xr:uid="{2C4B4DEC-D1B5-4F7C-B02D-987BB0A90216}"/>
    <cellStyle name="Standard 3 3 3 2 5 4" xfId="2177" xr:uid="{8DD55961-EB89-4E24-9AC7-0761DAB1EAFC}"/>
    <cellStyle name="Standard 3 3 3 2 5 5" xfId="2178" xr:uid="{7B519B93-D6BB-49EA-BD2D-FA95A0420631}"/>
    <cellStyle name="Standard 3 3 3 2 6" xfId="2179" xr:uid="{7DBAFFD1-46E3-491B-A40C-888676F47890}"/>
    <cellStyle name="Standard 3 3 3 2 6 2" xfId="2180" xr:uid="{09524693-F15E-4E13-8C9C-9C6FAF9B050B}"/>
    <cellStyle name="Standard 3 3 3 2 6 3" xfId="2181" xr:uid="{0C4121D4-6CD5-4EBF-A876-619D2DB1C0E9}"/>
    <cellStyle name="Standard 3 3 3 2 6 4" xfId="2182" xr:uid="{7600AFC9-17F1-455D-AD82-B4856F0F520E}"/>
    <cellStyle name="Standard 3 3 3 2 6 5" xfId="2183" xr:uid="{BB1CFCBD-591F-4801-B05E-4403E80F71BE}"/>
    <cellStyle name="Standard 3 3 3 2 7" xfId="2184" xr:uid="{80CC0FF8-E303-49CA-9B41-27AA41DE8710}"/>
    <cellStyle name="Standard 3 3 3 2 8" xfId="2185" xr:uid="{99CA21E5-A470-43FA-B443-1BBBA8EF56AD}"/>
    <cellStyle name="Standard 3 3 3 2 9" xfId="2186" xr:uid="{C8C69160-B8C7-4177-93DB-94BAEFA03B8E}"/>
    <cellStyle name="Standard 3 3 3 3" xfId="2187" xr:uid="{BCAE765A-D84A-4C31-A7CD-8EE6A6D71FF2}"/>
    <cellStyle name="Standard 3 3 3 3 2" xfId="2188" xr:uid="{BB312850-3453-4652-A289-97CA0CB19302}"/>
    <cellStyle name="Standard 3 3 3 3 2 2" xfId="2189" xr:uid="{A0051359-01AB-4781-9025-1447DB7ACFDD}"/>
    <cellStyle name="Standard 3 3 3 3 2 3" xfId="2190" xr:uid="{C6FB4C7D-81D6-4A30-ACD1-834D4619719A}"/>
    <cellStyle name="Standard 3 3 3 3 2 4" xfId="2191" xr:uid="{EFC3EF4A-6E1D-4E79-BC69-AB2E9D922A0F}"/>
    <cellStyle name="Standard 3 3 3 3 2 5" xfId="2192" xr:uid="{BCEB5354-F6AD-4D33-9569-FCDF8AE3B271}"/>
    <cellStyle name="Standard 3 3 3 3 3" xfId="2193" xr:uid="{6446EC72-2B2C-4C9D-9D57-EAD2FB8BF4DC}"/>
    <cellStyle name="Standard 3 3 3 3 4" xfId="2194" xr:uid="{362B0F0A-FD81-45D7-9480-DD4126C31858}"/>
    <cellStyle name="Standard 3 3 3 3 5" xfId="2195" xr:uid="{B2D9C824-006C-4DBA-A9AC-3ED479BCBE06}"/>
    <cellStyle name="Standard 3 3 3 3 6" xfId="2196" xr:uid="{5F0FC065-1EDF-46AB-8AFE-A81979F0D466}"/>
    <cellStyle name="Standard 3 3 3 4" xfId="2197" xr:uid="{67344BA9-1B3B-46E3-9A2A-A4DE7D4AF11B}"/>
    <cellStyle name="Standard 3 3 3 4 2" xfId="2198" xr:uid="{67B28F3A-4741-4842-958C-43FB975DDA5C}"/>
    <cellStyle name="Standard 3 3 3 4 2 2" xfId="2199" xr:uid="{C766D4C6-E6AD-491C-B058-FF437A4CCD98}"/>
    <cellStyle name="Standard 3 3 3 4 2 3" xfId="2200" xr:uid="{325D3C57-8C87-4637-9D18-958076DB4CBE}"/>
    <cellStyle name="Standard 3 3 3 4 2 4" xfId="2201" xr:uid="{9982F628-BDD9-4A1A-8576-00BFA67F46DE}"/>
    <cellStyle name="Standard 3 3 3 4 2 5" xfId="2202" xr:uid="{4AF01DA9-89C0-43FF-995E-A3DC8F1ABE11}"/>
    <cellStyle name="Standard 3 3 3 4 3" xfId="2203" xr:uid="{25A127BF-A1D1-4F32-8106-5391CADDAEA9}"/>
    <cellStyle name="Standard 3 3 3 4 4" xfId="2204" xr:uid="{A4230818-6E7B-4A2E-A49C-88CD2927625E}"/>
    <cellStyle name="Standard 3 3 3 4 5" xfId="2205" xr:uid="{0BB41F0A-DFE5-47DE-AA92-85F6AE989B76}"/>
    <cellStyle name="Standard 3 3 3 4 6" xfId="2206" xr:uid="{29F00A52-E561-4816-92BC-C3C5FCF62E12}"/>
    <cellStyle name="Standard 3 3 3 5" xfId="2207" xr:uid="{66E73924-77E1-4D2A-89AA-9098EBD877B9}"/>
    <cellStyle name="Standard 3 3 3 5 2" xfId="2208" xr:uid="{3BE800D4-BAE9-48DC-B299-62EF8F17598E}"/>
    <cellStyle name="Standard 3 3 3 5 2 2" xfId="2209" xr:uid="{86E4378D-F114-4DD2-B6BD-C61ACD02A203}"/>
    <cellStyle name="Standard 3 3 3 5 2 3" xfId="2210" xr:uid="{2F270A64-3C68-4607-B315-A65C40656402}"/>
    <cellStyle name="Standard 3 3 3 5 2 4" xfId="2211" xr:uid="{44660632-5BEA-4BBA-BDB2-F93241EC65E5}"/>
    <cellStyle name="Standard 3 3 3 5 2 5" xfId="2212" xr:uid="{0730F37F-4FBE-44B9-810C-69379EA52F28}"/>
    <cellStyle name="Standard 3 3 3 5 3" xfId="2213" xr:uid="{512435AF-D0B1-466D-85B7-707804D11631}"/>
    <cellStyle name="Standard 3 3 3 5 4" xfId="2214" xr:uid="{ED14E417-660E-44BD-8643-1DDE9133B9CC}"/>
    <cellStyle name="Standard 3 3 3 5 5" xfId="2215" xr:uid="{98B8A189-57BC-419F-8F2B-69A6DFD6C5AB}"/>
    <cellStyle name="Standard 3 3 3 5 6" xfId="2216" xr:uid="{37397BB6-F4FC-4DC6-84C1-AC3BAF10E6FB}"/>
    <cellStyle name="Standard 3 3 3 6" xfId="2217" xr:uid="{0579B7A0-CE59-4B41-9FC0-AA46553400AE}"/>
    <cellStyle name="Standard 3 3 3 6 2" xfId="2218" xr:uid="{C71FCD50-79B1-4EE4-9D49-E246D31EA14F}"/>
    <cellStyle name="Standard 3 3 3 6 3" xfId="2219" xr:uid="{05F9EC9E-8D07-4F90-8FD6-D72E4239FA21}"/>
    <cellStyle name="Standard 3 3 3 6 4" xfId="2220" xr:uid="{F5B59EE9-582B-4BC1-967E-50C1BA3B6A16}"/>
    <cellStyle name="Standard 3 3 3 6 5" xfId="2221" xr:uid="{84E57643-1C94-48C8-A0E7-616086A2704A}"/>
    <cellStyle name="Standard 3 3 3 7" xfId="2222" xr:uid="{5E655534-E5D8-436F-BA21-355ADB1791B2}"/>
    <cellStyle name="Standard 3 3 3 7 2" xfId="2223" xr:uid="{AC757770-25F9-492D-88F2-BAFBC5633730}"/>
    <cellStyle name="Standard 3 3 3 7 3" xfId="2224" xr:uid="{240C834A-DF68-402A-A1FD-EFC7700542D9}"/>
    <cellStyle name="Standard 3 3 3 7 4" xfId="2225" xr:uid="{A7A1D953-A5B3-452D-AE90-68218F4D133B}"/>
    <cellStyle name="Standard 3 3 3 7 5" xfId="2226" xr:uid="{D8D7FDFD-1949-4E4E-855D-F956B69FE164}"/>
    <cellStyle name="Standard 3 3 3 8" xfId="2227" xr:uid="{7AF60D46-1BF6-4AAF-8704-E3F6A62AE562}"/>
    <cellStyle name="Standard 3 3 3 8 2" xfId="2228" xr:uid="{4345AC93-3CFD-48C6-A7A0-8241E9A3984C}"/>
    <cellStyle name="Standard 3 3 3 8 3" xfId="2229" xr:uid="{E38B30C0-9D25-47BE-B938-52D95000FA27}"/>
    <cellStyle name="Standard 3 3 3 8 4" xfId="2230" xr:uid="{FF37C9E6-2554-46B2-A7AA-A1CDE6641FA6}"/>
    <cellStyle name="Standard 3 3 3 8 5" xfId="2231" xr:uid="{483E97E9-3335-4F32-9E24-FBE46FA208D0}"/>
    <cellStyle name="Standard 3 3 3 9" xfId="2232" xr:uid="{96FE8B44-BD8D-46D4-8460-2C94C4F40C61}"/>
    <cellStyle name="Standard 3 3 4" xfId="2233" xr:uid="{1DFFC55D-916E-4155-9124-0BF861BD8299}"/>
    <cellStyle name="Standard 3 3 4 10" xfId="2234" xr:uid="{18340148-5D74-4444-8240-A477CA1D2D4A}"/>
    <cellStyle name="Standard 3 3 4 11" xfId="2235" xr:uid="{9685F147-B544-4105-9EAB-BD591E7E55E5}"/>
    <cellStyle name="Standard 3 3 4 12" xfId="2236" xr:uid="{4E4AAD04-47BD-4573-9D35-4AC79ABA3260}"/>
    <cellStyle name="Standard 3 3 4 13" xfId="2237" xr:uid="{4BDEDDB2-A9C4-4238-BBE6-A6A2868E2594}"/>
    <cellStyle name="Standard 3 3 4 2" xfId="2238" xr:uid="{5380DDD7-8353-464B-A872-A6BDD1DEFD32}"/>
    <cellStyle name="Standard 3 3 4 2 10" xfId="2239" xr:uid="{D9A97186-000D-4E9A-80FC-643FD4FB42D8}"/>
    <cellStyle name="Standard 3 3 4 2 11" xfId="2240" xr:uid="{49A6FA81-02BE-4C1D-A636-EB441AC74363}"/>
    <cellStyle name="Standard 3 3 4 2 2" xfId="2241" xr:uid="{A47BE130-5D93-4BC6-A122-34EFC37F9432}"/>
    <cellStyle name="Standard 3 3 4 2 2 2" xfId="2242" xr:uid="{61A0259C-CF12-4449-9DDF-7CB8337362E8}"/>
    <cellStyle name="Standard 3 3 4 2 2 2 2" xfId="2243" xr:uid="{0FC4FDC6-E782-4A3E-B99E-8A7084CB21E6}"/>
    <cellStyle name="Standard 3 3 4 2 2 2 3" xfId="2244" xr:uid="{FBCE9562-BFE0-4762-9360-13D2E21A1362}"/>
    <cellStyle name="Standard 3 3 4 2 2 2 4" xfId="2245" xr:uid="{A29C7700-7942-499A-A911-033D6A7C736E}"/>
    <cellStyle name="Standard 3 3 4 2 2 2 5" xfId="2246" xr:uid="{F2741C9A-58C6-420F-BBF8-7E4D95B7EF22}"/>
    <cellStyle name="Standard 3 3 4 2 2 3" xfId="2247" xr:uid="{BD3F5F8A-C5FD-4598-857F-6734FF973F6A}"/>
    <cellStyle name="Standard 3 3 4 2 2 4" xfId="2248" xr:uid="{E01DADE3-3213-4FA7-B9FB-45920E70AD82}"/>
    <cellStyle name="Standard 3 3 4 2 2 5" xfId="2249" xr:uid="{D1F7E3B7-1F99-4174-99C3-5E42BD099F4E}"/>
    <cellStyle name="Standard 3 3 4 2 2 6" xfId="2250" xr:uid="{51C4DE03-6ADC-43F2-BC25-562732A322F7}"/>
    <cellStyle name="Standard 3 3 4 2 3" xfId="2251" xr:uid="{CB2949B0-1B81-43BF-895C-B2870DB5ABDA}"/>
    <cellStyle name="Standard 3 3 4 2 3 2" xfId="2252" xr:uid="{F13638F2-EFA5-4248-B8BF-E779B26AFB09}"/>
    <cellStyle name="Standard 3 3 4 2 3 2 2" xfId="2253" xr:uid="{0EF34166-8964-465A-ADE5-24B2DE67DD09}"/>
    <cellStyle name="Standard 3 3 4 2 3 2 3" xfId="2254" xr:uid="{F8C6101E-6EA4-4FF3-B98D-E04A7CBF1FC0}"/>
    <cellStyle name="Standard 3 3 4 2 3 2 4" xfId="2255" xr:uid="{5645B171-5A2D-49B2-A540-E606C08C6B78}"/>
    <cellStyle name="Standard 3 3 4 2 3 2 5" xfId="2256" xr:uid="{3D3E9C1D-E060-4FFA-8CAE-D5FD92814F7A}"/>
    <cellStyle name="Standard 3 3 4 2 3 3" xfId="2257" xr:uid="{AC138339-2179-4C61-8B6F-F942B36EC86A}"/>
    <cellStyle name="Standard 3 3 4 2 3 4" xfId="2258" xr:uid="{23F654BD-E96D-4A6D-9C6B-92843475314E}"/>
    <cellStyle name="Standard 3 3 4 2 3 5" xfId="2259" xr:uid="{6EF2C910-7096-49CD-B141-A903C86E1971}"/>
    <cellStyle name="Standard 3 3 4 2 3 6" xfId="2260" xr:uid="{2697A3C6-6657-495C-AC5A-CEE4F349402B}"/>
    <cellStyle name="Standard 3 3 4 2 4" xfId="2261" xr:uid="{ED0F47DD-BBAC-43A4-BBA1-3CB3FB939E9D}"/>
    <cellStyle name="Standard 3 3 4 2 4 2" xfId="2262" xr:uid="{6EBFE6E2-3FB8-4ACE-B6A0-88351A191003}"/>
    <cellStyle name="Standard 3 3 4 2 4 2 2" xfId="2263" xr:uid="{A37DD94B-C113-482A-B0DD-CE42A6C8EC4D}"/>
    <cellStyle name="Standard 3 3 4 2 4 2 3" xfId="2264" xr:uid="{EE3EF010-CFC9-43E5-9AE7-AF8A76ADC34E}"/>
    <cellStyle name="Standard 3 3 4 2 4 2 4" xfId="2265" xr:uid="{82CFB1DB-3634-4DAD-B5E4-5BC89538B9B0}"/>
    <cellStyle name="Standard 3 3 4 2 4 2 5" xfId="2266" xr:uid="{7019CB51-1D89-4A9D-BBF9-F6738A71CFAC}"/>
    <cellStyle name="Standard 3 3 4 2 4 3" xfId="2267" xr:uid="{C6A07D3E-930B-4C9B-9FFD-A817251D0553}"/>
    <cellStyle name="Standard 3 3 4 2 4 4" xfId="2268" xr:uid="{B745FC83-0B9D-49CA-856E-DA3FE5CBE9E8}"/>
    <cellStyle name="Standard 3 3 4 2 4 5" xfId="2269" xr:uid="{2398E1D5-7715-438F-AA29-92DC5B5CD170}"/>
    <cellStyle name="Standard 3 3 4 2 4 6" xfId="2270" xr:uid="{DCE8B247-5BF5-4BB6-A956-7838BCD67617}"/>
    <cellStyle name="Standard 3 3 4 2 5" xfId="2271" xr:uid="{3CD64F9E-B4DE-467C-B9BC-D396A73F385E}"/>
    <cellStyle name="Standard 3 3 4 2 5 2" xfId="2272" xr:uid="{11E93FF4-8A66-453E-BE17-84ABE887A4AC}"/>
    <cellStyle name="Standard 3 3 4 2 5 3" xfId="2273" xr:uid="{921114DD-6256-45B8-B698-D7E5A0B53DA6}"/>
    <cellStyle name="Standard 3 3 4 2 5 4" xfId="2274" xr:uid="{8F06C043-164B-4689-8FE8-71D29D41F275}"/>
    <cellStyle name="Standard 3 3 4 2 5 5" xfId="2275" xr:uid="{97840FD2-4FAC-4CEA-ADCA-B2509E9E1480}"/>
    <cellStyle name="Standard 3 3 4 2 6" xfId="2276" xr:uid="{69F4CA14-8888-4337-8DBC-7B2EA44A86D1}"/>
    <cellStyle name="Standard 3 3 4 2 6 2" xfId="2277" xr:uid="{EE9C4153-73B2-4D4A-B6FB-E8534DD2AB2A}"/>
    <cellStyle name="Standard 3 3 4 2 6 3" xfId="2278" xr:uid="{DEFD4E28-3337-4D45-9B8A-3DFFCEA834C5}"/>
    <cellStyle name="Standard 3 3 4 2 6 4" xfId="2279" xr:uid="{2E13A1A7-6B01-4BC6-8C27-CC881410CC96}"/>
    <cellStyle name="Standard 3 3 4 2 6 5" xfId="2280" xr:uid="{952F492D-8D3C-44BD-B91D-ED2D651C7E7D}"/>
    <cellStyle name="Standard 3 3 4 2 7" xfId="2281" xr:uid="{0759DD2F-1B42-438B-8E9E-3CE02C7C36C1}"/>
    <cellStyle name="Standard 3 3 4 2 8" xfId="2282" xr:uid="{4DF22A7A-3501-48E4-9A72-95492527BE07}"/>
    <cellStyle name="Standard 3 3 4 2 9" xfId="2283" xr:uid="{906E0209-0179-4136-BD6E-8C141323BE9F}"/>
    <cellStyle name="Standard 3 3 4 3" xfId="2284" xr:uid="{05256256-5A66-4780-8F61-47A9E7425229}"/>
    <cellStyle name="Standard 3 3 4 3 2" xfId="2285" xr:uid="{6D24DC31-E582-4A69-BA32-6035B513C945}"/>
    <cellStyle name="Standard 3 3 4 3 2 2" xfId="2286" xr:uid="{2A25B122-6F5B-42E5-ABBE-557ADFBA1187}"/>
    <cellStyle name="Standard 3 3 4 3 2 3" xfId="2287" xr:uid="{D82764D6-4FB5-440C-81E6-5430B1CFFE80}"/>
    <cellStyle name="Standard 3 3 4 3 2 4" xfId="2288" xr:uid="{BE839906-D27A-4A41-8744-A41033EE4BCC}"/>
    <cellStyle name="Standard 3 3 4 3 2 5" xfId="2289" xr:uid="{EAC832D8-A616-4219-BE14-8907F01C9C44}"/>
    <cellStyle name="Standard 3 3 4 3 3" xfId="2290" xr:uid="{2553DD14-E1FC-448B-8E0F-E0B6C0E6D8F9}"/>
    <cellStyle name="Standard 3 3 4 3 4" xfId="2291" xr:uid="{DEEAC01C-78F1-4499-903D-108168719FD4}"/>
    <cellStyle name="Standard 3 3 4 3 5" xfId="2292" xr:uid="{35A020F0-BACD-4C88-ADEB-76761C68DC6D}"/>
    <cellStyle name="Standard 3 3 4 3 6" xfId="2293" xr:uid="{B2A33CFB-651A-4F82-BD93-931C4615B6EB}"/>
    <cellStyle name="Standard 3 3 4 4" xfId="2294" xr:uid="{ED0BA507-3E19-46EA-92FF-4046DFFECD65}"/>
    <cellStyle name="Standard 3 3 4 4 2" xfId="2295" xr:uid="{BB117DF0-A92A-4189-A5B5-B7239B32442F}"/>
    <cellStyle name="Standard 3 3 4 4 2 2" xfId="2296" xr:uid="{478ACE92-B3EE-42D3-84B6-B682B69F75C6}"/>
    <cellStyle name="Standard 3 3 4 4 2 3" xfId="2297" xr:uid="{E359FE13-149F-498B-A797-E4776C34ED1D}"/>
    <cellStyle name="Standard 3 3 4 4 2 4" xfId="2298" xr:uid="{1010872A-77D4-40F1-8D9C-3AD50DCB6BDE}"/>
    <cellStyle name="Standard 3 3 4 4 2 5" xfId="2299" xr:uid="{290521A2-9371-414C-8D29-E42AEC5017E7}"/>
    <cellStyle name="Standard 3 3 4 4 3" xfId="2300" xr:uid="{C908816A-F312-4D17-B636-D4D71E63492C}"/>
    <cellStyle name="Standard 3 3 4 4 4" xfId="2301" xr:uid="{7DFC11C3-8000-477C-B598-120443B8D9A9}"/>
    <cellStyle name="Standard 3 3 4 4 5" xfId="2302" xr:uid="{FE3C9891-EDDA-41E8-A728-7BDA80B23479}"/>
    <cellStyle name="Standard 3 3 4 4 6" xfId="2303" xr:uid="{0EE7F1C9-C9A8-4BD1-8549-109E126C1E1E}"/>
    <cellStyle name="Standard 3 3 4 5" xfId="2304" xr:uid="{FE897A98-B8E3-48FC-A684-C003567403A1}"/>
    <cellStyle name="Standard 3 3 4 5 2" xfId="2305" xr:uid="{3C4CDA79-6FEC-47B9-ACDE-0CA687F4FF72}"/>
    <cellStyle name="Standard 3 3 4 5 2 2" xfId="2306" xr:uid="{BBEEB54F-2AF1-45AA-9220-145FE562710C}"/>
    <cellStyle name="Standard 3 3 4 5 2 3" xfId="2307" xr:uid="{7437D677-BB5D-44BA-B75B-80EE99D3E394}"/>
    <cellStyle name="Standard 3 3 4 5 2 4" xfId="2308" xr:uid="{C13CD587-2BE8-4AB3-B6F2-B5392C3718F7}"/>
    <cellStyle name="Standard 3 3 4 5 2 5" xfId="2309" xr:uid="{E5E4B3DD-0D36-4D8C-98D4-EB4330FBD14B}"/>
    <cellStyle name="Standard 3 3 4 5 3" xfId="2310" xr:uid="{33F69F8F-3076-4981-B693-874C4EE1C33D}"/>
    <cellStyle name="Standard 3 3 4 5 4" xfId="2311" xr:uid="{5A0EB5AF-D20B-4E35-8975-9A82D2E5890A}"/>
    <cellStyle name="Standard 3 3 4 5 5" xfId="2312" xr:uid="{46016BC4-D85D-429E-B924-170E30EDD484}"/>
    <cellStyle name="Standard 3 3 4 5 6" xfId="2313" xr:uid="{1E007709-22A8-4B13-A109-01D0A7D8507D}"/>
    <cellStyle name="Standard 3 3 4 6" xfId="2314" xr:uid="{351F5182-1FF7-4C4D-9D26-FB38FBED4125}"/>
    <cellStyle name="Standard 3 3 4 6 2" xfId="2315" xr:uid="{60DC97CD-E6A9-4545-B921-49773A1B58EA}"/>
    <cellStyle name="Standard 3 3 4 6 3" xfId="2316" xr:uid="{DC7A8A43-D089-4CB6-828B-A1FE53A2F55F}"/>
    <cellStyle name="Standard 3 3 4 6 4" xfId="2317" xr:uid="{016F9D69-99D0-4496-9D0C-50A856C1BB76}"/>
    <cellStyle name="Standard 3 3 4 6 5" xfId="2318" xr:uid="{5E248FCA-5A57-499B-855C-67634516A093}"/>
    <cellStyle name="Standard 3 3 4 7" xfId="2319" xr:uid="{F4229353-74D4-41B7-BDBE-197AD89A1638}"/>
    <cellStyle name="Standard 3 3 4 7 2" xfId="2320" xr:uid="{B1B49F0A-57E4-43D3-B59F-9753C5F66892}"/>
    <cellStyle name="Standard 3 3 4 7 3" xfId="2321" xr:uid="{D4648838-289C-4669-92D7-1217F0DF13EA}"/>
    <cellStyle name="Standard 3 3 4 7 4" xfId="2322" xr:uid="{0A5F2DFF-36FD-4892-878E-82CB184F78FD}"/>
    <cellStyle name="Standard 3 3 4 7 5" xfId="2323" xr:uid="{B594187D-9375-42F8-BC1B-D0D19E06FF57}"/>
    <cellStyle name="Standard 3 3 4 8" xfId="2324" xr:uid="{2B9313A3-68ED-4A85-9406-711EF3BB2786}"/>
    <cellStyle name="Standard 3 3 4 8 2" xfId="2325" xr:uid="{3D9937C5-6040-42FB-8131-23976A453D3A}"/>
    <cellStyle name="Standard 3 3 4 8 3" xfId="2326" xr:uid="{369B80B8-7F44-4B8D-A71A-A868E33FB044}"/>
    <cellStyle name="Standard 3 3 4 8 4" xfId="2327" xr:uid="{588B844D-8A0A-49DA-BAA3-53B167AD3D28}"/>
    <cellStyle name="Standard 3 3 4 8 5" xfId="2328" xr:uid="{C7CD2EA6-77EB-47A4-A7CA-9895F3CB0DEB}"/>
    <cellStyle name="Standard 3 3 4 9" xfId="2329" xr:uid="{EDE0086C-8905-4C22-937E-1A9CAEB16DC8}"/>
    <cellStyle name="Standard 3 3 5" xfId="2330" xr:uid="{15EC7265-E312-4E4F-8A21-6E44E572C37A}"/>
    <cellStyle name="Standard 3 3 5 10" xfId="2331" xr:uid="{7D9C8E40-7938-4339-8AB3-0AF497E695A7}"/>
    <cellStyle name="Standard 3 3 5 11" xfId="2332" xr:uid="{9E144630-96A2-45E4-BF05-24FAA7F814B3}"/>
    <cellStyle name="Standard 3 3 5 2" xfId="2333" xr:uid="{84586E27-572C-4609-89B2-8C8703F0EFF1}"/>
    <cellStyle name="Standard 3 3 5 2 2" xfId="2334" xr:uid="{6F462909-61D5-495F-8D1A-02B193A24BB8}"/>
    <cellStyle name="Standard 3 3 5 2 2 2" xfId="2335" xr:uid="{0E0AA3EC-4139-46BF-B94E-EB4FB9482970}"/>
    <cellStyle name="Standard 3 3 5 2 2 3" xfId="2336" xr:uid="{7ABCDFFE-5B23-47BF-86D5-A8305D51C24C}"/>
    <cellStyle name="Standard 3 3 5 2 2 4" xfId="2337" xr:uid="{962B07A6-884D-4AF1-9FC1-039C0976B404}"/>
    <cellStyle name="Standard 3 3 5 2 2 5" xfId="2338" xr:uid="{6EFF24B1-8E2E-4428-B401-DA04A06A36A7}"/>
    <cellStyle name="Standard 3 3 5 2 3" xfId="2339" xr:uid="{8DF9FE10-C6F1-45A1-B7E0-E2D31A27872B}"/>
    <cellStyle name="Standard 3 3 5 2 4" xfId="2340" xr:uid="{5D97BFE0-0FEA-4347-8986-8845C8844653}"/>
    <cellStyle name="Standard 3 3 5 2 5" xfId="2341" xr:uid="{B4C88173-7187-4279-BDBC-96D712416150}"/>
    <cellStyle name="Standard 3 3 5 2 6" xfId="2342" xr:uid="{9D7AE4B9-D367-4BE5-B670-3129B0887EF3}"/>
    <cellStyle name="Standard 3 3 5 3" xfId="2343" xr:uid="{D514F988-A819-4C73-A619-716BDEA88EE3}"/>
    <cellStyle name="Standard 3 3 5 3 2" xfId="2344" xr:uid="{EF16F798-112A-4574-BD14-3749907030ED}"/>
    <cellStyle name="Standard 3 3 5 3 2 2" xfId="2345" xr:uid="{08827C12-2341-4509-904D-95DBEF3A951B}"/>
    <cellStyle name="Standard 3 3 5 3 2 3" xfId="2346" xr:uid="{647AE1AA-06B5-40B8-93B5-249EFCF1396C}"/>
    <cellStyle name="Standard 3 3 5 3 2 4" xfId="2347" xr:uid="{9C205755-6899-4ABC-AF47-ED35D40B5B9E}"/>
    <cellStyle name="Standard 3 3 5 3 2 5" xfId="2348" xr:uid="{796529FC-860D-414C-B662-493EE33E2DC1}"/>
    <cellStyle name="Standard 3 3 5 3 3" xfId="2349" xr:uid="{169BAF13-ED65-4139-99CA-B93044747523}"/>
    <cellStyle name="Standard 3 3 5 3 4" xfId="2350" xr:uid="{9DB30FD6-AC9F-4FA8-A3F5-3F6E7A5AD649}"/>
    <cellStyle name="Standard 3 3 5 3 5" xfId="2351" xr:uid="{9012B8C3-9948-4BD4-B9A8-198B14FEDCA7}"/>
    <cellStyle name="Standard 3 3 5 3 6" xfId="2352" xr:uid="{180EA0A9-FE01-4B9E-B0F5-39FE04CFF0FE}"/>
    <cellStyle name="Standard 3 3 5 4" xfId="2353" xr:uid="{9D61AD98-1E6A-4018-8BF1-8890A0B6147C}"/>
    <cellStyle name="Standard 3 3 5 4 2" xfId="2354" xr:uid="{A6FA6B99-7194-462D-8283-C2717A6FD858}"/>
    <cellStyle name="Standard 3 3 5 4 2 2" xfId="2355" xr:uid="{C59864F8-5DF0-461C-8EED-EBE6EBFFF9F2}"/>
    <cellStyle name="Standard 3 3 5 4 2 3" xfId="2356" xr:uid="{5AB0912E-9FE6-475E-8381-4BC1EBBCC074}"/>
    <cellStyle name="Standard 3 3 5 4 2 4" xfId="2357" xr:uid="{D6910C2C-FA71-4AB5-B58B-392EE6C878FC}"/>
    <cellStyle name="Standard 3 3 5 4 2 5" xfId="2358" xr:uid="{F613966A-269E-40E6-B8E1-31D4A06C1204}"/>
    <cellStyle name="Standard 3 3 5 4 3" xfId="2359" xr:uid="{F2C845F2-4E30-45F9-9DF9-C695444BEAA8}"/>
    <cellStyle name="Standard 3 3 5 4 4" xfId="2360" xr:uid="{C17A15AC-68EA-4175-8816-C55D7D18BDA7}"/>
    <cellStyle name="Standard 3 3 5 4 5" xfId="2361" xr:uid="{8309E6A7-CFFF-4611-87FE-FA2204ADA84C}"/>
    <cellStyle name="Standard 3 3 5 4 6" xfId="2362" xr:uid="{A1D65183-5F6C-4AB9-8E22-E572457D2476}"/>
    <cellStyle name="Standard 3 3 5 5" xfId="2363" xr:uid="{88229BA6-7E24-4996-9063-4CAAD07E0D46}"/>
    <cellStyle name="Standard 3 3 5 5 2" xfId="2364" xr:uid="{ABB4D54F-B1B1-4A69-8564-A3B174AC6560}"/>
    <cellStyle name="Standard 3 3 5 5 3" xfId="2365" xr:uid="{035A671C-08CA-41AD-8E89-E596EF733B05}"/>
    <cellStyle name="Standard 3 3 5 5 4" xfId="2366" xr:uid="{2CAB7B14-298A-429F-9C0F-129DC9B3DDFD}"/>
    <cellStyle name="Standard 3 3 5 5 5" xfId="2367" xr:uid="{D8B948FF-CC41-4A98-A2F8-408F4EB61863}"/>
    <cellStyle name="Standard 3 3 5 6" xfId="2368" xr:uid="{2163C79A-C24C-4B54-8C6F-2D6F440022CB}"/>
    <cellStyle name="Standard 3 3 5 6 2" xfId="2369" xr:uid="{F4B7AF46-3167-4802-A5D1-4559B230C762}"/>
    <cellStyle name="Standard 3 3 5 6 3" xfId="2370" xr:uid="{78E236B7-890F-4BE5-BAD9-E2E2F2D2F90D}"/>
    <cellStyle name="Standard 3 3 5 6 4" xfId="2371" xr:uid="{4BBCF2B9-9BB7-4D84-991F-7ADDEBAB9515}"/>
    <cellStyle name="Standard 3 3 5 6 5" xfId="2372" xr:uid="{62DAD3D7-C72C-4FE7-851E-E272E2E3772F}"/>
    <cellStyle name="Standard 3 3 5 7" xfId="2373" xr:uid="{5DC5725C-70A5-47F6-B862-9E8538B63E64}"/>
    <cellStyle name="Standard 3 3 5 8" xfId="2374" xr:uid="{A0754200-285B-4A82-ACA8-6AEABFA6BCD9}"/>
    <cellStyle name="Standard 3 3 5 9" xfId="2375" xr:uid="{58AFA918-EEC3-4362-B5BC-A655719BB908}"/>
    <cellStyle name="Standard 3 3 6" xfId="2376" xr:uid="{3C55E4FA-96CF-40A1-878F-029C1B176B32}"/>
    <cellStyle name="Standard 3 3 6 2" xfId="2377" xr:uid="{5F707E27-409D-4DF7-AE2C-D2CFB4170F1B}"/>
    <cellStyle name="Standard 3 3 6 2 2" xfId="2378" xr:uid="{059804B4-389C-485C-89D5-7CD3AA2AA4EB}"/>
    <cellStyle name="Standard 3 3 6 2 3" xfId="2379" xr:uid="{781BE38F-96AB-4929-A255-80A1AFA6E0DB}"/>
    <cellStyle name="Standard 3 3 6 2 4" xfId="2380" xr:uid="{BF2AA7FF-63E6-4A6D-BB45-36FBD08E4CAF}"/>
    <cellStyle name="Standard 3 3 6 2 5" xfId="2381" xr:uid="{3ACC522C-0E8B-4BCA-B6AC-8CD386739CD5}"/>
    <cellStyle name="Standard 3 3 6 3" xfId="2382" xr:uid="{CCA02974-D667-4890-99CD-52313C5EAFD1}"/>
    <cellStyle name="Standard 3 3 6 4" xfId="2383" xr:uid="{2FA197DC-73EA-4442-8AEE-FA38771FCB91}"/>
    <cellStyle name="Standard 3 3 6 5" xfId="2384" xr:uid="{BCBB0524-AB69-440B-82C3-C416F2D2D781}"/>
    <cellStyle name="Standard 3 3 6 6" xfId="2385" xr:uid="{E7821E4F-4804-446F-B303-94AF4D55E14B}"/>
    <cellStyle name="Standard 3 3 7" xfId="2386" xr:uid="{FC4771A2-C2FD-43F0-9E16-3142B96B9CF0}"/>
    <cellStyle name="Standard 3 3 7 2" xfId="2387" xr:uid="{32127FE3-22D6-4E30-BD89-73D58814DD11}"/>
    <cellStyle name="Standard 3 3 7 2 2" xfId="2388" xr:uid="{D2A1F122-2DDC-4770-B1C7-60345E5C4911}"/>
    <cellStyle name="Standard 3 3 7 2 3" xfId="2389" xr:uid="{90EEB91C-E6AE-49D5-86CB-3603EAF0314C}"/>
    <cellStyle name="Standard 3 3 7 2 4" xfId="2390" xr:uid="{D76800B2-D25E-4197-9CFF-3B43C203A79A}"/>
    <cellStyle name="Standard 3 3 7 2 5" xfId="2391" xr:uid="{757D1291-E8FC-4DCB-AC4B-D9E7544C66F2}"/>
    <cellStyle name="Standard 3 3 7 3" xfId="2392" xr:uid="{957B3C50-216E-4F88-95D3-3ECD8A9E6C50}"/>
    <cellStyle name="Standard 3 3 7 4" xfId="2393" xr:uid="{8A05DEF4-B996-496A-A05F-610793C0F306}"/>
    <cellStyle name="Standard 3 3 7 5" xfId="2394" xr:uid="{B56CFFC2-92A7-454C-B833-88A09C472F30}"/>
    <cellStyle name="Standard 3 3 7 6" xfId="2395" xr:uid="{347FE243-26BD-425D-9435-82D5E30947D5}"/>
    <cellStyle name="Standard 3 3 8" xfId="2396" xr:uid="{F2C50511-C3C3-4422-A91F-8A5EF6179767}"/>
    <cellStyle name="Standard 3 3 8 2" xfId="2397" xr:uid="{24D93AA7-5C8D-483F-A50A-7DFED1DFEF03}"/>
    <cellStyle name="Standard 3 3 8 2 2" xfId="2398" xr:uid="{09505F91-4CF6-47E9-BF08-7B5A01FAEE14}"/>
    <cellStyle name="Standard 3 3 8 2 3" xfId="2399" xr:uid="{9035EF52-510B-4CE0-85C7-7350C28B333C}"/>
    <cellStyle name="Standard 3 3 8 2 4" xfId="2400" xr:uid="{A2BE51F0-D8EB-4479-BBD3-EE9E323EA24C}"/>
    <cellStyle name="Standard 3 3 8 2 5" xfId="2401" xr:uid="{D42D3DA7-90AC-47FF-9EF8-CFDCBE2E8E07}"/>
    <cellStyle name="Standard 3 3 8 3" xfId="2402" xr:uid="{FD065158-55A7-4458-AA32-8CD0E19E3180}"/>
    <cellStyle name="Standard 3 3 8 4" xfId="2403" xr:uid="{50A436B2-859C-4E76-ABA6-D6C307C0CFC6}"/>
    <cellStyle name="Standard 3 3 8 5" xfId="2404" xr:uid="{4B28C935-E36B-41E8-A1AA-2E81179DE950}"/>
    <cellStyle name="Standard 3 3 8 6" xfId="2405" xr:uid="{3E2C6987-B480-41FF-8406-58762B06007D}"/>
    <cellStyle name="Standard 3 3 9" xfId="2406" xr:uid="{31C9BB64-E63A-42D3-9290-7429D10B54F0}"/>
    <cellStyle name="Standard 3 3 9 2" xfId="2407" xr:uid="{EA6E2F8F-A0C0-400A-9367-2A70AC7B873F}"/>
    <cellStyle name="Standard 3 3 9 2 2" xfId="2408" xr:uid="{F424CE01-628A-494F-8066-E825F45D793C}"/>
    <cellStyle name="Standard 3 3 9 2 3" xfId="2409" xr:uid="{AFDD465A-A390-4A8B-A265-3866BF61698F}"/>
    <cellStyle name="Standard 3 3 9 2 4" xfId="2410" xr:uid="{EE24567C-5C39-45D6-A91A-89D96E41F496}"/>
    <cellStyle name="Standard 3 3 9 2 5" xfId="2411" xr:uid="{EB9AAB6D-D9DC-4CF1-B9F4-AB51A0BC0980}"/>
    <cellStyle name="Standard 3 3 9 3" xfId="2412" xr:uid="{3234A288-B27C-4685-BC1A-3BACD4F9B419}"/>
    <cellStyle name="Standard 3 3 9 4" xfId="2413" xr:uid="{B92F2769-1B02-4922-A438-D83A475F001E}"/>
    <cellStyle name="Standard 3 3 9 5" xfId="2414" xr:uid="{CCDB1F76-7156-491F-A3E4-4D1690E8D3C6}"/>
    <cellStyle name="Standard 3 3 9 6" xfId="2415" xr:uid="{9D9E01DD-22DE-45F3-BB0E-6C015418EB8B}"/>
    <cellStyle name="Standard 3 4" xfId="68" xr:uid="{0A8BAA03-A6BE-4115-90B5-B0CF6EB5D69E}"/>
    <cellStyle name="Standard 3 4 10" xfId="2416" xr:uid="{AA9733A7-6E43-4075-9C9F-2D1F26CD9335}"/>
    <cellStyle name="Standard 3 4 10 2" xfId="2417" xr:uid="{4111BE14-2E7A-4C63-84EE-1D799A1911A8}"/>
    <cellStyle name="Standard 3 4 10 3" xfId="2418" xr:uid="{3957748A-DDC4-49A7-82B8-476EEB8B7C1C}"/>
    <cellStyle name="Standard 3 4 10 4" xfId="2419" xr:uid="{241A5CF9-71D9-4D5E-B505-20171E45B303}"/>
    <cellStyle name="Standard 3 4 10 5" xfId="2420" xr:uid="{AE617882-A72B-4B85-8A71-10A3ACD739C7}"/>
    <cellStyle name="Standard 3 4 11" xfId="2421" xr:uid="{5F81BA63-6027-46D6-A7D3-A6A5920E8CA0}"/>
    <cellStyle name="Standard 3 4 11 2" xfId="2422" xr:uid="{5E362DE2-15D3-4FA2-960A-B21AA1067C9D}"/>
    <cellStyle name="Standard 3 4 11 3" xfId="2423" xr:uid="{CE08BD5E-6E9C-44FE-BA54-540DD872CABC}"/>
    <cellStyle name="Standard 3 4 11 4" xfId="2424" xr:uid="{119CB97C-6F58-470D-8D10-63F028227472}"/>
    <cellStyle name="Standard 3 4 11 5" xfId="2425" xr:uid="{AEF79EA3-B2DC-42B5-BE52-F87B8FECC3A8}"/>
    <cellStyle name="Standard 3 4 12" xfId="2426" xr:uid="{EF0E348F-C3C8-4A08-BE89-4D747DC46E02}"/>
    <cellStyle name="Standard 3 4 13" xfId="2427" xr:uid="{4CDDF88B-E1A1-46A5-9851-CC0670BFB49D}"/>
    <cellStyle name="Standard 3 4 14" xfId="2428" xr:uid="{E886F81B-3372-40C3-84C2-9ECB8C45382B}"/>
    <cellStyle name="Standard 3 4 15" xfId="2429" xr:uid="{1C336458-B31A-4E5F-A448-6383E078213C}"/>
    <cellStyle name="Standard 3 4 16" xfId="2430" xr:uid="{4480D544-2B77-41C5-AF05-700CB108E046}"/>
    <cellStyle name="Standard 3 4 2" xfId="273" xr:uid="{245FDF31-E8F7-4525-8819-80E49104B9F6}"/>
    <cellStyle name="Standard 3 4 2 10" xfId="2431" xr:uid="{F8E39840-7F82-4F63-979F-AD7CE34C3625}"/>
    <cellStyle name="Standard 3 4 2 11" xfId="2432" xr:uid="{E4F469BD-C6E8-45F6-9298-D7AFDB26A0E8}"/>
    <cellStyle name="Standard 3 4 2 12" xfId="2433" xr:uid="{2FF66875-9A60-4A85-A5E3-A29A68E3E463}"/>
    <cellStyle name="Standard 3 4 2 13" xfId="2434" xr:uid="{C84D2346-BDCC-474E-83CB-6EDB9E0F80BA}"/>
    <cellStyle name="Standard 3 4 2 14" xfId="2435" xr:uid="{94F69970-A589-4C2D-B2F2-C16D1D5F37A2}"/>
    <cellStyle name="Standard 3 4 2 2" xfId="2436" xr:uid="{319F5840-82AC-4940-9CEC-A5A9B9994633}"/>
    <cellStyle name="Standard 3 4 2 2 10" xfId="2437" xr:uid="{44BFE4B1-8272-42CB-BF3B-E341826A0923}"/>
    <cellStyle name="Standard 3 4 2 2 11" xfId="2438" xr:uid="{570354F0-C748-4EFC-AC6F-7E034AC7A1F6}"/>
    <cellStyle name="Standard 3 4 2 2 12" xfId="2439" xr:uid="{5A4CDC67-8123-406A-B286-B266E0ED2C20}"/>
    <cellStyle name="Standard 3 4 2 2 13" xfId="2440" xr:uid="{8A66C928-B811-4A05-ACDB-7952F4165106}"/>
    <cellStyle name="Standard 3 4 2 2 2" xfId="2441" xr:uid="{F834FA58-283D-4BAF-B25C-52D37E6CAE24}"/>
    <cellStyle name="Standard 3 4 2 2 2 10" xfId="2442" xr:uid="{D375E260-7B25-4F43-B8D7-F68C9CDEBEF4}"/>
    <cellStyle name="Standard 3 4 2 2 2 11" xfId="2443" xr:uid="{E65CE13E-1FF1-477B-B8BD-4DF7A2057A61}"/>
    <cellStyle name="Standard 3 4 2 2 2 2" xfId="2444" xr:uid="{7334EAED-2028-4570-A885-EB76B365FA47}"/>
    <cellStyle name="Standard 3 4 2 2 2 2 2" xfId="2445" xr:uid="{5AB868F9-0E97-458D-8B45-F4C91AA41927}"/>
    <cellStyle name="Standard 3 4 2 2 2 2 2 2" xfId="2446" xr:uid="{69950F23-D316-4D15-8A77-2C76B27BBA1E}"/>
    <cellStyle name="Standard 3 4 2 2 2 2 2 3" xfId="2447" xr:uid="{313AC7E2-99A0-4F6A-A21D-90340EA986D7}"/>
    <cellStyle name="Standard 3 4 2 2 2 2 2 4" xfId="2448" xr:uid="{A02A5D6C-A44A-457A-B1E4-E9C26654926A}"/>
    <cellStyle name="Standard 3 4 2 2 2 2 2 5" xfId="2449" xr:uid="{4ABDB14C-3607-4B7D-BEE4-DA557044700E}"/>
    <cellStyle name="Standard 3 4 2 2 2 2 3" xfId="2450" xr:uid="{5DE7F85B-CC8C-4DA2-8115-CB59A544096D}"/>
    <cellStyle name="Standard 3 4 2 2 2 2 4" xfId="2451" xr:uid="{96B5AC3F-1C25-4DC3-85AA-AC0AB0465586}"/>
    <cellStyle name="Standard 3 4 2 2 2 2 5" xfId="2452" xr:uid="{97A0E895-5C66-41CA-AD2C-B83EE27D0576}"/>
    <cellStyle name="Standard 3 4 2 2 2 2 6" xfId="2453" xr:uid="{6B201D80-D530-4D3D-BF3D-ABECB0050D03}"/>
    <cellStyle name="Standard 3 4 2 2 2 3" xfId="2454" xr:uid="{6FED76C0-D783-462C-8879-32F11A9F4E5B}"/>
    <cellStyle name="Standard 3 4 2 2 2 3 2" xfId="2455" xr:uid="{ADCC565C-8E68-4FDF-BDEC-1A995510D85C}"/>
    <cellStyle name="Standard 3 4 2 2 2 3 2 2" xfId="2456" xr:uid="{157AC578-E278-46EC-BAEC-3DFDA89C3133}"/>
    <cellStyle name="Standard 3 4 2 2 2 3 2 3" xfId="2457" xr:uid="{FCF4F53A-657D-4BAD-8FF1-EC2D1AE4CA4C}"/>
    <cellStyle name="Standard 3 4 2 2 2 3 2 4" xfId="2458" xr:uid="{57909382-3D65-496E-AB8C-11EA63A6DA97}"/>
    <cellStyle name="Standard 3 4 2 2 2 3 2 5" xfId="2459" xr:uid="{558DB1FC-0648-4286-B9AC-5464552955BC}"/>
    <cellStyle name="Standard 3 4 2 2 2 3 3" xfId="2460" xr:uid="{31FB1D1E-3E38-4A39-A135-8F80E46BCBFD}"/>
    <cellStyle name="Standard 3 4 2 2 2 3 4" xfId="2461" xr:uid="{E0303657-73D3-49D1-A2F7-94CC7BA08C7C}"/>
    <cellStyle name="Standard 3 4 2 2 2 3 5" xfId="2462" xr:uid="{8A52CCE0-0A7E-403E-9A0A-6C1414E75F00}"/>
    <cellStyle name="Standard 3 4 2 2 2 3 6" xfId="2463" xr:uid="{85521EB7-6BF8-4DFC-82CE-DB3F6E98E95D}"/>
    <cellStyle name="Standard 3 4 2 2 2 4" xfId="2464" xr:uid="{1E9D7E00-0AD1-4CAB-BBD0-906F255BA851}"/>
    <cellStyle name="Standard 3 4 2 2 2 4 2" xfId="2465" xr:uid="{ACFFBEEC-86BA-4CFC-8EAA-02BE2DF47DC4}"/>
    <cellStyle name="Standard 3 4 2 2 2 4 2 2" xfId="2466" xr:uid="{42F385A7-C7FC-480B-A165-CE0725F7C9E6}"/>
    <cellStyle name="Standard 3 4 2 2 2 4 2 3" xfId="2467" xr:uid="{85426DD7-B088-4108-8C4C-0B69298741FB}"/>
    <cellStyle name="Standard 3 4 2 2 2 4 2 4" xfId="2468" xr:uid="{7B62286A-4C84-4E4F-BA2A-FDFDACADD86E}"/>
    <cellStyle name="Standard 3 4 2 2 2 4 2 5" xfId="2469" xr:uid="{14910688-743E-47C3-9984-332EFEB3BE51}"/>
    <cellStyle name="Standard 3 4 2 2 2 4 3" xfId="2470" xr:uid="{A871EEBE-A399-4079-A2FB-BF21710ECFCA}"/>
    <cellStyle name="Standard 3 4 2 2 2 4 4" xfId="2471" xr:uid="{CB77582C-BF9A-41DB-86D2-B7598E83647A}"/>
    <cellStyle name="Standard 3 4 2 2 2 4 5" xfId="2472" xr:uid="{0C1EF5B8-9B88-41EF-86C9-58F3F644220F}"/>
    <cellStyle name="Standard 3 4 2 2 2 4 6" xfId="2473" xr:uid="{7046A23E-CD56-4EA2-B0C3-EFF549018D48}"/>
    <cellStyle name="Standard 3 4 2 2 2 5" xfId="2474" xr:uid="{7BEF1378-7EE2-4DCE-89F7-520228ACE8A5}"/>
    <cellStyle name="Standard 3 4 2 2 2 5 2" xfId="2475" xr:uid="{419BFD23-263F-4350-B341-C343F52FDECD}"/>
    <cellStyle name="Standard 3 4 2 2 2 5 3" xfId="2476" xr:uid="{3AEBCAE0-D7D8-4C60-A883-B62CD6C69BAB}"/>
    <cellStyle name="Standard 3 4 2 2 2 5 4" xfId="2477" xr:uid="{0154EAFD-0D1E-4784-96BE-8B480CAE16F6}"/>
    <cellStyle name="Standard 3 4 2 2 2 5 5" xfId="2478" xr:uid="{637D40B3-74FD-4630-A053-DE1604FE1809}"/>
    <cellStyle name="Standard 3 4 2 2 2 6" xfId="2479" xr:uid="{352AA292-4CFD-4B80-A1F0-315771F50AA9}"/>
    <cellStyle name="Standard 3 4 2 2 2 6 2" xfId="2480" xr:uid="{E074196C-A9A7-458D-8C3A-1E283D3C3942}"/>
    <cellStyle name="Standard 3 4 2 2 2 6 3" xfId="2481" xr:uid="{9A4C5BCE-E1B3-4F7D-845E-19F9791EBA03}"/>
    <cellStyle name="Standard 3 4 2 2 2 6 4" xfId="2482" xr:uid="{A682818D-02FA-4049-990E-33823E43D13D}"/>
    <cellStyle name="Standard 3 4 2 2 2 6 5" xfId="2483" xr:uid="{29551EF2-621E-4998-8F35-56674C4DF8B8}"/>
    <cellStyle name="Standard 3 4 2 2 2 7" xfId="2484" xr:uid="{FDD557A3-1B7E-4C7A-97B4-FAB7659CA7BD}"/>
    <cellStyle name="Standard 3 4 2 2 2 8" xfId="2485" xr:uid="{50642B25-4612-4FFC-B36B-431BC8A62616}"/>
    <cellStyle name="Standard 3 4 2 2 2 9" xfId="2486" xr:uid="{1A44B09A-E7C3-4DBA-BF2F-1539258C4317}"/>
    <cellStyle name="Standard 3 4 2 2 3" xfId="2487" xr:uid="{A6DDC769-6C03-4623-93FB-30C39ADC98F6}"/>
    <cellStyle name="Standard 3 4 2 2 3 2" xfId="2488" xr:uid="{0DF25BD0-83E0-4563-9AE7-2CB70C765631}"/>
    <cellStyle name="Standard 3 4 2 2 3 2 2" xfId="2489" xr:uid="{40FE5DB1-605C-4AFA-9023-249424C0EBBB}"/>
    <cellStyle name="Standard 3 4 2 2 3 2 3" xfId="2490" xr:uid="{0BEA5DDD-748A-413B-844C-2B84FA666B79}"/>
    <cellStyle name="Standard 3 4 2 2 3 2 4" xfId="2491" xr:uid="{AF3B8C32-6EEF-498B-8515-596C154E099A}"/>
    <cellStyle name="Standard 3 4 2 2 3 2 5" xfId="2492" xr:uid="{A2616345-7270-4293-90AB-93350D66027D}"/>
    <cellStyle name="Standard 3 4 2 2 3 3" xfId="2493" xr:uid="{C2B42E00-A846-4D16-891C-3888E1E636FF}"/>
    <cellStyle name="Standard 3 4 2 2 3 4" xfId="2494" xr:uid="{31787AC2-1B38-4B4F-B14E-53775DC66502}"/>
    <cellStyle name="Standard 3 4 2 2 3 5" xfId="2495" xr:uid="{AFB2D82C-31DD-430D-914D-39FBE5836522}"/>
    <cellStyle name="Standard 3 4 2 2 3 6" xfId="2496" xr:uid="{24C3FBB2-D39A-46C3-B635-3865E2C670EF}"/>
    <cellStyle name="Standard 3 4 2 2 4" xfId="2497" xr:uid="{00A80003-632A-4A3E-874F-B2A054AAB69C}"/>
    <cellStyle name="Standard 3 4 2 2 4 2" xfId="2498" xr:uid="{0CAEC56E-328A-4326-AA74-DC1B74BD4216}"/>
    <cellStyle name="Standard 3 4 2 2 4 2 2" xfId="2499" xr:uid="{FA36A38C-8A5E-4D43-8F29-4B0D9D0D9CE2}"/>
    <cellStyle name="Standard 3 4 2 2 4 2 3" xfId="2500" xr:uid="{869BB09B-19B6-42E1-BFE8-B4C628E4C4BC}"/>
    <cellStyle name="Standard 3 4 2 2 4 2 4" xfId="2501" xr:uid="{C1E52E75-F4CE-4FEF-AF32-A737753B8A34}"/>
    <cellStyle name="Standard 3 4 2 2 4 2 5" xfId="2502" xr:uid="{5214F060-D427-4F71-8DD0-A473A822A215}"/>
    <cellStyle name="Standard 3 4 2 2 4 3" xfId="2503" xr:uid="{16E8D66D-DD22-4E1B-9E8F-4B2C00A02C64}"/>
    <cellStyle name="Standard 3 4 2 2 4 4" xfId="2504" xr:uid="{8E6EE0F3-A68C-4946-B3E3-1F08DD4CDCDE}"/>
    <cellStyle name="Standard 3 4 2 2 4 5" xfId="2505" xr:uid="{81FFC632-A01A-4A38-94CA-C5097ACE0A66}"/>
    <cellStyle name="Standard 3 4 2 2 4 6" xfId="2506" xr:uid="{91E9573F-BCE3-42E2-BBF5-AC22280EEC5F}"/>
    <cellStyle name="Standard 3 4 2 2 5" xfId="2507" xr:uid="{FAAE73A1-8D59-4B1A-9BB9-F07D21A9B3BF}"/>
    <cellStyle name="Standard 3 4 2 2 5 2" xfId="2508" xr:uid="{CFB826B6-EE86-4A4C-AAAC-CC3161CB73AE}"/>
    <cellStyle name="Standard 3 4 2 2 5 2 2" xfId="2509" xr:uid="{97C5B701-05F3-4211-9B2F-4C60EDBDF519}"/>
    <cellStyle name="Standard 3 4 2 2 5 2 3" xfId="2510" xr:uid="{3727DAF6-FCEE-4658-B5C4-23402C1D9173}"/>
    <cellStyle name="Standard 3 4 2 2 5 2 4" xfId="2511" xr:uid="{7470511C-F32A-4C0F-8D1A-61C1F82DB9DB}"/>
    <cellStyle name="Standard 3 4 2 2 5 2 5" xfId="2512" xr:uid="{10557EF5-BDB3-4F85-B644-56626D6E85C2}"/>
    <cellStyle name="Standard 3 4 2 2 5 3" xfId="2513" xr:uid="{330AED38-CCB7-4217-AFA9-02F7DFB68707}"/>
    <cellStyle name="Standard 3 4 2 2 5 4" xfId="2514" xr:uid="{DCB3B8D0-FB86-4143-BFFB-487ABB57CBAB}"/>
    <cellStyle name="Standard 3 4 2 2 5 5" xfId="2515" xr:uid="{51923BB0-6701-4C64-8C2C-1F3B7AA21329}"/>
    <cellStyle name="Standard 3 4 2 2 5 6" xfId="2516" xr:uid="{7008C334-BD50-4322-9FFC-41AC54DDE1A6}"/>
    <cellStyle name="Standard 3 4 2 2 6" xfId="2517" xr:uid="{44BDD308-2FE4-41C2-BC2E-F2332EABD5C4}"/>
    <cellStyle name="Standard 3 4 2 2 6 2" xfId="2518" xr:uid="{FDB9AE8E-5CB1-41F0-BA74-853500D54434}"/>
    <cellStyle name="Standard 3 4 2 2 6 3" xfId="2519" xr:uid="{2B92FC18-7A1A-4A33-98A4-C6A8C0D725B9}"/>
    <cellStyle name="Standard 3 4 2 2 6 4" xfId="2520" xr:uid="{EFAC4328-BF11-407E-84C5-FEF83EFFDB48}"/>
    <cellStyle name="Standard 3 4 2 2 6 5" xfId="2521" xr:uid="{A062351E-A9E3-4021-BCD2-036723A6D4D3}"/>
    <cellStyle name="Standard 3 4 2 2 7" xfId="2522" xr:uid="{C5972493-28B4-400C-BC25-80EA5EDA2351}"/>
    <cellStyle name="Standard 3 4 2 2 7 2" xfId="2523" xr:uid="{42CC31A6-6BF5-404C-96F7-ECABFE4E504B}"/>
    <cellStyle name="Standard 3 4 2 2 7 3" xfId="2524" xr:uid="{2DA849A5-12F0-40EF-BEC8-964E83F2CFA7}"/>
    <cellStyle name="Standard 3 4 2 2 7 4" xfId="2525" xr:uid="{E5C652BD-9AED-445A-AE72-BFEB390D1443}"/>
    <cellStyle name="Standard 3 4 2 2 7 5" xfId="2526" xr:uid="{0EB8E348-86A0-4008-8462-D230133A80B5}"/>
    <cellStyle name="Standard 3 4 2 2 8" xfId="2527" xr:uid="{A9BF37FC-2F2F-44ED-8E8F-DD08811BA5A3}"/>
    <cellStyle name="Standard 3 4 2 2 8 2" xfId="2528" xr:uid="{0E11ED7D-FBFC-43D3-8845-3CD43A22EC64}"/>
    <cellStyle name="Standard 3 4 2 2 8 3" xfId="2529" xr:uid="{F06A6CB7-F45D-4B82-91F2-34607AB46960}"/>
    <cellStyle name="Standard 3 4 2 2 8 4" xfId="2530" xr:uid="{DCB543CA-AFCF-46A6-B371-732CC1391B93}"/>
    <cellStyle name="Standard 3 4 2 2 8 5" xfId="2531" xr:uid="{4F97FFB0-6DBD-4211-9FDB-857B5DCCA529}"/>
    <cellStyle name="Standard 3 4 2 2 9" xfId="2532" xr:uid="{4284FFF9-2530-43AF-A405-FA52C1183647}"/>
    <cellStyle name="Standard 3 4 2 3" xfId="2533" xr:uid="{3F9A12FA-0B47-4EB0-B986-262D4A3560DD}"/>
    <cellStyle name="Standard 3 4 2 3 10" xfId="2534" xr:uid="{9853530B-BBF3-4559-A905-5B2C400767BC}"/>
    <cellStyle name="Standard 3 4 2 3 11" xfId="2535" xr:uid="{F5E7F016-1D1C-4901-91E3-531F73A39B29}"/>
    <cellStyle name="Standard 3 4 2 3 2" xfId="2536" xr:uid="{8D5FE824-A239-4FEF-9161-A6F1BA484F2F}"/>
    <cellStyle name="Standard 3 4 2 3 2 2" xfId="2537" xr:uid="{62495CEA-520B-4461-8066-EA22B83A9600}"/>
    <cellStyle name="Standard 3 4 2 3 2 2 2" xfId="2538" xr:uid="{41FB37A4-C8F0-4B3B-9B49-B4363D76EEE9}"/>
    <cellStyle name="Standard 3 4 2 3 2 2 3" xfId="2539" xr:uid="{B0407108-A6D1-4720-9BAD-EB0048DFC264}"/>
    <cellStyle name="Standard 3 4 2 3 2 2 4" xfId="2540" xr:uid="{56494439-5742-44E4-902D-D1D2789B254E}"/>
    <cellStyle name="Standard 3 4 2 3 2 2 5" xfId="2541" xr:uid="{5FF04C4D-94AC-4E97-9038-A099EA36C42E}"/>
    <cellStyle name="Standard 3 4 2 3 2 3" xfId="2542" xr:uid="{2F8F4B32-5FA6-4042-83A1-5CA0E0A7D0F8}"/>
    <cellStyle name="Standard 3 4 2 3 2 4" xfId="2543" xr:uid="{A5905D8C-788D-4094-9161-AC2249611D6A}"/>
    <cellStyle name="Standard 3 4 2 3 2 5" xfId="2544" xr:uid="{D58F53FD-9542-4162-8DAA-75F44F77C88C}"/>
    <cellStyle name="Standard 3 4 2 3 2 6" xfId="2545" xr:uid="{34D63EC1-A091-4871-A3D0-F11E70001B8F}"/>
    <cellStyle name="Standard 3 4 2 3 3" xfId="2546" xr:uid="{DE28ACE8-B7BB-4EE1-A2A4-C834AF96FE44}"/>
    <cellStyle name="Standard 3 4 2 3 3 2" xfId="2547" xr:uid="{5633F8FF-532B-48D9-8B4B-8DDBD0632215}"/>
    <cellStyle name="Standard 3 4 2 3 3 2 2" xfId="2548" xr:uid="{C6AE32CD-C745-42AD-82FA-7823AFD0126E}"/>
    <cellStyle name="Standard 3 4 2 3 3 2 3" xfId="2549" xr:uid="{243D6381-0863-4886-9EE9-53AF6230E48B}"/>
    <cellStyle name="Standard 3 4 2 3 3 2 4" xfId="2550" xr:uid="{56EE4589-F434-434B-AB1E-5A691816C58D}"/>
    <cellStyle name="Standard 3 4 2 3 3 2 5" xfId="2551" xr:uid="{2D9DFFBE-A012-4A89-9301-A5B5491F89D8}"/>
    <cellStyle name="Standard 3 4 2 3 3 3" xfId="2552" xr:uid="{328A4280-AF7F-47C4-9897-F575304ABECD}"/>
    <cellStyle name="Standard 3 4 2 3 3 4" xfId="2553" xr:uid="{74734434-F5B8-4EB6-BAE9-521B5F9DCCAD}"/>
    <cellStyle name="Standard 3 4 2 3 3 5" xfId="2554" xr:uid="{FF108336-DBDD-49B7-9CF8-6C8714E5E057}"/>
    <cellStyle name="Standard 3 4 2 3 3 6" xfId="2555" xr:uid="{6D0797B6-7EEA-4BAB-B086-D36DDFDFDCD8}"/>
    <cellStyle name="Standard 3 4 2 3 4" xfId="2556" xr:uid="{972DD2B5-54DC-476C-B653-CCD5700D11B7}"/>
    <cellStyle name="Standard 3 4 2 3 4 2" xfId="2557" xr:uid="{27CF0781-989D-44B5-86E4-5331651A6BCA}"/>
    <cellStyle name="Standard 3 4 2 3 4 2 2" xfId="2558" xr:uid="{C5647F4C-DEFD-420E-8B96-763E40A47C19}"/>
    <cellStyle name="Standard 3 4 2 3 4 2 3" xfId="2559" xr:uid="{BCA3D984-81F7-4D53-8CAD-F611285A7E7E}"/>
    <cellStyle name="Standard 3 4 2 3 4 2 4" xfId="2560" xr:uid="{261FBDF3-7CAE-408F-B25A-D692D64C7860}"/>
    <cellStyle name="Standard 3 4 2 3 4 2 5" xfId="2561" xr:uid="{7C94586A-818C-443E-A135-D02C9320F156}"/>
    <cellStyle name="Standard 3 4 2 3 4 3" xfId="2562" xr:uid="{98A42EC1-C471-4EF8-BE7C-FBBAC13A80A4}"/>
    <cellStyle name="Standard 3 4 2 3 4 4" xfId="2563" xr:uid="{D9AB679B-8C6B-4199-BCCF-9826234C0038}"/>
    <cellStyle name="Standard 3 4 2 3 4 5" xfId="2564" xr:uid="{1F293CBE-697F-4DC5-98D0-BBD7C35F3636}"/>
    <cellStyle name="Standard 3 4 2 3 4 6" xfId="2565" xr:uid="{10904625-EC38-4413-8E02-FD2A7A2355C9}"/>
    <cellStyle name="Standard 3 4 2 3 5" xfId="2566" xr:uid="{BA6165EC-085F-4935-8DA0-4306E626EFBC}"/>
    <cellStyle name="Standard 3 4 2 3 5 2" xfId="2567" xr:uid="{94AD1553-4268-4D96-867E-3ADBD88CDDED}"/>
    <cellStyle name="Standard 3 4 2 3 5 3" xfId="2568" xr:uid="{3D756587-F765-4C69-94E4-9C27B97FBE72}"/>
    <cellStyle name="Standard 3 4 2 3 5 4" xfId="2569" xr:uid="{796AE6E3-AAF3-4F8F-A81A-98B83C5F3B9D}"/>
    <cellStyle name="Standard 3 4 2 3 5 5" xfId="2570" xr:uid="{40718A27-1CED-436C-8EFF-C352EAE0AE0D}"/>
    <cellStyle name="Standard 3 4 2 3 6" xfId="2571" xr:uid="{C1BFF34C-8629-4861-8831-CEB4DB78F97D}"/>
    <cellStyle name="Standard 3 4 2 3 6 2" xfId="2572" xr:uid="{B06059A6-97A0-4F70-83C9-2B90141535D1}"/>
    <cellStyle name="Standard 3 4 2 3 6 3" xfId="2573" xr:uid="{816AB230-F0E3-4D11-90B6-C68C773EB191}"/>
    <cellStyle name="Standard 3 4 2 3 6 4" xfId="2574" xr:uid="{662DDFAE-E8FD-4170-9C5E-63E39C1D1551}"/>
    <cellStyle name="Standard 3 4 2 3 6 5" xfId="2575" xr:uid="{03107297-4893-4ED8-BF32-A7FBDF06F922}"/>
    <cellStyle name="Standard 3 4 2 3 7" xfId="2576" xr:uid="{15E1C1CF-841A-42AF-8C2C-CF110B566E60}"/>
    <cellStyle name="Standard 3 4 2 3 8" xfId="2577" xr:uid="{47658B34-F9DE-47E7-9245-8F036895D0B5}"/>
    <cellStyle name="Standard 3 4 2 3 9" xfId="2578" xr:uid="{DE43BBB5-20EA-4429-842C-49184D8C81AA}"/>
    <cellStyle name="Standard 3 4 2 4" xfId="2579" xr:uid="{EEA2B1BE-0037-4956-A0F8-955F56BD188E}"/>
    <cellStyle name="Standard 3 4 2 4 2" xfId="2580" xr:uid="{96B2F54C-09E7-4D6D-BFFD-40AB5D05824F}"/>
    <cellStyle name="Standard 3 4 2 4 2 2" xfId="2581" xr:uid="{6A494AD1-F7F2-4ED0-A7B5-F952BE122049}"/>
    <cellStyle name="Standard 3 4 2 4 2 3" xfId="2582" xr:uid="{6AF91E14-C04D-4D9F-BD99-A7530C34C838}"/>
    <cellStyle name="Standard 3 4 2 4 2 4" xfId="2583" xr:uid="{A1341269-073A-4EAA-AF13-FFC8D7312025}"/>
    <cellStyle name="Standard 3 4 2 4 2 5" xfId="2584" xr:uid="{D43603A0-DBB3-4FE2-A14E-3BD05D2E509D}"/>
    <cellStyle name="Standard 3 4 2 4 3" xfId="2585" xr:uid="{390E9F52-7E94-4C89-8302-E1B95DA05E95}"/>
    <cellStyle name="Standard 3 4 2 4 4" xfId="2586" xr:uid="{953D3B4C-E26A-46D5-9763-D31BE9391DCA}"/>
    <cellStyle name="Standard 3 4 2 4 5" xfId="2587" xr:uid="{FBE1BFA8-6B31-4CF3-90AB-A5C6603A4839}"/>
    <cellStyle name="Standard 3 4 2 4 6" xfId="2588" xr:uid="{D3D5C60C-4529-4833-9D0A-EEB72931092D}"/>
    <cellStyle name="Standard 3 4 2 5" xfId="2589" xr:uid="{E3C008AF-BA93-4BEA-9BBF-5712F7A8A03C}"/>
    <cellStyle name="Standard 3 4 2 5 2" xfId="2590" xr:uid="{576BAF8E-1499-477A-ADE5-35C5A4874DBA}"/>
    <cellStyle name="Standard 3 4 2 5 2 2" xfId="2591" xr:uid="{2F7F9A1C-C134-4C75-BF85-2BB787FC5ED9}"/>
    <cellStyle name="Standard 3 4 2 5 2 3" xfId="2592" xr:uid="{0B8E7708-C2B8-4368-B104-7E57DE7004D8}"/>
    <cellStyle name="Standard 3 4 2 5 2 4" xfId="2593" xr:uid="{ED534E47-6517-4F56-A00F-7BD2C96D1AB4}"/>
    <cellStyle name="Standard 3 4 2 5 2 5" xfId="2594" xr:uid="{43A13083-8C5E-47E2-A465-53EB340D2735}"/>
    <cellStyle name="Standard 3 4 2 5 3" xfId="2595" xr:uid="{2560125A-05A2-43A4-91B6-66DFF19075BA}"/>
    <cellStyle name="Standard 3 4 2 5 4" xfId="2596" xr:uid="{3DCFE0DF-FB19-4950-911F-128BC0D6AA5B}"/>
    <cellStyle name="Standard 3 4 2 5 5" xfId="2597" xr:uid="{3672F4B0-9177-4BDD-AB8E-2D89136CCC67}"/>
    <cellStyle name="Standard 3 4 2 5 6" xfId="2598" xr:uid="{5CDBDA26-D0B5-4ECD-B031-94D8FA52CD71}"/>
    <cellStyle name="Standard 3 4 2 6" xfId="2599" xr:uid="{D7ADC180-F7AC-4A3C-8A76-4BDF638AB3E0}"/>
    <cellStyle name="Standard 3 4 2 6 2" xfId="2600" xr:uid="{3E2B560A-BD61-4748-B3FD-46F7C3A196D2}"/>
    <cellStyle name="Standard 3 4 2 6 2 2" xfId="2601" xr:uid="{F7D75A79-F20E-42FE-9F2D-9DE6EA7664C8}"/>
    <cellStyle name="Standard 3 4 2 6 2 3" xfId="2602" xr:uid="{CD8E811C-1577-433D-B0DE-BAA69443A886}"/>
    <cellStyle name="Standard 3 4 2 6 2 4" xfId="2603" xr:uid="{9AAFCB73-1B7D-4244-8CDA-83A9E4B3F0E9}"/>
    <cellStyle name="Standard 3 4 2 6 2 5" xfId="2604" xr:uid="{269B61F9-F867-466A-93DB-DD6284ADA710}"/>
    <cellStyle name="Standard 3 4 2 6 3" xfId="2605" xr:uid="{856FF752-0557-4E22-8430-DFC46F9D4141}"/>
    <cellStyle name="Standard 3 4 2 6 4" xfId="2606" xr:uid="{A99C7F4B-6ED9-4699-879C-D087B765D025}"/>
    <cellStyle name="Standard 3 4 2 6 5" xfId="2607" xr:uid="{9AF7443C-3F08-4CA6-AD0A-77963C4947F6}"/>
    <cellStyle name="Standard 3 4 2 6 6" xfId="2608" xr:uid="{0CDE1CA0-3E78-463A-A911-84DC2DB730E7}"/>
    <cellStyle name="Standard 3 4 2 7" xfId="2609" xr:uid="{BBA572DC-3EE1-410A-B679-8CBB7B592D92}"/>
    <cellStyle name="Standard 3 4 2 7 2" xfId="2610" xr:uid="{3EFB4245-FABB-4FCE-8502-8EC6503973C1}"/>
    <cellStyle name="Standard 3 4 2 7 2 2" xfId="2611" xr:uid="{1BD84030-6E80-4486-AC8B-BF0B2E149E79}"/>
    <cellStyle name="Standard 3 4 2 7 2 3" xfId="2612" xr:uid="{3198D504-5376-4FDA-8C08-05A887E87516}"/>
    <cellStyle name="Standard 3 4 2 7 2 4" xfId="2613" xr:uid="{7D13B240-01F2-4352-B882-915BA961D4AB}"/>
    <cellStyle name="Standard 3 4 2 7 2 5" xfId="2614" xr:uid="{2DC2C0B7-D79E-4E44-8BEC-BD42090BB0C6}"/>
    <cellStyle name="Standard 3 4 2 7 3" xfId="2615" xr:uid="{065C2F23-0D8A-4023-9F9C-5D44C731BAEA}"/>
    <cellStyle name="Standard 3 4 2 7 4" xfId="2616" xr:uid="{B88DC8E0-AAE5-4DB8-A823-099A6CC3D6DD}"/>
    <cellStyle name="Standard 3 4 2 7 5" xfId="2617" xr:uid="{25E74D10-3C3A-4EBA-80EA-7B204A65F92D}"/>
    <cellStyle name="Standard 3 4 2 7 6" xfId="2618" xr:uid="{75F8C384-3FF8-4ADD-B324-31EC191B411B}"/>
    <cellStyle name="Standard 3 4 2 8" xfId="2619" xr:uid="{1159C3A4-369B-4147-B521-1257FC30C158}"/>
    <cellStyle name="Standard 3 4 2 8 2" xfId="2620" xr:uid="{E74C427C-9EE1-44A0-8F85-D682C963E1D0}"/>
    <cellStyle name="Standard 3 4 2 8 3" xfId="2621" xr:uid="{1667B170-945C-49DA-BD18-650246844A20}"/>
    <cellStyle name="Standard 3 4 2 8 4" xfId="2622" xr:uid="{9C4AA259-E0D6-4EC6-8693-2F858CFFC33B}"/>
    <cellStyle name="Standard 3 4 2 8 5" xfId="2623" xr:uid="{EC429AD6-605D-4DB1-992B-F262A1281C1E}"/>
    <cellStyle name="Standard 3 4 2 9" xfId="2624" xr:uid="{36F5E238-E7F2-447E-B39B-44080CF1058C}"/>
    <cellStyle name="Standard 3 4 2 9 2" xfId="2625" xr:uid="{B86A2551-22E8-4439-9433-8933C2805D01}"/>
    <cellStyle name="Standard 3 4 2 9 3" xfId="2626" xr:uid="{E739CE2D-C46F-4C82-9722-60177DBEA2DB}"/>
    <cellStyle name="Standard 3 4 2 9 4" xfId="2627" xr:uid="{4DAEDC4F-8B6D-437F-8FE3-20E198139C08}"/>
    <cellStyle name="Standard 3 4 2 9 5" xfId="2628" xr:uid="{92F59FF7-4BE8-4C6F-A528-0D19AB3157DE}"/>
    <cellStyle name="Standard 3 4 3" xfId="2629" xr:uid="{7ADB30B0-B37D-438E-BA3B-931770BDEB30}"/>
    <cellStyle name="Standard 3 4 3 10" xfId="2630" xr:uid="{CF2082D4-B061-49A3-8E04-20FE1BCF2746}"/>
    <cellStyle name="Standard 3 4 3 11" xfId="2631" xr:uid="{569FE7EB-2DDC-43FB-9A07-ED62DD199412}"/>
    <cellStyle name="Standard 3 4 3 12" xfId="2632" xr:uid="{5DAC2217-E50E-4AC7-A6DD-32C2D283DD01}"/>
    <cellStyle name="Standard 3 4 3 13" xfId="2633" xr:uid="{B2E98E38-DA58-479B-ADD8-68F6C75CBB8E}"/>
    <cellStyle name="Standard 3 4 3 2" xfId="2634" xr:uid="{2A8E2793-0283-4072-BF81-01E2E9B1BCDA}"/>
    <cellStyle name="Standard 3 4 3 2 10" xfId="2635" xr:uid="{1006D480-986E-4B51-9170-C16FEED9F194}"/>
    <cellStyle name="Standard 3 4 3 2 11" xfId="2636" xr:uid="{566619F1-AF54-4C03-9924-B47821EDF3ED}"/>
    <cellStyle name="Standard 3 4 3 2 2" xfId="2637" xr:uid="{1C56E153-3E16-41E9-A8F7-49D8DC58CBEE}"/>
    <cellStyle name="Standard 3 4 3 2 2 2" xfId="2638" xr:uid="{4F73D8F9-67D0-4DD9-B42C-ED5625FEA977}"/>
    <cellStyle name="Standard 3 4 3 2 2 2 2" xfId="2639" xr:uid="{1B24504B-FFE7-4111-BF84-3B0F23705332}"/>
    <cellStyle name="Standard 3 4 3 2 2 2 3" xfId="2640" xr:uid="{DD1C72DB-E48D-4F9D-A25C-ED91184318B4}"/>
    <cellStyle name="Standard 3 4 3 2 2 2 4" xfId="2641" xr:uid="{64A9D4CC-43B8-47EF-96BE-CDC2446FE597}"/>
    <cellStyle name="Standard 3 4 3 2 2 2 5" xfId="2642" xr:uid="{18712C41-5E76-4768-9F83-245C4130AE61}"/>
    <cellStyle name="Standard 3 4 3 2 2 3" xfId="2643" xr:uid="{69D410CD-B4FF-49F6-A798-84CA83B02250}"/>
    <cellStyle name="Standard 3 4 3 2 2 4" xfId="2644" xr:uid="{D2F255A2-0AE2-4E40-80F8-7021D4E05A65}"/>
    <cellStyle name="Standard 3 4 3 2 2 5" xfId="2645" xr:uid="{94F94A0D-2074-46EF-AB11-BE2F72FBDBF9}"/>
    <cellStyle name="Standard 3 4 3 2 2 6" xfId="2646" xr:uid="{33DEE32B-1A69-40F0-8C28-A3C00D412C97}"/>
    <cellStyle name="Standard 3 4 3 2 3" xfId="2647" xr:uid="{4B199E48-8E37-4150-A74B-03A64B593B94}"/>
    <cellStyle name="Standard 3 4 3 2 3 2" xfId="2648" xr:uid="{B6A95269-9E88-4798-A008-9C1E76E6C84A}"/>
    <cellStyle name="Standard 3 4 3 2 3 2 2" xfId="2649" xr:uid="{7E593654-0FBA-4A05-8521-0AF880DDDCBD}"/>
    <cellStyle name="Standard 3 4 3 2 3 2 3" xfId="2650" xr:uid="{52A5CA78-DDB5-4F1B-B37C-540B8EB7ABB6}"/>
    <cellStyle name="Standard 3 4 3 2 3 2 4" xfId="2651" xr:uid="{AEE20B1D-2F78-4142-B601-02CD89D8B3EA}"/>
    <cellStyle name="Standard 3 4 3 2 3 2 5" xfId="2652" xr:uid="{BB674BBD-4574-433F-8C57-602522433AE6}"/>
    <cellStyle name="Standard 3 4 3 2 3 3" xfId="2653" xr:uid="{6472FD6C-5E65-4632-9234-13ED900811EA}"/>
    <cellStyle name="Standard 3 4 3 2 3 4" xfId="2654" xr:uid="{27E5FFDF-9F8F-480F-B749-A177F124DDB8}"/>
    <cellStyle name="Standard 3 4 3 2 3 5" xfId="2655" xr:uid="{BEF7ADB5-6FE6-44D6-AF7F-C678BFA73BDF}"/>
    <cellStyle name="Standard 3 4 3 2 3 6" xfId="2656" xr:uid="{A1F03BAA-6F4E-4C37-A5F7-064B7F48DB9F}"/>
    <cellStyle name="Standard 3 4 3 2 4" xfId="2657" xr:uid="{400306E3-AE47-4D95-B7BA-D6D01DB713B6}"/>
    <cellStyle name="Standard 3 4 3 2 4 2" xfId="2658" xr:uid="{D89FC3CB-B948-4735-9C26-41B1331DC450}"/>
    <cellStyle name="Standard 3 4 3 2 4 2 2" xfId="2659" xr:uid="{C4F8C45C-2979-487C-8E7E-88CC1D030468}"/>
    <cellStyle name="Standard 3 4 3 2 4 2 3" xfId="2660" xr:uid="{449FBBB6-D955-4EAF-BA8C-0E7F43E9DCB1}"/>
    <cellStyle name="Standard 3 4 3 2 4 2 4" xfId="2661" xr:uid="{50558369-C9D5-4771-A048-96A7DCE427AD}"/>
    <cellStyle name="Standard 3 4 3 2 4 2 5" xfId="2662" xr:uid="{A0D6B4F9-A3C8-4E7C-8943-5FE645D76A67}"/>
    <cellStyle name="Standard 3 4 3 2 4 3" xfId="2663" xr:uid="{7E388A1D-E005-4705-80DD-B2B91EAB0943}"/>
    <cellStyle name="Standard 3 4 3 2 4 4" xfId="2664" xr:uid="{5447EF08-89E6-416B-8FC0-8ACCB5864A4A}"/>
    <cellStyle name="Standard 3 4 3 2 4 5" xfId="2665" xr:uid="{59C0CEFA-6C83-47C2-995C-12CCA2E25A9D}"/>
    <cellStyle name="Standard 3 4 3 2 4 6" xfId="2666" xr:uid="{6D3BC5E7-CF13-42A4-BD86-B715F1D8C662}"/>
    <cellStyle name="Standard 3 4 3 2 5" xfId="2667" xr:uid="{6E1DB67C-E588-435D-8A00-2F23A709100E}"/>
    <cellStyle name="Standard 3 4 3 2 5 2" xfId="2668" xr:uid="{2B903121-745D-4E1A-9777-CE3BD48C3245}"/>
    <cellStyle name="Standard 3 4 3 2 5 3" xfId="2669" xr:uid="{0D71691D-F615-43D5-91C2-BC185CFB42FC}"/>
    <cellStyle name="Standard 3 4 3 2 5 4" xfId="2670" xr:uid="{BF1239B5-7BC8-423E-B6F1-CA00E92850EA}"/>
    <cellStyle name="Standard 3 4 3 2 5 5" xfId="2671" xr:uid="{67B3B973-E69D-467E-8911-0249E119FC48}"/>
    <cellStyle name="Standard 3 4 3 2 6" xfId="2672" xr:uid="{E67FF890-244E-4952-B1D6-639869FAAD9F}"/>
    <cellStyle name="Standard 3 4 3 2 6 2" xfId="2673" xr:uid="{C6217EAF-B930-4AAC-95E4-CCE4C10C2771}"/>
    <cellStyle name="Standard 3 4 3 2 6 3" xfId="2674" xr:uid="{EFC36E28-F53D-4B93-9606-5E13E58811FF}"/>
    <cellStyle name="Standard 3 4 3 2 6 4" xfId="2675" xr:uid="{D7F6DB84-B6D6-4599-A2FD-572ED1E97536}"/>
    <cellStyle name="Standard 3 4 3 2 6 5" xfId="2676" xr:uid="{184F374C-8979-4248-8C72-7C0E2B26FD9C}"/>
    <cellStyle name="Standard 3 4 3 2 7" xfId="2677" xr:uid="{F5ABDEB6-793A-44F5-B036-95ABFF4A78F6}"/>
    <cellStyle name="Standard 3 4 3 2 8" xfId="2678" xr:uid="{67F45FE1-9871-45DC-BB74-91719A6D9C36}"/>
    <cellStyle name="Standard 3 4 3 2 9" xfId="2679" xr:uid="{512E5DAB-2250-45D8-9856-103ACF773A35}"/>
    <cellStyle name="Standard 3 4 3 3" xfId="2680" xr:uid="{09D4C9A7-6EA6-45E3-B73C-BFAAC9B7117C}"/>
    <cellStyle name="Standard 3 4 3 3 2" xfId="2681" xr:uid="{D87E98C7-C3AC-4384-8080-78E1B3DCEA88}"/>
    <cellStyle name="Standard 3 4 3 3 2 2" xfId="2682" xr:uid="{E6488BC5-5B9B-420A-858A-A8DA59C36158}"/>
    <cellStyle name="Standard 3 4 3 3 2 3" xfId="2683" xr:uid="{0295AC3D-B7ED-462A-BB56-D95E9E31F3C4}"/>
    <cellStyle name="Standard 3 4 3 3 2 4" xfId="2684" xr:uid="{CCE7ED89-ECCB-4BBC-87D0-7EE38F6DF6AF}"/>
    <cellStyle name="Standard 3 4 3 3 2 5" xfId="2685" xr:uid="{A37FEB86-BD84-4B5A-B98C-033DAEE40B17}"/>
    <cellStyle name="Standard 3 4 3 3 3" xfId="2686" xr:uid="{EDA681AD-DCE9-4B34-ABEE-A9E66D30968C}"/>
    <cellStyle name="Standard 3 4 3 3 4" xfId="2687" xr:uid="{90B06AA3-EEBF-4961-9F51-BBAAA9D029D9}"/>
    <cellStyle name="Standard 3 4 3 3 5" xfId="2688" xr:uid="{E839C670-7981-499B-8B35-1D93B65E3BB6}"/>
    <cellStyle name="Standard 3 4 3 3 6" xfId="2689" xr:uid="{DD7C3071-F619-4993-8ACF-695646A06162}"/>
    <cellStyle name="Standard 3 4 3 4" xfId="2690" xr:uid="{922CB6C4-A172-49CD-85EC-3F35751238EF}"/>
    <cellStyle name="Standard 3 4 3 4 2" xfId="2691" xr:uid="{0AC4C329-5C48-4478-BC19-FF597CF75E78}"/>
    <cellStyle name="Standard 3 4 3 4 2 2" xfId="2692" xr:uid="{348AF018-FB05-4C8C-B6B6-16053A13D3FB}"/>
    <cellStyle name="Standard 3 4 3 4 2 3" xfId="2693" xr:uid="{A598EAA9-37C8-471A-87DA-405A916F749B}"/>
    <cellStyle name="Standard 3 4 3 4 2 4" xfId="2694" xr:uid="{6D84B15B-8BDC-4048-AA86-369126F8C86B}"/>
    <cellStyle name="Standard 3 4 3 4 2 5" xfId="2695" xr:uid="{3318EB23-C864-4F2F-8824-05D61E9F7870}"/>
    <cellStyle name="Standard 3 4 3 4 3" xfId="2696" xr:uid="{3C06517A-DD9C-4495-AA1E-E1A137D4A9BE}"/>
    <cellStyle name="Standard 3 4 3 4 4" xfId="2697" xr:uid="{27F62BC4-4FD4-4851-B2A9-B34E6EB5C663}"/>
    <cellStyle name="Standard 3 4 3 4 5" xfId="2698" xr:uid="{13C776EE-F161-4EF2-B694-23D91D0C3CD4}"/>
    <cellStyle name="Standard 3 4 3 4 6" xfId="2699" xr:uid="{3ECE1018-9BA6-498D-B431-E0974DAA6EA8}"/>
    <cellStyle name="Standard 3 4 3 5" xfId="2700" xr:uid="{C19B99FD-70E2-4D97-B953-308BC8319F4F}"/>
    <cellStyle name="Standard 3 4 3 5 2" xfId="2701" xr:uid="{A415BCCB-0B9F-4761-BE0C-3FB070122DD0}"/>
    <cellStyle name="Standard 3 4 3 5 2 2" xfId="2702" xr:uid="{690D36E6-0160-4E30-89B3-FA160531CD0D}"/>
    <cellStyle name="Standard 3 4 3 5 2 3" xfId="2703" xr:uid="{CE8DD0B8-17A3-4426-9A7C-3A5754F481E2}"/>
    <cellStyle name="Standard 3 4 3 5 2 4" xfId="2704" xr:uid="{1F359FB1-D914-4418-B2A5-1156CC03EF67}"/>
    <cellStyle name="Standard 3 4 3 5 2 5" xfId="2705" xr:uid="{2F4E90B5-9267-477D-89F5-AA789DD39BD4}"/>
    <cellStyle name="Standard 3 4 3 5 3" xfId="2706" xr:uid="{47C27EBA-D6DE-451B-AEAF-91C1C9520213}"/>
    <cellStyle name="Standard 3 4 3 5 4" xfId="2707" xr:uid="{197F17A2-2DE5-4060-A579-619CF7CF3A98}"/>
    <cellStyle name="Standard 3 4 3 5 5" xfId="2708" xr:uid="{BA2BECB3-7C83-41D5-89FE-1B9084DD538B}"/>
    <cellStyle name="Standard 3 4 3 5 6" xfId="2709" xr:uid="{E906EBA1-138E-4A30-96D7-18BDC3FF28D5}"/>
    <cellStyle name="Standard 3 4 3 6" xfId="2710" xr:uid="{E25BE055-BE3B-4B00-BC95-FEA1981D5E8D}"/>
    <cellStyle name="Standard 3 4 3 6 2" xfId="2711" xr:uid="{848B9B55-DBF6-4806-8488-8844DF3B627C}"/>
    <cellStyle name="Standard 3 4 3 6 3" xfId="2712" xr:uid="{ACCBF953-E8AE-4CB2-A4B5-DA7C83605A1A}"/>
    <cellStyle name="Standard 3 4 3 6 4" xfId="2713" xr:uid="{74CA3C58-DF5F-413D-B793-360B153F0287}"/>
    <cellStyle name="Standard 3 4 3 6 5" xfId="2714" xr:uid="{226CDE3B-B318-4A42-A4F7-D25299882988}"/>
    <cellStyle name="Standard 3 4 3 7" xfId="2715" xr:uid="{1BB56D3F-330C-4743-B5AD-1B9BDFB0BC52}"/>
    <cellStyle name="Standard 3 4 3 7 2" xfId="2716" xr:uid="{AA1F28EA-9790-431D-9445-CC71FA1F1E87}"/>
    <cellStyle name="Standard 3 4 3 7 3" xfId="2717" xr:uid="{FDD9F5AA-EC48-43D3-A97F-7C6959CB73E2}"/>
    <cellStyle name="Standard 3 4 3 7 4" xfId="2718" xr:uid="{BC2DE82C-2E02-42E0-9235-F4F41DCFD335}"/>
    <cellStyle name="Standard 3 4 3 7 5" xfId="2719" xr:uid="{06C98045-6052-4432-8798-324512E95E3D}"/>
    <cellStyle name="Standard 3 4 3 8" xfId="2720" xr:uid="{EE36DC2A-94FF-4627-9D50-CBC4A1003825}"/>
    <cellStyle name="Standard 3 4 3 8 2" xfId="2721" xr:uid="{724C8C73-BC77-4DFA-A117-A7908494400D}"/>
    <cellStyle name="Standard 3 4 3 8 3" xfId="2722" xr:uid="{5B21BFA6-35D6-4AD7-86BD-A4C871A36401}"/>
    <cellStyle name="Standard 3 4 3 8 4" xfId="2723" xr:uid="{B7E521A5-CB43-47C5-8233-54C1FF1039DB}"/>
    <cellStyle name="Standard 3 4 3 8 5" xfId="2724" xr:uid="{592097D4-8ECC-42B6-AC55-A0BBDD5B3F60}"/>
    <cellStyle name="Standard 3 4 3 9" xfId="2725" xr:uid="{824B2DE0-DF05-4AA2-BEBB-73C6545A2450}"/>
    <cellStyle name="Standard 3 4 4" xfId="2726" xr:uid="{DFD50704-4C7B-4D08-9A05-90488711F891}"/>
    <cellStyle name="Standard 3 4 4 10" xfId="2727" xr:uid="{5AE9A209-9B2C-4C8B-9333-7DD52421900E}"/>
    <cellStyle name="Standard 3 4 4 11" xfId="2728" xr:uid="{4AFF85A0-1709-437A-93E8-106A064DD4C3}"/>
    <cellStyle name="Standard 3 4 4 12" xfId="2729" xr:uid="{26DD3684-86F6-43C3-8C0B-93441F1656FD}"/>
    <cellStyle name="Standard 3 4 4 13" xfId="2730" xr:uid="{BD028BF9-093A-4A62-AA38-F7389A295530}"/>
    <cellStyle name="Standard 3 4 4 2" xfId="2731" xr:uid="{12F17DE4-30DB-47E6-BC4E-45E23378C26C}"/>
    <cellStyle name="Standard 3 4 4 2 10" xfId="2732" xr:uid="{9C15776A-0876-444D-9EB1-AEBDF7C2920F}"/>
    <cellStyle name="Standard 3 4 4 2 11" xfId="2733" xr:uid="{DFE085DB-2B26-4D23-8F59-D417B5B56DBD}"/>
    <cellStyle name="Standard 3 4 4 2 2" xfId="2734" xr:uid="{78E2160E-8448-4AD9-83CE-7714ACDC0EAA}"/>
    <cellStyle name="Standard 3 4 4 2 2 2" xfId="2735" xr:uid="{00928E06-ECAB-4EF9-BB77-E166C7A5442B}"/>
    <cellStyle name="Standard 3 4 4 2 2 2 2" xfId="2736" xr:uid="{D61CFE1D-2904-422F-A1F4-B2EC436AE83B}"/>
    <cellStyle name="Standard 3 4 4 2 2 2 3" xfId="2737" xr:uid="{A6880DB1-B001-40D0-92EC-F3824F224FC5}"/>
    <cellStyle name="Standard 3 4 4 2 2 2 4" xfId="2738" xr:uid="{AC113841-87D6-4FA4-9A16-0FDF98F1E599}"/>
    <cellStyle name="Standard 3 4 4 2 2 2 5" xfId="2739" xr:uid="{43C5A778-4877-45DC-9AFC-FB1F8BD7D22B}"/>
    <cellStyle name="Standard 3 4 4 2 2 3" xfId="2740" xr:uid="{303870BD-B76E-419D-8C39-E274B4D21D3B}"/>
    <cellStyle name="Standard 3 4 4 2 2 4" xfId="2741" xr:uid="{BF0BE311-503B-4750-A76F-FE24F3C08CA6}"/>
    <cellStyle name="Standard 3 4 4 2 2 5" xfId="2742" xr:uid="{5F3C7A4F-2FD5-43DE-97BA-0C51DC57B9A9}"/>
    <cellStyle name="Standard 3 4 4 2 2 6" xfId="2743" xr:uid="{DF65112D-360E-4774-B98F-7438FE6378A5}"/>
    <cellStyle name="Standard 3 4 4 2 3" xfId="2744" xr:uid="{C82F66C7-5B70-4575-ABBC-06CAF7657F17}"/>
    <cellStyle name="Standard 3 4 4 2 3 2" xfId="2745" xr:uid="{16B2C0EE-6356-45F3-8C6C-771B139293B3}"/>
    <cellStyle name="Standard 3 4 4 2 3 2 2" xfId="2746" xr:uid="{49F94C4E-8DFF-4204-BA4F-36388F94F9FE}"/>
    <cellStyle name="Standard 3 4 4 2 3 2 3" xfId="2747" xr:uid="{A28A235C-D87D-4D70-A321-296C3BB1481D}"/>
    <cellStyle name="Standard 3 4 4 2 3 2 4" xfId="2748" xr:uid="{DF84D473-DA1C-476E-B2CA-5C7494D364DB}"/>
    <cellStyle name="Standard 3 4 4 2 3 2 5" xfId="2749" xr:uid="{480311FB-1B70-41F0-A419-67D8B1F4CD22}"/>
    <cellStyle name="Standard 3 4 4 2 3 3" xfId="2750" xr:uid="{9CB51FC2-C82E-4B9B-B4B3-CBCB709B19BF}"/>
    <cellStyle name="Standard 3 4 4 2 3 4" xfId="2751" xr:uid="{98BDAE8E-5A03-4A0E-BC5C-96A9510F3949}"/>
    <cellStyle name="Standard 3 4 4 2 3 5" xfId="2752" xr:uid="{EBB5D6B4-9A68-426E-858D-62381C2130FA}"/>
    <cellStyle name="Standard 3 4 4 2 3 6" xfId="2753" xr:uid="{27B7415E-304B-4474-8B0B-8AE84F7B8E61}"/>
    <cellStyle name="Standard 3 4 4 2 4" xfId="2754" xr:uid="{3E780B28-A1DB-4CE8-B69E-9101DCB23CCB}"/>
    <cellStyle name="Standard 3 4 4 2 4 2" xfId="2755" xr:uid="{FBF78F13-D61B-411B-94F1-C1E6FBD60820}"/>
    <cellStyle name="Standard 3 4 4 2 4 2 2" xfId="2756" xr:uid="{86F8EB24-12E2-448C-91BC-01EF46D9EE1D}"/>
    <cellStyle name="Standard 3 4 4 2 4 2 3" xfId="2757" xr:uid="{C4AB3627-06BD-4FB1-B83A-91D9D4012AC7}"/>
    <cellStyle name="Standard 3 4 4 2 4 2 4" xfId="2758" xr:uid="{A3BC7E3D-A3BB-461C-8BCC-3759ECF9447B}"/>
    <cellStyle name="Standard 3 4 4 2 4 2 5" xfId="2759" xr:uid="{51F09AE7-21B5-4510-94E7-58AC871CAC5A}"/>
    <cellStyle name="Standard 3 4 4 2 4 3" xfId="2760" xr:uid="{7B88B269-859B-4FE2-8FE8-EC9B10E19ACD}"/>
    <cellStyle name="Standard 3 4 4 2 4 4" xfId="2761" xr:uid="{A468A0BE-FF21-4354-B283-642C57526386}"/>
    <cellStyle name="Standard 3 4 4 2 4 5" xfId="2762" xr:uid="{683CC70D-7086-4334-8EBE-E357183E250D}"/>
    <cellStyle name="Standard 3 4 4 2 4 6" xfId="2763" xr:uid="{EC3CCF8D-3531-4EC9-BB1F-DA0730C47A8C}"/>
    <cellStyle name="Standard 3 4 4 2 5" xfId="2764" xr:uid="{7430D0B0-44A7-4D3F-9208-59F1A5739E20}"/>
    <cellStyle name="Standard 3 4 4 2 5 2" xfId="2765" xr:uid="{F2DDA8CB-0E50-482E-8313-B9FB83A47A03}"/>
    <cellStyle name="Standard 3 4 4 2 5 3" xfId="2766" xr:uid="{4113EA0E-A53C-4B76-936B-EDF65D882899}"/>
    <cellStyle name="Standard 3 4 4 2 5 4" xfId="2767" xr:uid="{27836A79-106B-45D9-B232-863D15174CA1}"/>
    <cellStyle name="Standard 3 4 4 2 5 5" xfId="2768" xr:uid="{E575DC1F-F925-457D-8306-3684D3A390B9}"/>
    <cellStyle name="Standard 3 4 4 2 6" xfId="2769" xr:uid="{0ADFB587-7F1E-410F-840A-B444238C37E7}"/>
    <cellStyle name="Standard 3 4 4 2 6 2" xfId="2770" xr:uid="{24960C18-3B00-4175-A9DE-C99A6AE37303}"/>
    <cellStyle name="Standard 3 4 4 2 6 3" xfId="2771" xr:uid="{4E368483-370B-47CA-BA73-051DAFD3F2DF}"/>
    <cellStyle name="Standard 3 4 4 2 6 4" xfId="2772" xr:uid="{C3723E33-B022-4F81-B7B7-0542723F531D}"/>
    <cellStyle name="Standard 3 4 4 2 6 5" xfId="2773" xr:uid="{88D4514F-9024-4AF6-9E63-F8D71E4BF8D9}"/>
    <cellStyle name="Standard 3 4 4 2 7" xfId="2774" xr:uid="{A1AD4AD4-AC10-4700-BC89-4556D123D712}"/>
    <cellStyle name="Standard 3 4 4 2 8" xfId="2775" xr:uid="{3DAA4892-D1A1-45B5-81C5-1E9A53D005B6}"/>
    <cellStyle name="Standard 3 4 4 2 9" xfId="2776" xr:uid="{257C247B-A659-4FF8-A86C-49532C6BBB4E}"/>
    <cellStyle name="Standard 3 4 4 3" xfId="2777" xr:uid="{1E460619-8770-4D49-8E13-50C090CD36E0}"/>
    <cellStyle name="Standard 3 4 4 3 2" xfId="2778" xr:uid="{6E249B58-7C0C-475D-B27B-970D2BB605B8}"/>
    <cellStyle name="Standard 3 4 4 3 2 2" xfId="2779" xr:uid="{40323F0E-96E5-4A91-813B-D23CC981748A}"/>
    <cellStyle name="Standard 3 4 4 3 2 3" xfId="2780" xr:uid="{E27EEC19-0EE4-455D-A8DD-CA6F8B2743DC}"/>
    <cellStyle name="Standard 3 4 4 3 2 4" xfId="2781" xr:uid="{2864FCDA-CD22-4244-9B60-DBC875F81480}"/>
    <cellStyle name="Standard 3 4 4 3 2 5" xfId="2782" xr:uid="{379F303B-B553-4FD0-965F-3C72CC5E12A7}"/>
    <cellStyle name="Standard 3 4 4 3 3" xfId="2783" xr:uid="{E8D2323A-9FD7-444D-8555-6F9877B8C117}"/>
    <cellStyle name="Standard 3 4 4 3 4" xfId="2784" xr:uid="{74A41020-C08B-4884-9748-95BDBC90EB47}"/>
    <cellStyle name="Standard 3 4 4 3 5" xfId="2785" xr:uid="{D8D9BB34-7273-4235-835C-8D692D8A2019}"/>
    <cellStyle name="Standard 3 4 4 3 6" xfId="2786" xr:uid="{EE82519C-1F19-4FF0-BEF3-9CC1CE13E6D8}"/>
    <cellStyle name="Standard 3 4 4 4" xfId="2787" xr:uid="{EDE9A4F8-1864-4637-8344-5F4C81010A70}"/>
    <cellStyle name="Standard 3 4 4 4 2" xfId="2788" xr:uid="{FE2B0BE1-F9B3-4CBD-BD55-F35106F9F8D6}"/>
    <cellStyle name="Standard 3 4 4 4 2 2" xfId="2789" xr:uid="{C93AD81E-2AB7-49BB-9FA2-234B3F676CFC}"/>
    <cellStyle name="Standard 3 4 4 4 2 3" xfId="2790" xr:uid="{60EE6709-65DD-4588-83EB-960B80BA1694}"/>
    <cellStyle name="Standard 3 4 4 4 2 4" xfId="2791" xr:uid="{F3D6D2CF-506E-4926-BCF8-55BDFDC77544}"/>
    <cellStyle name="Standard 3 4 4 4 2 5" xfId="2792" xr:uid="{1ED672E8-65EC-49CA-99A9-EA7328A496A0}"/>
    <cellStyle name="Standard 3 4 4 4 3" xfId="2793" xr:uid="{685C8B54-4C31-446D-82C1-25F6709FFE33}"/>
    <cellStyle name="Standard 3 4 4 4 4" xfId="2794" xr:uid="{FCBAF821-0F1F-4414-9930-D63040B9A7B2}"/>
    <cellStyle name="Standard 3 4 4 4 5" xfId="2795" xr:uid="{95118CDA-EC36-4C35-9B06-6AC565C2EB0E}"/>
    <cellStyle name="Standard 3 4 4 4 6" xfId="2796" xr:uid="{F95A1BDA-4699-4D73-99AF-C16787DC81B0}"/>
    <cellStyle name="Standard 3 4 4 5" xfId="2797" xr:uid="{54AFB2A4-84B4-42CD-A8AB-1379108FF1D2}"/>
    <cellStyle name="Standard 3 4 4 5 2" xfId="2798" xr:uid="{9ED79716-8EC7-48C1-A544-13B967CA1082}"/>
    <cellStyle name="Standard 3 4 4 5 2 2" xfId="2799" xr:uid="{CC542C09-40BB-4287-BCAF-DE5608C337D0}"/>
    <cellStyle name="Standard 3 4 4 5 2 3" xfId="2800" xr:uid="{1FBDE74E-63D1-403D-9CB9-08BAB825E8E4}"/>
    <cellStyle name="Standard 3 4 4 5 2 4" xfId="2801" xr:uid="{85EBA47C-87A8-4B6E-A395-829B3B95AA86}"/>
    <cellStyle name="Standard 3 4 4 5 2 5" xfId="2802" xr:uid="{DE51C09C-B025-4F1D-8895-E246A2C6B882}"/>
    <cellStyle name="Standard 3 4 4 5 3" xfId="2803" xr:uid="{2F60C44B-AFB0-4DC8-87B3-AD37508BEBC1}"/>
    <cellStyle name="Standard 3 4 4 5 4" xfId="2804" xr:uid="{94C3C69C-42BD-4923-9268-F0F2BB231A63}"/>
    <cellStyle name="Standard 3 4 4 5 5" xfId="2805" xr:uid="{C20B91BB-3930-4F4B-A939-E5F58C814756}"/>
    <cellStyle name="Standard 3 4 4 5 6" xfId="2806" xr:uid="{A00DEAFF-75F3-4A72-BE55-9758FC04E632}"/>
    <cellStyle name="Standard 3 4 4 6" xfId="2807" xr:uid="{A48386AD-FB16-441D-ADB7-8CDBAB9533C5}"/>
    <cellStyle name="Standard 3 4 4 6 2" xfId="2808" xr:uid="{D1A49D9C-09FC-4F7C-8E5E-2A92E3338B47}"/>
    <cellStyle name="Standard 3 4 4 6 3" xfId="2809" xr:uid="{6F80DFA3-FD58-49FA-AB74-A295CE51274C}"/>
    <cellStyle name="Standard 3 4 4 6 4" xfId="2810" xr:uid="{1905018C-6234-45F7-A312-32BC01C03623}"/>
    <cellStyle name="Standard 3 4 4 6 5" xfId="2811" xr:uid="{EC9AB302-7F88-416B-BDDB-6C8A1CE43378}"/>
    <cellStyle name="Standard 3 4 4 7" xfId="2812" xr:uid="{97C03319-A74A-40E9-8EDE-95A3439FDA26}"/>
    <cellStyle name="Standard 3 4 4 7 2" xfId="2813" xr:uid="{B1CBE467-7741-456D-A0DC-6E59B529F2F5}"/>
    <cellStyle name="Standard 3 4 4 7 3" xfId="2814" xr:uid="{C16A40E6-D9F2-4CB6-8C9D-9697FB8F2EA3}"/>
    <cellStyle name="Standard 3 4 4 7 4" xfId="2815" xr:uid="{ECB59903-2F5E-4BF2-886C-E595AF9945AA}"/>
    <cellStyle name="Standard 3 4 4 7 5" xfId="2816" xr:uid="{95D7E29C-2529-46D9-9B9B-B69030F03ABB}"/>
    <cellStyle name="Standard 3 4 4 8" xfId="2817" xr:uid="{B3BEAEAD-9F27-4577-B1F7-D2B636F94453}"/>
    <cellStyle name="Standard 3 4 4 8 2" xfId="2818" xr:uid="{DF930821-5372-4106-9448-52BA9E48F3C0}"/>
    <cellStyle name="Standard 3 4 4 8 3" xfId="2819" xr:uid="{8FE26540-AE09-42A2-8BF6-E007DBABDF09}"/>
    <cellStyle name="Standard 3 4 4 8 4" xfId="2820" xr:uid="{DB2D1EB3-7377-45E3-9883-C0D1167B705A}"/>
    <cellStyle name="Standard 3 4 4 8 5" xfId="2821" xr:uid="{2EF8238F-D139-42AA-A1C3-378C72561650}"/>
    <cellStyle name="Standard 3 4 4 9" xfId="2822" xr:uid="{B9C881F0-8D3A-43C8-96B4-B59AAA691F7C}"/>
    <cellStyle name="Standard 3 4 5" xfId="2823" xr:uid="{C58B2D3E-C4FB-4D6A-8D72-A3DB3D46EEE6}"/>
    <cellStyle name="Standard 3 4 5 10" xfId="2824" xr:uid="{F9079DF7-F17F-406F-B8E9-90016A432153}"/>
    <cellStyle name="Standard 3 4 5 11" xfId="2825" xr:uid="{AA5FBCE8-DB32-4701-834D-FD992E81317D}"/>
    <cellStyle name="Standard 3 4 5 2" xfId="2826" xr:uid="{8D6B7C01-847A-49AC-A416-66169DB3EA9D}"/>
    <cellStyle name="Standard 3 4 5 2 2" xfId="2827" xr:uid="{5AB79486-CBCD-4AC8-B69E-6DE225B93838}"/>
    <cellStyle name="Standard 3 4 5 2 2 2" xfId="2828" xr:uid="{EC6677AB-912E-49B4-9B63-237B6E02C61E}"/>
    <cellStyle name="Standard 3 4 5 2 2 3" xfId="2829" xr:uid="{85A5A3F1-67DF-4AFD-B294-CE46D148679B}"/>
    <cellStyle name="Standard 3 4 5 2 2 4" xfId="2830" xr:uid="{8076AA1C-5C94-42E1-8AD1-D7F186EFDCD3}"/>
    <cellStyle name="Standard 3 4 5 2 2 5" xfId="2831" xr:uid="{DAFE0611-1428-41B3-8760-293D64965A71}"/>
    <cellStyle name="Standard 3 4 5 2 3" xfId="2832" xr:uid="{C76C47DB-3A16-48AF-BD8B-C1D7368C3371}"/>
    <cellStyle name="Standard 3 4 5 2 4" xfId="2833" xr:uid="{0DEF1854-F02B-4C8A-A0F9-1A9CD929925C}"/>
    <cellStyle name="Standard 3 4 5 2 5" xfId="2834" xr:uid="{3FADB01C-9CEE-45D1-8829-D0AC37468B56}"/>
    <cellStyle name="Standard 3 4 5 2 6" xfId="2835" xr:uid="{84A78F7B-845A-4979-ACFA-D88F6928AFBE}"/>
    <cellStyle name="Standard 3 4 5 3" xfId="2836" xr:uid="{5DCA2C8D-48E7-4DF5-8C21-F3BA74BD6875}"/>
    <cellStyle name="Standard 3 4 5 3 2" xfId="2837" xr:uid="{4B501372-C365-404D-90CB-953BAF749128}"/>
    <cellStyle name="Standard 3 4 5 3 2 2" xfId="2838" xr:uid="{031CE182-3C0B-49B0-A68A-6DCD455EF4D1}"/>
    <cellStyle name="Standard 3 4 5 3 2 3" xfId="2839" xr:uid="{942449B1-FFA2-47A9-AB2E-6E263F6314FE}"/>
    <cellStyle name="Standard 3 4 5 3 2 4" xfId="2840" xr:uid="{C1ECA1A7-1BFA-425F-852C-023279B365F4}"/>
    <cellStyle name="Standard 3 4 5 3 2 5" xfId="2841" xr:uid="{1CC7EDC1-FB21-4401-A73A-D58B984846A3}"/>
    <cellStyle name="Standard 3 4 5 3 3" xfId="2842" xr:uid="{186BDE39-5BAD-44DB-B1AD-A1CDA65B6505}"/>
    <cellStyle name="Standard 3 4 5 3 4" xfId="2843" xr:uid="{D60DE21D-6F74-4FE5-8FC7-2AB8C3942F38}"/>
    <cellStyle name="Standard 3 4 5 3 5" xfId="2844" xr:uid="{26127364-DE85-4F38-901C-61710B73ED4E}"/>
    <cellStyle name="Standard 3 4 5 3 6" xfId="2845" xr:uid="{83BD1FC4-CDC3-4527-B21B-6F06D28A6F1C}"/>
    <cellStyle name="Standard 3 4 5 4" xfId="2846" xr:uid="{FAB6899B-51B4-4A98-9452-F676D18DA874}"/>
    <cellStyle name="Standard 3 4 5 4 2" xfId="2847" xr:uid="{D9D9D341-0BE2-4204-AF9B-DEE1CA6CF7DC}"/>
    <cellStyle name="Standard 3 4 5 4 2 2" xfId="2848" xr:uid="{FCF4E18D-D244-4353-B1D4-87AFD57CA9F5}"/>
    <cellStyle name="Standard 3 4 5 4 2 3" xfId="2849" xr:uid="{C6D496BF-153A-43B2-AAA5-2554594C180B}"/>
    <cellStyle name="Standard 3 4 5 4 2 4" xfId="2850" xr:uid="{E450D745-AFB8-41A2-94AF-7151D776E170}"/>
    <cellStyle name="Standard 3 4 5 4 2 5" xfId="2851" xr:uid="{E111FE33-860E-4354-8CAF-6DB836CD2235}"/>
    <cellStyle name="Standard 3 4 5 4 3" xfId="2852" xr:uid="{971ED179-5AFA-4E62-9C46-42538B74E712}"/>
    <cellStyle name="Standard 3 4 5 4 4" xfId="2853" xr:uid="{CF9523B8-A7F9-4757-A633-6D7D581EE292}"/>
    <cellStyle name="Standard 3 4 5 4 5" xfId="2854" xr:uid="{93C8AD1E-9E81-4685-B562-E08A122D7E8E}"/>
    <cellStyle name="Standard 3 4 5 4 6" xfId="2855" xr:uid="{914CC54E-E129-45D5-974D-ADE6901C0301}"/>
    <cellStyle name="Standard 3 4 5 5" xfId="2856" xr:uid="{8471B318-A71D-4366-A226-41B92F8CA6BF}"/>
    <cellStyle name="Standard 3 4 5 5 2" xfId="2857" xr:uid="{DBF94D7C-69E0-4037-8E34-616FB385FAD9}"/>
    <cellStyle name="Standard 3 4 5 5 3" xfId="2858" xr:uid="{80A70EF8-2E2C-4FA1-ADA2-5E262ED8DDC2}"/>
    <cellStyle name="Standard 3 4 5 5 4" xfId="2859" xr:uid="{C8044EA4-2DF4-4096-9D77-342978F30030}"/>
    <cellStyle name="Standard 3 4 5 5 5" xfId="2860" xr:uid="{BF2E5736-8DDC-4932-B65F-91D7F1EA64E2}"/>
    <cellStyle name="Standard 3 4 5 6" xfId="2861" xr:uid="{97348E7C-96F7-4C0F-A1ED-0226062F88E3}"/>
    <cellStyle name="Standard 3 4 5 6 2" xfId="2862" xr:uid="{36ACC856-D392-4E5F-AB90-062A090182BF}"/>
    <cellStyle name="Standard 3 4 5 6 3" xfId="2863" xr:uid="{E442EA26-BA49-4806-8E7D-6E7901B15D75}"/>
    <cellStyle name="Standard 3 4 5 6 4" xfId="2864" xr:uid="{DAC8AAFE-015D-42B8-AC17-A941D648AA8F}"/>
    <cellStyle name="Standard 3 4 5 6 5" xfId="2865" xr:uid="{0715B5B9-4FB1-47D5-8913-297FBD0EC1D2}"/>
    <cellStyle name="Standard 3 4 5 7" xfId="2866" xr:uid="{B188A964-B4C3-4F23-A4DE-AC36F9FA675F}"/>
    <cellStyle name="Standard 3 4 5 8" xfId="2867" xr:uid="{6119D02D-9964-44A1-BE52-0F536BC92C72}"/>
    <cellStyle name="Standard 3 4 5 9" xfId="2868" xr:uid="{81B1D14F-F4CF-4727-9ECE-8E81EA8B0A06}"/>
    <cellStyle name="Standard 3 4 6" xfId="2869" xr:uid="{7B4E813C-BE04-441B-BD4A-8980BEE62ED7}"/>
    <cellStyle name="Standard 3 4 6 2" xfId="2870" xr:uid="{88A1654B-71D5-49C2-B04E-93C19E3C1B32}"/>
    <cellStyle name="Standard 3 4 6 2 2" xfId="2871" xr:uid="{4AC25D14-5D2B-40DC-BF0E-50F05ADEB68F}"/>
    <cellStyle name="Standard 3 4 6 2 3" xfId="2872" xr:uid="{B472966A-C8B4-4FE3-B8DC-7633479F861D}"/>
    <cellStyle name="Standard 3 4 6 2 4" xfId="2873" xr:uid="{AD9A0734-D503-4627-B749-0A17E02252B2}"/>
    <cellStyle name="Standard 3 4 6 2 5" xfId="2874" xr:uid="{A470BA9C-87ED-4E27-B308-78A4CE61EF4D}"/>
    <cellStyle name="Standard 3 4 6 3" xfId="2875" xr:uid="{7588E345-7231-45EA-9454-AB1AC3743B89}"/>
    <cellStyle name="Standard 3 4 6 4" xfId="2876" xr:uid="{52F986BC-6D9C-431B-ABEC-61F01606B22A}"/>
    <cellStyle name="Standard 3 4 6 5" xfId="2877" xr:uid="{C31C2F6F-2ED8-44E7-A278-25D39CD06510}"/>
    <cellStyle name="Standard 3 4 6 6" xfId="2878" xr:uid="{A3838491-DB7B-473D-B188-4E9B0AEA2C76}"/>
    <cellStyle name="Standard 3 4 7" xfId="2879" xr:uid="{73026C64-7441-445F-842F-E0D4D43A99B5}"/>
    <cellStyle name="Standard 3 4 7 2" xfId="2880" xr:uid="{6755EAC6-78FF-4AF1-AA51-2DD8268E6527}"/>
    <cellStyle name="Standard 3 4 7 2 2" xfId="2881" xr:uid="{9C8E1F92-80FF-4EBF-8C44-9A3B5BF076DF}"/>
    <cellStyle name="Standard 3 4 7 2 3" xfId="2882" xr:uid="{28D34B39-53F2-4405-96C0-9DD3B0DEADCE}"/>
    <cellStyle name="Standard 3 4 7 2 4" xfId="2883" xr:uid="{4F76B5A1-93B1-48C1-8CF9-43F91FE4AE9D}"/>
    <cellStyle name="Standard 3 4 7 2 5" xfId="2884" xr:uid="{21BC6D97-4032-4779-ACD2-891E34ED4B84}"/>
    <cellStyle name="Standard 3 4 7 3" xfId="2885" xr:uid="{98895F48-9B38-4024-AF6F-5281327FEE86}"/>
    <cellStyle name="Standard 3 4 7 4" xfId="2886" xr:uid="{74937B94-ADCC-408E-9F56-30C34107F44F}"/>
    <cellStyle name="Standard 3 4 7 5" xfId="2887" xr:uid="{71A7BBF7-9A1F-4786-9FCC-60BA098F558D}"/>
    <cellStyle name="Standard 3 4 7 6" xfId="2888" xr:uid="{2C0C5CFB-3144-4813-AE3A-DA1328B5515F}"/>
    <cellStyle name="Standard 3 4 8" xfId="2889" xr:uid="{4FF9C0A7-5F90-47F4-B842-25EFFFBFE367}"/>
    <cellStyle name="Standard 3 4 8 2" xfId="2890" xr:uid="{E21B38E6-BCC4-41AE-A387-C185B421C762}"/>
    <cellStyle name="Standard 3 4 8 2 2" xfId="2891" xr:uid="{F4B1B7EB-4009-44D0-AF26-C6CD4C7CDB2F}"/>
    <cellStyle name="Standard 3 4 8 2 3" xfId="2892" xr:uid="{C777C619-33AA-44BF-8C9F-DC4FD74297C4}"/>
    <cellStyle name="Standard 3 4 8 2 4" xfId="2893" xr:uid="{3C0BC901-2F47-473B-A00A-9E6D8803A840}"/>
    <cellStyle name="Standard 3 4 8 2 5" xfId="2894" xr:uid="{DFF7E524-3E46-4EC8-9BA9-96BDF7684BA2}"/>
    <cellStyle name="Standard 3 4 8 3" xfId="2895" xr:uid="{E16C0A28-3978-4AF5-BA94-910D0BB16817}"/>
    <cellStyle name="Standard 3 4 8 4" xfId="2896" xr:uid="{3FBE3DA8-1190-4B2F-A610-2B5B68B4B0DF}"/>
    <cellStyle name="Standard 3 4 8 5" xfId="2897" xr:uid="{A6A903E8-C9DD-47BD-9834-0C1BD9176959}"/>
    <cellStyle name="Standard 3 4 8 6" xfId="2898" xr:uid="{40B9ED92-7E4C-4140-931E-0D6FA72598FD}"/>
    <cellStyle name="Standard 3 4 9" xfId="2899" xr:uid="{4A76F9C9-EA53-406B-96D6-64233EA94FCD}"/>
    <cellStyle name="Standard 3 4 9 2" xfId="2900" xr:uid="{5E3D27FF-87D2-472D-BA39-77354CFD3B50}"/>
    <cellStyle name="Standard 3 4 9 2 2" xfId="2901" xr:uid="{4C5EF057-1093-41E6-8DF4-F81A584FFC50}"/>
    <cellStyle name="Standard 3 4 9 2 3" xfId="2902" xr:uid="{FC7BF75D-80BE-4480-9542-9FACA1CC7440}"/>
    <cellStyle name="Standard 3 4 9 2 4" xfId="2903" xr:uid="{8A37E7F7-C01E-45CC-A639-52D350C0FCEC}"/>
    <cellStyle name="Standard 3 4 9 2 5" xfId="2904" xr:uid="{F51FFCDE-8601-4D12-B5F0-765617B9435A}"/>
    <cellStyle name="Standard 3 4 9 3" xfId="2905" xr:uid="{B80E2BCE-A513-4D5D-A275-3D2872A7151E}"/>
    <cellStyle name="Standard 3 4 9 4" xfId="2906" xr:uid="{A2F6A82F-75A0-45E4-B10A-B72733D920C8}"/>
    <cellStyle name="Standard 3 4 9 5" xfId="2907" xr:uid="{3332CDC8-29F5-425E-BFF5-9DDDD84848E8}"/>
    <cellStyle name="Standard 3 4 9 6" xfId="2908" xr:uid="{E1205598-DBF1-4278-8D13-B17C3D227F30}"/>
    <cellStyle name="Standard 3 5" xfId="81" xr:uid="{081A7643-472C-4057-8C95-034C48E2DF7A}"/>
    <cellStyle name="Standard 3 5 10" xfId="2909" xr:uid="{0AC332B4-1323-49C8-A02C-38CD30697FFE}"/>
    <cellStyle name="Standard 3 5 11" xfId="2910" xr:uid="{CED023D7-A4A0-44C2-8C7C-3A88607A0235}"/>
    <cellStyle name="Standard 3 5 12" xfId="2911" xr:uid="{D4566CC4-DF8A-420C-BAEE-DCD8DABF74FA}"/>
    <cellStyle name="Standard 3 5 13" xfId="2912" xr:uid="{23EA99E4-66D2-4771-A261-1F4A344FF139}"/>
    <cellStyle name="Standard 3 5 14" xfId="2913" xr:uid="{0CA5FAEA-8451-4C4B-A852-2AC12D394696}"/>
    <cellStyle name="Standard 3 5 2" xfId="2914" xr:uid="{0BDAEA8B-54D9-440D-B36D-B4BBA2A6EFE7}"/>
    <cellStyle name="Standard 3 5 2 10" xfId="2915" xr:uid="{1D416B44-EC9E-45C1-9A0C-246E3E0ECB4C}"/>
    <cellStyle name="Standard 3 5 2 11" xfId="2916" xr:uid="{FE301E35-3DFB-4D11-86DE-486B1B91049F}"/>
    <cellStyle name="Standard 3 5 2 12" xfId="2917" xr:uid="{474F85E7-DB05-4BED-A869-85BED7805A6A}"/>
    <cellStyle name="Standard 3 5 2 13" xfId="2918" xr:uid="{64B3A982-7317-42E8-99D1-5AF99AD4B3D2}"/>
    <cellStyle name="Standard 3 5 2 2" xfId="2919" xr:uid="{7F98EB74-7E17-4649-B5F6-BB52EB4C0B49}"/>
    <cellStyle name="Standard 3 5 2 2 10" xfId="2920" xr:uid="{4C127CD3-D01D-492C-8152-260AA278633A}"/>
    <cellStyle name="Standard 3 5 2 2 11" xfId="2921" xr:uid="{663010EE-797B-4BB4-AA45-4BAC92AC29BA}"/>
    <cellStyle name="Standard 3 5 2 2 2" xfId="2922" xr:uid="{05825514-7DB3-48AB-A612-94F99734299B}"/>
    <cellStyle name="Standard 3 5 2 2 2 2" xfId="2923" xr:uid="{A908DB84-659B-4ABC-8B50-2502C6FC961F}"/>
    <cellStyle name="Standard 3 5 2 2 2 2 2" xfId="2924" xr:uid="{2842E85F-18A4-4B52-8C55-03E9CA4D499C}"/>
    <cellStyle name="Standard 3 5 2 2 2 2 3" xfId="2925" xr:uid="{1F1C1DA0-7BB9-4D3E-8EDB-23908D31826D}"/>
    <cellStyle name="Standard 3 5 2 2 2 2 4" xfId="2926" xr:uid="{7690265D-5191-4700-AAA1-56D7E110DF9F}"/>
    <cellStyle name="Standard 3 5 2 2 2 2 5" xfId="2927" xr:uid="{CDBAA6DB-EC48-4D8F-B436-78C6A90CB5A7}"/>
    <cellStyle name="Standard 3 5 2 2 2 3" xfId="2928" xr:uid="{83A88FB1-E16A-4A16-B73B-450B7810095B}"/>
    <cellStyle name="Standard 3 5 2 2 2 4" xfId="2929" xr:uid="{ADB381D9-3926-42B5-AB87-5DBAFB0EA54E}"/>
    <cellStyle name="Standard 3 5 2 2 2 5" xfId="2930" xr:uid="{8E25A031-03DD-413F-BF56-D3BA1B207960}"/>
    <cellStyle name="Standard 3 5 2 2 2 6" xfId="2931" xr:uid="{F651D5EE-AE45-46D5-B917-5B43BABB0A43}"/>
    <cellStyle name="Standard 3 5 2 2 3" xfId="2932" xr:uid="{EDA70475-145E-43B7-8091-1625BCFC0A24}"/>
    <cellStyle name="Standard 3 5 2 2 3 2" xfId="2933" xr:uid="{1B444C20-CB27-4552-81BF-B3E66DD9EB42}"/>
    <cellStyle name="Standard 3 5 2 2 3 2 2" xfId="2934" xr:uid="{39420B6C-AF50-451C-BC63-C74DDC90A8B7}"/>
    <cellStyle name="Standard 3 5 2 2 3 2 3" xfId="2935" xr:uid="{C2287D2C-9221-419B-AF75-4C14D96261FC}"/>
    <cellStyle name="Standard 3 5 2 2 3 2 4" xfId="2936" xr:uid="{CB8AB547-09BB-4383-B618-7669D029D3AB}"/>
    <cellStyle name="Standard 3 5 2 2 3 2 5" xfId="2937" xr:uid="{F9BC217A-3289-4EE1-BCEA-FA24BBC2101F}"/>
    <cellStyle name="Standard 3 5 2 2 3 3" xfId="2938" xr:uid="{3C28C650-3101-467E-B8AD-2925D56ECFC4}"/>
    <cellStyle name="Standard 3 5 2 2 3 4" xfId="2939" xr:uid="{36975262-C0CC-404E-BC16-09232DE37A45}"/>
    <cellStyle name="Standard 3 5 2 2 3 5" xfId="2940" xr:uid="{10D75EFF-708C-4231-9A37-427CAFC1F960}"/>
    <cellStyle name="Standard 3 5 2 2 3 6" xfId="2941" xr:uid="{2E597EBE-A3C3-4895-ADDE-3AB33BADB259}"/>
    <cellStyle name="Standard 3 5 2 2 4" xfId="2942" xr:uid="{548BE4D5-4ADD-4B15-AEC1-EE186EC0A433}"/>
    <cellStyle name="Standard 3 5 2 2 4 2" xfId="2943" xr:uid="{FD338B65-5DFF-4E8B-A7CF-91782233EB08}"/>
    <cellStyle name="Standard 3 5 2 2 4 2 2" xfId="2944" xr:uid="{8D953488-42BB-4C68-9978-671F12AD5573}"/>
    <cellStyle name="Standard 3 5 2 2 4 2 3" xfId="2945" xr:uid="{C68979D6-D17D-49F7-9E44-A84900832C4A}"/>
    <cellStyle name="Standard 3 5 2 2 4 2 4" xfId="2946" xr:uid="{CF75B452-FFA5-40FF-B700-0797454E1B1B}"/>
    <cellStyle name="Standard 3 5 2 2 4 2 5" xfId="2947" xr:uid="{997C255A-2DDA-41BE-961F-2AB6EEAA2737}"/>
    <cellStyle name="Standard 3 5 2 2 4 3" xfId="2948" xr:uid="{E414BA29-84AB-47A4-8D25-A4027C801827}"/>
    <cellStyle name="Standard 3 5 2 2 4 4" xfId="2949" xr:uid="{5D198D51-B551-4C2A-9ADB-3C65D34FF7DB}"/>
    <cellStyle name="Standard 3 5 2 2 4 5" xfId="2950" xr:uid="{CB2EE431-E764-40BF-BCE8-72E5504544AD}"/>
    <cellStyle name="Standard 3 5 2 2 4 6" xfId="2951" xr:uid="{C8BFDBDD-2F81-4BD9-AE6C-37725DBE7D3B}"/>
    <cellStyle name="Standard 3 5 2 2 5" xfId="2952" xr:uid="{81CD5264-9C47-4842-A5BB-09BC906FE4EB}"/>
    <cellStyle name="Standard 3 5 2 2 5 2" xfId="2953" xr:uid="{5E97472D-A02A-45F8-B876-5D144F51FDDF}"/>
    <cellStyle name="Standard 3 5 2 2 5 3" xfId="2954" xr:uid="{5BE1D6A5-7BF4-4AA4-9CBA-E31489840F0F}"/>
    <cellStyle name="Standard 3 5 2 2 5 4" xfId="2955" xr:uid="{74C500F4-0DCD-4216-AE7A-45D05B434BA1}"/>
    <cellStyle name="Standard 3 5 2 2 5 5" xfId="2956" xr:uid="{067B2740-2143-4F0A-B61F-B0037DAE4DFB}"/>
    <cellStyle name="Standard 3 5 2 2 6" xfId="2957" xr:uid="{1C18CC3D-6551-4852-A7D9-22A86AAC186A}"/>
    <cellStyle name="Standard 3 5 2 2 6 2" xfId="2958" xr:uid="{1A8ABE34-14CF-4B13-B887-F8085648F8B7}"/>
    <cellStyle name="Standard 3 5 2 2 6 3" xfId="2959" xr:uid="{5FE4D316-E538-4C3B-9C7E-FD81EE2BFD70}"/>
    <cellStyle name="Standard 3 5 2 2 6 4" xfId="2960" xr:uid="{08BCF96A-E4FC-4C82-8DC7-F04CEA25BB5A}"/>
    <cellStyle name="Standard 3 5 2 2 6 5" xfId="2961" xr:uid="{AF9BCF83-8F06-4AB9-A3A1-0CF5F91A1A3C}"/>
    <cellStyle name="Standard 3 5 2 2 7" xfId="2962" xr:uid="{822B19C2-68BA-411B-819D-77AEE187627C}"/>
    <cellStyle name="Standard 3 5 2 2 8" xfId="2963" xr:uid="{C9806131-3738-4A4E-8C65-30C7AD65D3B0}"/>
    <cellStyle name="Standard 3 5 2 2 9" xfId="2964" xr:uid="{AFA9536C-C648-4582-88AA-007C9D678DF5}"/>
    <cellStyle name="Standard 3 5 2 3" xfId="2965" xr:uid="{C23FA01D-1A51-4C57-9BDE-1FF2C0D697F6}"/>
    <cellStyle name="Standard 3 5 2 3 2" xfId="2966" xr:uid="{40E8322B-7A96-4930-AFFA-D986E5954383}"/>
    <cellStyle name="Standard 3 5 2 3 2 2" xfId="2967" xr:uid="{A2770CD8-94C0-48D4-BFE6-86E0C53ED3D2}"/>
    <cellStyle name="Standard 3 5 2 3 2 3" xfId="2968" xr:uid="{D2251EB6-5072-400C-ACC7-E4E47FF908CF}"/>
    <cellStyle name="Standard 3 5 2 3 2 4" xfId="2969" xr:uid="{3A666485-5C30-4D8D-B22E-F99B0AB04519}"/>
    <cellStyle name="Standard 3 5 2 3 2 5" xfId="2970" xr:uid="{4F54CEEB-C069-4C33-ABD0-1AB42901BED8}"/>
    <cellStyle name="Standard 3 5 2 3 3" xfId="2971" xr:uid="{650FF463-98E2-4127-A93B-852CF10363D8}"/>
    <cellStyle name="Standard 3 5 2 3 4" xfId="2972" xr:uid="{5AA8952C-AB41-4229-BD22-E12E44AD2B43}"/>
    <cellStyle name="Standard 3 5 2 3 5" xfId="2973" xr:uid="{5046A4F4-D562-455D-9DF2-CC8B461BEE8F}"/>
    <cellStyle name="Standard 3 5 2 3 6" xfId="2974" xr:uid="{856B1499-0D40-428A-9609-BF209B850E93}"/>
    <cellStyle name="Standard 3 5 2 4" xfId="2975" xr:uid="{470D3CD5-8140-42D0-9A03-0DE3B2112143}"/>
    <cellStyle name="Standard 3 5 2 4 2" xfId="2976" xr:uid="{A2A91225-34BF-40A5-9A3C-E71B6EB68F80}"/>
    <cellStyle name="Standard 3 5 2 4 2 2" xfId="2977" xr:uid="{BB306E79-7A09-47FE-93D7-76665A9AF832}"/>
    <cellStyle name="Standard 3 5 2 4 2 3" xfId="2978" xr:uid="{32077BCE-3896-4DAD-BC3F-B099D2DFBDFD}"/>
    <cellStyle name="Standard 3 5 2 4 2 4" xfId="2979" xr:uid="{679938F2-5401-4B9F-9620-BB21A17CEF67}"/>
    <cellStyle name="Standard 3 5 2 4 2 5" xfId="2980" xr:uid="{C339D03D-BF50-4353-9E00-9567927C4F1A}"/>
    <cellStyle name="Standard 3 5 2 4 3" xfId="2981" xr:uid="{0643A5B5-E051-412F-A759-44EB5BFF1305}"/>
    <cellStyle name="Standard 3 5 2 4 4" xfId="2982" xr:uid="{41A3F4A2-E2CB-4380-BD8A-8AD93B87FA84}"/>
    <cellStyle name="Standard 3 5 2 4 5" xfId="2983" xr:uid="{3A252BB3-8ADB-4685-B6F5-617D04F5FAE1}"/>
    <cellStyle name="Standard 3 5 2 4 6" xfId="2984" xr:uid="{C5FD2935-301C-4B03-AB63-0B50B6D0168F}"/>
    <cellStyle name="Standard 3 5 2 5" xfId="2985" xr:uid="{9322CE10-71A6-4A36-B65A-63BE7CF8083F}"/>
    <cellStyle name="Standard 3 5 2 5 2" xfId="2986" xr:uid="{D01ABE78-EB36-4FC0-8A94-67CBDED87EE5}"/>
    <cellStyle name="Standard 3 5 2 5 2 2" xfId="2987" xr:uid="{FA3A52F9-BF38-46AA-A3F0-6721BFD82095}"/>
    <cellStyle name="Standard 3 5 2 5 2 3" xfId="2988" xr:uid="{2DC1A1F1-21B5-41DE-97F0-E45F7EA4A33E}"/>
    <cellStyle name="Standard 3 5 2 5 2 4" xfId="2989" xr:uid="{065794FA-551B-49E1-AFF4-DAF1E292D340}"/>
    <cellStyle name="Standard 3 5 2 5 2 5" xfId="2990" xr:uid="{6F205C0B-0243-4D24-BA6C-BD3F37B84211}"/>
    <cellStyle name="Standard 3 5 2 5 3" xfId="2991" xr:uid="{6E1F9E8F-4B9C-4D22-8FA6-A0865EB36DD5}"/>
    <cellStyle name="Standard 3 5 2 5 4" xfId="2992" xr:uid="{EAE6D71F-911B-48B1-BB62-030AF46E519E}"/>
    <cellStyle name="Standard 3 5 2 5 5" xfId="2993" xr:uid="{D10CFF5B-FC03-42CA-9E79-C52C1B021153}"/>
    <cellStyle name="Standard 3 5 2 5 6" xfId="2994" xr:uid="{0761FAE6-31CA-48A8-81F3-96D80E8F26F7}"/>
    <cellStyle name="Standard 3 5 2 6" xfId="2995" xr:uid="{7BF6FBE5-CB5F-41B8-BCEE-64D463585451}"/>
    <cellStyle name="Standard 3 5 2 6 2" xfId="2996" xr:uid="{98425B82-0431-4056-BAE8-026C10F23EE6}"/>
    <cellStyle name="Standard 3 5 2 6 3" xfId="2997" xr:uid="{CDAB2872-4520-49C2-B500-57DA7410CF0D}"/>
    <cellStyle name="Standard 3 5 2 6 4" xfId="2998" xr:uid="{22296216-EEDC-494E-BDD5-0A27D70AAAD4}"/>
    <cellStyle name="Standard 3 5 2 6 5" xfId="2999" xr:uid="{151D22A9-232A-41FE-A549-AC6CA4D1FD4E}"/>
    <cellStyle name="Standard 3 5 2 7" xfId="3000" xr:uid="{390009B5-2540-4997-9375-61FAAB1E7F93}"/>
    <cellStyle name="Standard 3 5 2 7 2" xfId="3001" xr:uid="{FEF84435-2357-4961-9EAA-AED170CA2ED1}"/>
    <cellStyle name="Standard 3 5 2 7 3" xfId="3002" xr:uid="{B658E6F6-61C6-4B52-8F1D-E743567FF9FE}"/>
    <cellStyle name="Standard 3 5 2 7 4" xfId="3003" xr:uid="{1ACEF420-4563-485B-B832-88D744002402}"/>
    <cellStyle name="Standard 3 5 2 7 5" xfId="3004" xr:uid="{BEFBF7B5-7E4C-40A9-A4CD-E6A202768A1C}"/>
    <cellStyle name="Standard 3 5 2 8" xfId="3005" xr:uid="{2A956426-3960-44EA-BBB5-57ADEBD959FF}"/>
    <cellStyle name="Standard 3 5 2 8 2" xfId="3006" xr:uid="{40C1AC0B-E8A2-420C-ADA4-EC9DC548F3C3}"/>
    <cellStyle name="Standard 3 5 2 8 3" xfId="3007" xr:uid="{00CEB2EC-C78C-48CA-89BA-9CE816ABED8D}"/>
    <cellStyle name="Standard 3 5 2 8 4" xfId="3008" xr:uid="{93E14D3F-3006-44C3-ADBE-2638C9D01594}"/>
    <cellStyle name="Standard 3 5 2 8 5" xfId="3009" xr:uid="{DB7F23AE-4C81-47D7-8D83-5470E06C142D}"/>
    <cellStyle name="Standard 3 5 2 9" xfId="3010" xr:uid="{62892B4C-382A-4ECB-9013-6AC4D0C79407}"/>
    <cellStyle name="Standard 3 5 3" xfId="3011" xr:uid="{68FAE4E5-CE24-4E02-BB6A-BEEF2A4827D0}"/>
    <cellStyle name="Standard 3 5 3 10" xfId="3012" xr:uid="{2220224C-E379-4936-ABB2-E09D93BC1B41}"/>
    <cellStyle name="Standard 3 5 3 11" xfId="3013" xr:uid="{67EB4249-8DE7-4809-8CBD-EE860A840423}"/>
    <cellStyle name="Standard 3 5 3 2" xfId="3014" xr:uid="{4E89956F-57DB-4348-98B4-FFDB491E501C}"/>
    <cellStyle name="Standard 3 5 3 2 2" xfId="3015" xr:uid="{A234A2F1-1E9E-4A65-ADF7-EE0BC0527284}"/>
    <cellStyle name="Standard 3 5 3 2 2 2" xfId="3016" xr:uid="{D4902C6C-90BE-4A7B-8459-51F280C26992}"/>
    <cellStyle name="Standard 3 5 3 2 2 3" xfId="3017" xr:uid="{86A95F6D-DAE8-4F2D-83EC-F1D899CDACFA}"/>
    <cellStyle name="Standard 3 5 3 2 2 4" xfId="3018" xr:uid="{3F451E8B-C652-4882-8EBB-06A6762AA6D6}"/>
    <cellStyle name="Standard 3 5 3 2 2 5" xfId="3019" xr:uid="{18D81A91-EFC7-42CB-B5BD-2852AAB4473B}"/>
    <cellStyle name="Standard 3 5 3 2 3" xfId="3020" xr:uid="{5DCBFD66-DA11-4685-A9B9-1483440E1DD5}"/>
    <cellStyle name="Standard 3 5 3 2 4" xfId="3021" xr:uid="{EB183C25-0560-44A4-9A26-CE5260CB6C4B}"/>
    <cellStyle name="Standard 3 5 3 2 5" xfId="3022" xr:uid="{BBDDB5F1-AAEB-4798-BA80-9FA60DC3A226}"/>
    <cellStyle name="Standard 3 5 3 2 6" xfId="3023" xr:uid="{CB47B797-97D2-4121-A5B7-46F55D5D1895}"/>
    <cellStyle name="Standard 3 5 3 3" xfId="3024" xr:uid="{9242E83E-64BE-4AF8-970D-10CC5A35EAEC}"/>
    <cellStyle name="Standard 3 5 3 3 2" xfId="3025" xr:uid="{399A0DCA-8650-40B1-B760-489BF466EACF}"/>
    <cellStyle name="Standard 3 5 3 3 2 2" xfId="3026" xr:uid="{D0C6613B-D967-4489-8829-6D59990423D3}"/>
    <cellStyle name="Standard 3 5 3 3 2 3" xfId="3027" xr:uid="{29B65853-EC9C-42BC-83CB-DAEB633B9642}"/>
    <cellStyle name="Standard 3 5 3 3 2 4" xfId="3028" xr:uid="{47F20676-DD5D-4960-8E36-C49EDB241C5A}"/>
    <cellStyle name="Standard 3 5 3 3 2 5" xfId="3029" xr:uid="{B5DF167B-3330-47BD-BA60-1A0A637BB8DD}"/>
    <cellStyle name="Standard 3 5 3 3 3" xfId="3030" xr:uid="{D9038849-A58E-4A9E-9FB8-9319C9668E13}"/>
    <cellStyle name="Standard 3 5 3 3 4" xfId="3031" xr:uid="{ECD2BC62-40AA-4122-9CFB-EBFDB1B6AA0D}"/>
    <cellStyle name="Standard 3 5 3 3 5" xfId="3032" xr:uid="{A9061487-3586-4C50-941C-85AC424FDD4E}"/>
    <cellStyle name="Standard 3 5 3 3 6" xfId="3033" xr:uid="{1E6A431B-1030-4EC1-8C35-845E4860803A}"/>
    <cellStyle name="Standard 3 5 3 4" xfId="3034" xr:uid="{61D381AE-E2E4-4641-AEEC-C9259F1CE425}"/>
    <cellStyle name="Standard 3 5 3 4 2" xfId="3035" xr:uid="{257C60C9-C9F8-45A6-B891-368DF621C619}"/>
    <cellStyle name="Standard 3 5 3 4 2 2" xfId="3036" xr:uid="{E6E6EF88-1518-4EF2-A321-71B5A7F1CD92}"/>
    <cellStyle name="Standard 3 5 3 4 2 3" xfId="3037" xr:uid="{9BAA75D2-815D-44E6-8AF8-66DC14B59B1D}"/>
    <cellStyle name="Standard 3 5 3 4 2 4" xfId="3038" xr:uid="{B22E0D43-2905-4863-BC61-46475BAF16D2}"/>
    <cellStyle name="Standard 3 5 3 4 2 5" xfId="3039" xr:uid="{907F74A8-ECEB-4F7D-99B6-3EEB5234F4F0}"/>
    <cellStyle name="Standard 3 5 3 4 3" xfId="3040" xr:uid="{CBA46A3E-A35C-42D6-8B05-8EC41BE9E12D}"/>
    <cellStyle name="Standard 3 5 3 4 4" xfId="3041" xr:uid="{8B8DA340-8DAD-4F60-80AB-1E6C079B7E02}"/>
    <cellStyle name="Standard 3 5 3 4 5" xfId="3042" xr:uid="{059DC401-459A-4ABA-97E2-60A80B1E332D}"/>
    <cellStyle name="Standard 3 5 3 4 6" xfId="3043" xr:uid="{7DE1E6D8-A006-43EB-840D-CA13750BC5F1}"/>
    <cellStyle name="Standard 3 5 3 5" xfId="3044" xr:uid="{0C410290-1399-4B89-A940-D5890FA3C113}"/>
    <cellStyle name="Standard 3 5 3 5 2" xfId="3045" xr:uid="{DD0DA5C9-E59B-4973-83D4-EB2B0CF1EF4B}"/>
    <cellStyle name="Standard 3 5 3 5 3" xfId="3046" xr:uid="{E20411F1-5E83-4386-B8F5-8B679A4DE1A3}"/>
    <cellStyle name="Standard 3 5 3 5 4" xfId="3047" xr:uid="{D4242116-6C00-4EB6-AA39-82F19BC13B8A}"/>
    <cellStyle name="Standard 3 5 3 5 5" xfId="3048" xr:uid="{933FC972-136B-4BBC-B345-7F1501C87E42}"/>
    <cellStyle name="Standard 3 5 3 6" xfId="3049" xr:uid="{90670C04-C654-44BC-B912-7D8BBF29EC11}"/>
    <cellStyle name="Standard 3 5 3 6 2" xfId="3050" xr:uid="{D2B4FE87-7221-43F6-B776-185A42E30237}"/>
    <cellStyle name="Standard 3 5 3 6 3" xfId="3051" xr:uid="{5DCF49B9-4FD8-4A77-B04C-8F7EAB0CBB9F}"/>
    <cellStyle name="Standard 3 5 3 6 4" xfId="3052" xr:uid="{3EA68FC3-4C74-418F-9595-257C34DBB574}"/>
    <cellStyle name="Standard 3 5 3 6 5" xfId="3053" xr:uid="{01F03783-AA05-408E-83D2-E052312C28A7}"/>
    <cellStyle name="Standard 3 5 3 7" xfId="3054" xr:uid="{7420D7A5-CC96-4A64-991B-D50803D4560C}"/>
    <cellStyle name="Standard 3 5 3 8" xfId="3055" xr:uid="{1093AD07-44F9-4328-B1D9-14D52F19DB44}"/>
    <cellStyle name="Standard 3 5 3 9" xfId="3056" xr:uid="{923B65DA-1DB2-4C1A-B232-C3C5CDEFBFF9}"/>
    <cellStyle name="Standard 3 5 4" xfId="3057" xr:uid="{A02DB0D7-F4B9-444A-8472-4D1E767F26C4}"/>
    <cellStyle name="Standard 3 5 4 2" xfId="3058" xr:uid="{8570D51C-4A95-4E3D-B676-FE7A7BF7CA98}"/>
    <cellStyle name="Standard 3 5 4 2 2" xfId="3059" xr:uid="{BF2F3DC7-D785-4ABA-996D-DA9BFF6BB3FF}"/>
    <cellStyle name="Standard 3 5 4 2 3" xfId="3060" xr:uid="{32B10A17-DA7B-4E1A-BD37-5648F4A3F200}"/>
    <cellStyle name="Standard 3 5 4 2 4" xfId="3061" xr:uid="{ED072EC0-078E-4763-808D-A2C7BE11FEA0}"/>
    <cellStyle name="Standard 3 5 4 2 5" xfId="3062" xr:uid="{47D8EDF0-A981-46B1-B863-96925A751A42}"/>
    <cellStyle name="Standard 3 5 4 3" xfId="3063" xr:uid="{F550BE77-7D56-4F49-956B-AAE417C2272D}"/>
    <cellStyle name="Standard 3 5 4 4" xfId="3064" xr:uid="{91BAEBA3-CD40-4C73-A36F-87905CC0036B}"/>
    <cellStyle name="Standard 3 5 4 5" xfId="3065" xr:uid="{5073A4B8-13F9-4149-8EED-04FF7D0A9BA0}"/>
    <cellStyle name="Standard 3 5 4 6" xfId="3066" xr:uid="{050255E7-D93A-4B8E-B055-60FA7DCEE8B0}"/>
    <cellStyle name="Standard 3 5 5" xfId="3067" xr:uid="{1E5D5EA5-B6E1-4F7C-B984-AA29351614FD}"/>
    <cellStyle name="Standard 3 5 5 2" xfId="3068" xr:uid="{2F784854-7E56-4E3D-8FC0-087C540C1CC6}"/>
    <cellStyle name="Standard 3 5 5 2 2" xfId="3069" xr:uid="{B9F80572-7AB0-4DE1-90D6-8242CC42B8D9}"/>
    <cellStyle name="Standard 3 5 5 2 3" xfId="3070" xr:uid="{231DFBDF-8714-42A7-B934-15097C9505E4}"/>
    <cellStyle name="Standard 3 5 5 2 4" xfId="3071" xr:uid="{E3484B1F-B538-47D2-B644-7D4DD01D60E3}"/>
    <cellStyle name="Standard 3 5 5 2 5" xfId="3072" xr:uid="{24E078AE-0135-454B-96C5-CAEF28F236AF}"/>
    <cellStyle name="Standard 3 5 5 3" xfId="3073" xr:uid="{ADBCFCD0-D4C2-45C8-A4B0-1287AC17C575}"/>
    <cellStyle name="Standard 3 5 5 4" xfId="3074" xr:uid="{E2739FE9-11F9-49E1-A71E-2785226EE7AE}"/>
    <cellStyle name="Standard 3 5 5 5" xfId="3075" xr:uid="{0233455E-705B-4913-A6A3-EC36BECB69F9}"/>
    <cellStyle name="Standard 3 5 5 6" xfId="3076" xr:uid="{76DFF4EE-9FEE-4B7F-AF15-6BED4039FB9D}"/>
    <cellStyle name="Standard 3 5 6" xfId="3077" xr:uid="{DC1917BB-49E2-422F-8802-94BE3BFB26F5}"/>
    <cellStyle name="Standard 3 5 6 2" xfId="3078" xr:uid="{8603134B-D316-4B63-9E5C-05217F636BB3}"/>
    <cellStyle name="Standard 3 5 6 2 2" xfId="3079" xr:uid="{17B88BD4-F3C6-4402-A439-30FC0664C8FF}"/>
    <cellStyle name="Standard 3 5 6 2 3" xfId="3080" xr:uid="{FAE243ED-A7D2-4DC4-95A0-B323660A9D97}"/>
    <cellStyle name="Standard 3 5 6 2 4" xfId="3081" xr:uid="{2273EAEA-100A-4C1A-BD38-37E6F02A1019}"/>
    <cellStyle name="Standard 3 5 6 2 5" xfId="3082" xr:uid="{C1BD5DAE-D62A-4F3A-8B98-B642D38213E0}"/>
    <cellStyle name="Standard 3 5 6 3" xfId="3083" xr:uid="{97F6230A-4F94-443B-8157-D9B781FD9253}"/>
    <cellStyle name="Standard 3 5 6 4" xfId="3084" xr:uid="{845CF032-FCB4-4564-BE76-3F4015D30C6B}"/>
    <cellStyle name="Standard 3 5 6 5" xfId="3085" xr:uid="{F4D0BBFC-6931-44EF-813F-D7046177C77B}"/>
    <cellStyle name="Standard 3 5 6 6" xfId="3086" xr:uid="{BCB69390-4306-4FFF-B7E1-6247D11D981B}"/>
    <cellStyle name="Standard 3 5 7" xfId="3087" xr:uid="{F9A05475-EE96-48A3-BB3B-0021A485ADF4}"/>
    <cellStyle name="Standard 3 5 7 2" xfId="3088" xr:uid="{52205554-FA22-417C-AE89-EC67AEF5F30F}"/>
    <cellStyle name="Standard 3 5 7 2 2" xfId="3089" xr:uid="{18D5F8D9-D188-4BA8-A318-46E531B2C442}"/>
    <cellStyle name="Standard 3 5 7 2 3" xfId="3090" xr:uid="{AAEFB238-D82E-4225-9F43-739F67516E71}"/>
    <cellStyle name="Standard 3 5 7 2 4" xfId="3091" xr:uid="{A785889C-2A7C-42AE-A4AC-5C1117A90316}"/>
    <cellStyle name="Standard 3 5 7 2 5" xfId="3092" xr:uid="{26531A15-F999-4339-9D9A-0A09FD36D33B}"/>
    <cellStyle name="Standard 3 5 7 3" xfId="3093" xr:uid="{722FFDC7-1789-4683-8127-226FEC26BF47}"/>
    <cellStyle name="Standard 3 5 7 4" xfId="3094" xr:uid="{6BBF6648-232F-46BF-B22A-A051440EC7D5}"/>
    <cellStyle name="Standard 3 5 7 5" xfId="3095" xr:uid="{E7458146-4276-493D-B280-2FC9EFFCC91A}"/>
    <cellStyle name="Standard 3 5 7 6" xfId="3096" xr:uid="{211F3355-4805-4F1F-971B-0C44C1B823A8}"/>
    <cellStyle name="Standard 3 5 8" xfId="3097" xr:uid="{DD10A5AA-EAAE-4DF3-A66F-410A84520B91}"/>
    <cellStyle name="Standard 3 5 8 2" xfId="3098" xr:uid="{3C1C731B-9B76-468D-9B37-AEDE78E3A66D}"/>
    <cellStyle name="Standard 3 5 8 3" xfId="3099" xr:uid="{41B5F72F-6185-435B-ADC7-2113C9BED349}"/>
    <cellStyle name="Standard 3 5 8 4" xfId="3100" xr:uid="{FC71FA2A-EE1C-41E5-BE88-8B14471AF0BD}"/>
    <cellStyle name="Standard 3 5 8 5" xfId="3101" xr:uid="{67B61ED7-8D8C-408A-90EA-47E6B41A7985}"/>
    <cellStyle name="Standard 3 5 9" xfId="3102" xr:uid="{AD556307-8156-4C6E-8510-70FC006ADCD6}"/>
    <cellStyle name="Standard 3 5 9 2" xfId="3103" xr:uid="{82EBBFE6-2F93-4974-BA25-2BE42DCAE5D4}"/>
    <cellStyle name="Standard 3 5 9 3" xfId="3104" xr:uid="{91A52480-BE28-4E67-A546-BDE190240DB5}"/>
    <cellStyle name="Standard 3 5 9 4" xfId="3105" xr:uid="{3EBDD175-0E44-40EA-941D-B79877F3992D}"/>
    <cellStyle name="Standard 3 5 9 5" xfId="3106" xr:uid="{DCBE3C5D-CA42-46BF-B72A-975D0E00935B}"/>
    <cellStyle name="Standard 3 6" xfId="93" xr:uid="{B9C940F0-56E5-46F2-BC49-84CC1781B2AE}"/>
    <cellStyle name="Standard 3 6 10" xfId="3107" xr:uid="{B230E593-4D91-4E6E-9B41-C56BDA4D1072}"/>
    <cellStyle name="Standard 3 6 11" xfId="3108" xr:uid="{9747274C-FBDD-4E58-A0CE-65DA858EE0A8}"/>
    <cellStyle name="Standard 3 6 12" xfId="3109" xr:uid="{DD1CFBEB-EBC6-4637-8DAA-D4D807F4A1E8}"/>
    <cellStyle name="Standard 3 6 13" xfId="3110" xr:uid="{A09D1E5C-9E43-43FD-BC92-6EBE5F94E7B6}"/>
    <cellStyle name="Standard 3 6 2" xfId="3111" xr:uid="{B9948BEA-912A-4479-9091-80C31391AA32}"/>
    <cellStyle name="Standard 3 6 2 10" xfId="3112" xr:uid="{E64F942E-23A1-4C92-9D56-363345902BDA}"/>
    <cellStyle name="Standard 3 6 2 11" xfId="3113" xr:uid="{868C5210-7434-477E-BFCF-F4B0BD156A21}"/>
    <cellStyle name="Standard 3 6 2 2" xfId="3114" xr:uid="{89DF9A6D-0A8E-4D0F-BF28-B4C7A05EFA8A}"/>
    <cellStyle name="Standard 3 6 2 2 2" xfId="3115" xr:uid="{75A80BAD-29D8-4C96-9D81-6C7AE22B5526}"/>
    <cellStyle name="Standard 3 6 2 2 2 2" xfId="3116" xr:uid="{D462FD25-8F92-4E7E-94E5-273E92CAEDC8}"/>
    <cellStyle name="Standard 3 6 2 2 2 3" xfId="3117" xr:uid="{DF627399-FFA0-4B5B-AAC2-AFDB606223E1}"/>
    <cellStyle name="Standard 3 6 2 2 2 4" xfId="3118" xr:uid="{6AD6F81C-D189-4CA9-8CAB-672BFF7590FC}"/>
    <cellStyle name="Standard 3 6 2 2 2 5" xfId="3119" xr:uid="{83A05AD2-C5EB-439E-9BAE-FFA7CD57451E}"/>
    <cellStyle name="Standard 3 6 2 2 3" xfId="3120" xr:uid="{C8DBC893-CEA5-497E-8912-74EE413BF429}"/>
    <cellStyle name="Standard 3 6 2 2 4" xfId="3121" xr:uid="{0FCA200F-FCBA-4E70-9254-20B3B5FD71A3}"/>
    <cellStyle name="Standard 3 6 2 2 5" xfId="3122" xr:uid="{693BEFD3-2BE6-4941-B3C6-B491647557CC}"/>
    <cellStyle name="Standard 3 6 2 2 6" xfId="3123" xr:uid="{634A4986-F100-41E2-8707-0F76AB209391}"/>
    <cellStyle name="Standard 3 6 2 3" xfId="3124" xr:uid="{0BB63FF2-C433-43E9-8435-6D57437BC238}"/>
    <cellStyle name="Standard 3 6 2 3 2" xfId="3125" xr:uid="{B2DF3E59-D058-4C25-9264-5556D185A803}"/>
    <cellStyle name="Standard 3 6 2 3 2 2" xfId="3126" xr:uid="{B2A67F08-4C51-4793-8DE8-1B48273CDF80}"/>
    <cellStyle name="Standard 3 6 2 3 2 3" xfId="3127" xr:uid="{8F41F9AF-37C7-4C97-9BE9-A7751BD3D78B}"/>
    <cellStyle name="Standard 3 6 2 3 2 4" xfId="3128" xr:uid="{2CBEEB6B-5658-458E-B2C2-5DA9BAE4E118}"/>
    <cellStyle name="Standard 3 6 2 3 2 5" xfId="3129" xr:uid="{D9A00A49-0988-48DE-9918-81B8AAD58704}"/>
    <cellStyle name="Standard 3 6 2 3 3" xfId="3130" xr:uid="{AC1A0DAC-8A94-4BE2-BBD3-F80EC6CB5EF9}"/>
    <cellStyle name="Standard 3 6 2 3 4" xfId="3131" xr:uid="{8C73F094-01EC-4921-AFDC-0EF3F0156B55}"/>
    <cellStyle name="Standard 3 6 2 3 5" xfId="3132" xr:uid="{D2A9E4C0-9655-42A2-A779-F6EE7D67AB60}"/>
    <cellStyle name="Standard 3 6 2 3 6" xfId="3133" xr:uid="{4092E231-A38B-4711-9641-7A7B7B0E3DE6}"/>
    <cellStyle name="Standard 3 6 2 4" xfId="3134" xr:uid="{91B93A55-54B9-430B-BFDD-88E1E1DBAC7F}"/>
    <cellStyle name="Standard 3 6 2 4 2" xfId="3135" xr:uid="{BE7C63FB-3686-4DF4-9C4A-ED08C429037C}"/>
    <cellStyle name="Standard 3 6 2 4 2 2" xfId="3136" xr:uid="{8A18C003-B4E7-4DB1-B695-959C674F7413}"/>
    <cellStyle name="Standard 3 6 2 4 2 3" xfId="3137" xr:uid="{1F540AF9-1783-448B-84FF-733C6D41E1CE}"/>
    <cellStyle name="Standard 3 6 2 4 2 4" xfId="3138" xr:uid="{BEF5E2D9-FA97-4C19-A939-8D2EE7937AE8}"/>
    <cellStyle name="Standard 3 6 2 4 2 5" xfId="3139" xr:uid="{1238A3F9-6BB7-4DC3-8C96-674EEE63D684}"/>
    <cellStyle name="Standard 3 6 2 4 3" xfId="3140" xr:uid="{4121883D-A018-48F1-92CF-A0C7F6A0D703}"/>
    <cellStyle name="Standard 3 6 2 4 4" xfId="3141" xr:uid="{BFD5E37A-B1B1-485B-AFFC-9C34266A3B6F}"/>
    <cellStyle name="Standard 3 6 2 4 5" xfId="3142" xr:uid="{70F978B1-B8CC-48BC-AFAA-FF2F9AFA0CB0}"/>
    <cellStyle name="Standard 3 6 2 4 6" xfId="3143" xr:uid="{0C842770-09B7-411A-B814-F971C1AEF606}"/>
    <cellStyle name="Standard 3 6 2 5" xfId="3144" xr:uid="{1EF5A5BA-7D5E-47A0-B0D5-8FF9AB0D5D44}"/>
    <cellStyle name="Standard 3 6 2 5 2" xfId="3145" xr:uid="{FB139156-C3BB-40E1-9981-DB78ECAED318}"/>
    <cellStyle name="Standard 3 6 2 5 3" xfId="3146" xr:uid="{79EF0938-BF34-46DA-B534-062003D44408}"/>
    <cellStyle name="Standard 3 6 2 5 4" xfId="3147" xr:uid="{5CB28DEF-C694-4B32-B8EA-800EB1A11096}"/>
    <cellStyle name="Standard 3 6 2 5 5" xfId="3148" xr:uid="{B9264410-F752-41AC-AA92-4918135FF79F}"/>
    <cellStyle name="Standard 3 6 2 6" xfId="3149" xr:uid="{A75A7DC7-D16D-4340-94B1-7AE8934C81C9}"/>
    <cellStyle name="Standard 3 6 2 6 2" xfId="3150" xr:uid="{0B956CE9-B993-49CD-8B94-2A25D8A3FEE0}"/>
    <cellStyle name="Standard 3 6 2 6 3" xfId="3151" xr:uid="{A7D56910-FD70-476D-9192-34A5A03909D3}"/>
    <cellStyle name="Standard 3 6 2 6 4" xfId="3152" xr:uid="{6C412FB1-8D95-4412-BD0B-F3A82397C646}"/>
    <cellStyle name="Standard 3 6 2 6 5" xfId="3153" xr:uid="{D92DCBC0-1F5A-4D48-9227-3BBAAC082D43}"/>
    <cellStyle name="Standard 3 6 2 7" xfId="3154" xr:uid="{15461EAD-666B-4CA0-AA6B-DF710DD38E1A}"/>
    <cellStyle name="Standard 3 6 2 8" xfId="3155" xr:uid="{16FD441D-0409-41DE-BF05-6E176BE9ACC0}"/>
    <cellStyle name="Standard 3 6 2 9" xfId="3156" xr:uid="{3EE00617-417D-47EA-9F37-BB3316181780}"/>
    <cellStyle name="Standard 3 6 3" xfId="3157" xr:uid="{98D04EA8-7913-44A3-9B98-A7C5B74C734D}"/>
    <cellStyle name="Standard 3 6 3 2" xfId="3158" xr:uid="{91BE17C6-DDF3-48AD-992D-0EE63C0B8186}"/>
    <cellStyle name="Standard 3 6 3 2 2" xfId="3159" xr:uid="{B5FF005E-CCF6-46EE-888D-7D09BAAEB361}"/>
    <cellStyle name="Standard 3 6 3 2 3" xfId="3160" xr:uid="{6B619263-A1DE-4790-84FE-422098DDA842}"/>
    <cellStyle name="Standard 3 6 3 2 4" xfId="3161" xr:uid="{B2ADE2BB-5BDD-45FC-893B-61ACBE5D5C5A}"/>
    <cellStyle name="Standard 3 6 3 2 5" xfId="3162" xr:uid="{84800EAE-755C-40E2-8B24-4115D83CA0C3}"/>
    <cellStyle name="Standard 3 6 3 3" xfId="3163" xr:uid="{A84D8F4A-D13E-4766-BCFD-F8AA6243ED0C}"/>
    <cellStyle name="Standard 3 6 3 4" xfId="3164" xr:uid="{FC8499F2-9F94-43D6-870E-4BECC41564E5}"/>
    <cellStyle name="Standard 3 6 3 5" xfId="3165" xr:uid="{BABC238E-AC2E-41B8-BBDB-63D91AD80785}"/>
    <cellStyle name="Standard 3 6 3 6" xfId="3166" xr:uid="{FBA8DACB-16C7-436E-A608-063137C38C6E}"/>
    <cellStyle name="Standard 3 6 4" xfId="3167" xr:uid="{45851EC6-3ABA-481A-A855-76CBF47EC834}"/>
    <cellStyle name="Standard 3 6 4 2" xfId="3168" xr:uid="{FDE72BAB-6F27-4391-958C-978305104D2E}"/>
    <cellStyle name="Standard 3 6 4 2 2" xfId="3169" xr:uid="{97A4FDBD-B71D-4750-AB58-EDD58349F251}"/>
    <cellStyle name="Standard 3 6 4 2 3" xfId="3170" xr:uid="{261A50F3-BFEC-4469-8FE4-E0C01977DC84}"/>
    <cellStyle name="Standard 3 6 4 2 4" xfId="3171" xr:uid="{F707BF61-8811-4C96-A256-63BAD18A4264}"/>
    <cellStyle name="Standard 3 6 4 2 5" xfId="3172" xr:uid="{B61878E0-A1D0-4A39-8326-1DBBB6E02543}"/>
    <cellStyle name="Standard 3 6 4 3" xfId="3173" xr:uid="{D6365694-D446-43C0-A98A-93D0BDC04278}"/>
    <cellStyle name="Standard 3 6 4 4" xfId="3174" xr:uid="{82C56474-4C24-408E-86FF-B7DBF3392040}"/>
    <cellStyle name="Standard 3 6 4 5" xfId="3175" xr:uid="{3B9BAF84-4FEA-4B72-B53E-645559149EFC}"/>
    <cellStyle name="Standard 3 6 4 6" xfId="3176" xr:uid="{2A57EC0F-5864-497A-8978-020B902A7FE7}"/>
    <cellStyle name="Standard 3 6 5" xfId="3177" xr:uid="{B23C9B8D-D951-40C2-86F8-8FDC61F6DD76}"/>
    <cellStyle name="Standard 3 6 5 2" xfId="3178" xr:uid="{61457A5C-1AB2-42BB-A65E-0D5D1E0566E7}"/>
    <cellStyle name="Standard 3 6 5 2 2" xfId="3179" xr:uid="{50CE2AC5-C14D-4D5B-AA92-75A4561E8CDA}"/>
    <cellStyle name="Standard 3 6 5 2 3" xfId="3180" xr:uid="{B90D1E0B-6EE8-4E6B-BCED-155B9318C9B1}"/>
    <cellStyle name="Standard 3 6 5 2 4" xfId="3181" xr:uid="{32AF8651-B895-4D85-B17D-DFEC162277A9}"/>
    <cellStyle name="Standard 3 6 5 2 5" xfId="3182" xr:uid="{8D2F4A2B-6EA6-43AB-9B66-0BDA7636EC53}"/>
    <cellStyle name="Standard 3 6 5 3" xfId="3183" xr:uid="{3B9B8FBF-EA43-4C3C-8542-6D057412DB81}"/>
    <cellStyle name="Standard 3 6 5 4" xfId="3184" xr:uid="{88D53859-19C4-4F90-98E5-79A4C80AEAE8}"/>
    <cellStyle name="Standard 3 6 5 5" xfId="3185" xr:uid="{BAFA45A0-AAE8-43A3-9CE1-6F3609CC4A4F}"/>
    <cellStyle name="Standard 3 6 5 6" xfId="3186" xr:uid="{036E7319-CE6D-4E5F-A009-FDA6EB7E57B0}"/>
    <cellStyle name="Standard 3 6 6" xfId="3187" xr:uid="{20418E72-3432-4942-A1FE-7947F37C1D58}"/>
    <cellStyle name="Standard 3 6 6 2" xfId="3188" xr:uid="{52E8FE4D-A288-4368-A263-0532B58F72F0}"/>
    <cellStyle name="Standard 3 6 6 3" xfId="3189" xr:uid="{2B3C204C-8BEC-44AC-B028-CCBF1A33DD5D}"/>
    <cellStyle name="Standard 3 6 6 4" xfId="3190" xr:uid="{2D9E55B0-9963-46C1-8D34-EFB4DEB40013}"/>
    <cellStyle name="Standard 3 6 6 5" xfId="3191" xr:uid="{962801ED-1C64-486B-9F34-668DEDCA1D92}"/>
    <cellStyle name="Standard 3 6 7" xfId="3192" xr:uid="{A4AA5997-2540-4B85-AFCF-4B1A3950C623}"/>
    <cellStyle name="Standard 3 6 7 2" xfId="3193" xr:uid="{06CE3EDB-63E6-4C03-ACAC-B2A9EBA43BC1}"/>
    <cellStyle name="Standard 3 6 7 3" xfId="3194" xr:uid="{9EBB57D7-3DC3-4464-8622-B8EB261DFBA6}"/>
    <cellStyle name="Standard 3 6 7 4" xfId="3195" xr:uid="{152A4729-C3FC-4007-9CB8-BD8F61EFD41F}"/>
    <cellStyle name="Standard 3 6 7 5" xfId="3196" xr:uid="{BD6454A8-9C7D-435A-87BE-2D8640C766E6}"/>
    <cellStyle name="Standard 3 6 8" xfId="3197" xr:uid="{F56C9D69-BC89-4D4A-88A5-D90522C3BD3F}"/>
    <cellStyle name="Standard 3 6 8 2" xfId="3198" xr:uid="{CC6D7AC3-D80C-49AF-B8D1-5DDF0D804FAE}"/>
    <cellStyle name="Standard 3 6 8 3" xfId="3199" xr:uid="{6B4DA17F-1E31-40C9-97B6-7B4471F59590}"/>
    <cellStyle name="Standard 3 6 8 4" xfId="3200" xr:uid="{92ED50F7-5531-4AB7-9A18-E02ED04A981B}"/>
    <cellStyle name="Standard 3 6 8 5" xfId="3201" xr:uid="{ECF43055-40F2-49C6-ABD1-87DC81EE2AE3}"/>
    <cellStyle name="Standard 3 6 9" xfId="3202" xr:uid="{CCC0F5B0-9942-412B-BC57-7E9C447A9A95}"/>
    <cellStyle name="Standard 3 7" xfId="75" xr:uid="{0149DFFA-F722-4D39-9EC1-D8D5875B1709}"/>
    <cellStyle name="Standard 3 7 10" xfId="3203" xr:uid="{F9C6D477-A345-4F33-9BC8-5A32515897D2}"/>
    <cellStyle name="Standard 3 7 11" xfId="3204" xr:uid="{C6FA720E-6880-4F31-AD5A-3BC2BB45D765}"/>
    <cellStyle name="Standard 3 7 12" xfId="3205" xr:uid="{057D59CC-27C6-4FC9-A87C-E51CB54E945D}"/>
    <cellStyle name="Standard 3 7 13" xfId="3206" xr:uid="{63AE18AC-3833-4043-9680-B88B0541BDEC}"/>
    <cellStyle name="Standard 3 7 2" xfId="3207" xr:uid="{B8395981-5A83-41BE-A290-8B458ACF79FB}"/>
    <cellStyle name="Standard 3 7 2 10" xfId="3208" xr:uid="{BCCA63DF-5154-49AE-8B27-3FE9DE555D6E}"/>
    <cellStyle name="Standard 3 7 2 11" xfId="3209" xr:uid="{0DEE03A7-B726-4BFB-B656-D5BCDD57EC32}"/>
    <cellStyle name="Standard 3 7 2 2" xfId="3210" xr:uid="{A7A46878-183B-4673-B228-5B179A7FC0BA}"/>
    <cellStyle name="Standard 3 7 2 2 2" xfId="3211" xr:uid="{B0125D12-3241-46D6-BCFD-77961DE533F0}"/>
    <cellStyle name="Standard 3 7 2 2 2 2" xfId="3212" xr:uid="{D69F630F-9753-46DB-B252-965D59A22262}"/>
    <cellStyle name="Standard 3 7 2 2 2 3" xfId="3213" xr:uid="{884AD39F-C389-49C3-90BB-720E3CB95C88}"/>
    <cellStyle name="Standard 3 7 2 2 2 4" xfId="3214" xr:uid="{53C7F638-B886-4AA4-A9FE-9A173137BDA0}"/>
    <cellStyle name="Standard 3 7 2 2 2 5" xfId="3215" xr:uid="{AB1CBA77-CCC5-463C-A63C-57A22ACD2667}"/>
    <cellStyle name="Standard 3 7 2 2 3" xfId="3216" xr:uid="{0AB65E4D-9C58-4DD1-A510-E2B17A971CA6}"/>
    <cellStyle name="Standard 3 7 2 2 4" xfId="3217" xr:uid="{BE0E8361-C48A-47B7-9FE1-B173991CE6A0}"/>
    <cellStyle name="Standard 3 7 2 2 5" xfId="3218" xr:uid="{8EB0F831-B489-4135-ADC7-259261A48C6E}"/>
    <cellStyle name="Standard 3 7 2 2 6" xfId="3219" xr:uid="{F888E558-6CDE-4C0A-BBAD-4B6D80F0E838}"/>
    <cellStyle name="Standard 3 7 2 3" xfId="3220" xr:uid="{E3218D46-1625-4A39-9E6F-8EBEF7C36265}"/>
    <cellStyle name="Standard 3 7 2 3 2" xfId="3221" xr:uid="{B68D396D-4E3F-4481-B99F-610396BBD0A9}"/>
    <cellStyle name="Standard 3 7 2 3 2 2" xfId="3222" xr:uid="{100B368A-7976-4DB8-8C53-9B8DED8A7263}"/>
    <cellStyle name="Standard 3 7 2 3 2 3" xfId="3223" xr:uid="{E774F78E-3EAE-428A-9633-59E87F8BCE74}"/>
    <cellStyle name="Standard 3 7 2 3 2 4" xfId="3224" xr:uid="{EDB40389-7A14-45E8-B3EB-2C0D45224062}"/>
    <cellStyle name="Standard 3 7 2 3 2 5" xfId="3225" xr:uid="{704351C0-3615-402B-B05C-CB732822F89A}"/>
    <cellStyle name="Standard 3 7 2 3 3" xfId="3226" xr:uid="{1789745F-CAC7-4944-A4C6-21A6BCD55AD0}"/>
    <cellStyle name="Standard 3 7 2 3 4" xfId="3227" xr:uid="{7FC1D703-3B68-4A69-B666-23EF803B2EA0}"/>
    <cellStyle name="Standard 3 7 2 3 5" xfId="3228" xr:uid="{05DCEDAC-14A5-4FD7-8CAD-D55D120801C3}"/>
    <cellStyle name="Standard 3 7 2 3 6" xfId="3229" xr:uid="{E0873C31-BE07-4455-9137-317117866464}"/>
    <cellStyle name="Standard 3 7 2 4" xfId="3230" xr:uid="{53F8E3EA-01E7-4E28-84D8-D645281E270D}"/>
    <cellStyle name="Standard 3 7 2 4 2" xfId="3231" xr:uid="{81309BA6-3F03-461A-996D-D0D36C151DD8}"/>
    <cellStyle name="Standard 3 7 2 4 2 2" xfId="3232" xr:uid="{0A31D578-6BC8-4CE7-BC6B-2A2A3C7800BF}"/>
    <cellStyle name="Standard 3 7 2 4 2 3" xfId="3233" xr:uid="{59B0DF47-FA4A-4416-BD87-E45C0F32B2EE}"/>
    <cellStyle name="Standard 3 7 2 4 2 4" xfId="3234" xr:uid="{A4D94F6A-2625-43F7-B709-DDC59F38F386}"/>
    <cellStyle name="Standard 3 7 2 4 2 5" xfId="3235" xr:uid="{9B4BBF01-C9E4-4299-8110-4FB7B127B548}"/>
    <cellStyle name="Standard 3 7 2 4 3" xfId="3236" xr:uid="{602D9946-0A2B-4ED1-927D-086C2458688A}"/>
    <cellStyle name="Standard 3 7 2 4 4" xfId="3237" xr:uid="{3F5A1E6D-154D-4E15-9BFE-BB73B9B58C44}"/>
    <cellStyle name="Standard 3 7 2 4 5" xfId="3238" xr:uid="{2D85C12F-0B6E-4563-8BFE-EAB6C51D37E1}"/>
    <cellStyle name="Standard 3 7 2 4 6" xfId="3239" xr:uid="{5BEA2B5B-F287-48D5-A76B-1B6927DAC26E}"/>
    <cellStyle name="Standard 3 7 2 5" xfId="3240" xr:uid="{61C367A2-B36A-43B5-B78B-1D3D3811A239}"/>
    <cellStyle name="Standard 3 7 2 5 2" xfId="3241" xr:uid="{B699FF47-F335-4ECD-8FDE-0A4ADC74E123}"/>
    <cellStyle name="Standard 3 7 2 5 3" xfId="3242" xr:uid="{329CBD3A-3800-42E6-A507-11099B261892}"/>
    <cellStyle name="Standard 3 7 2 5 4" xfId="3243" xr:uid="{4E8AE0A8-7C68-499E-80AF-5E22A9ED177F}"/>
    <cellStyle name="Standard 3 7 2 5 5" xfId="3244" xr:uid="{DA6A9BAB-041E-4B86-B694-9D4D9EEAB775}"/>
    <cellStyle name="Standard 3 7 2 6" xfId="3245" xr:uid="{B41E7DC4-15AF-4D9E-9BAF-95ADE6FB4608}"/>
    <cellStyle name="Standard 3 7 2 6 2" xfId="3246" xr:uid="{647844B2-07CF-47BF-93C3-47D2BA422742}"/>
    <cellStyle name="Standard 3 7 2 6 3" xfId="3247" xr:uid="{09D4A1F3-3D0B-4BC6-8CD0-04001C57EFFC}"/>
    <cellStyle name="Standard 3 7 2 6 4" xfId="3248" xr:uid="{D35C91BF-C70B-4500-B98B-F992F8DE0565}"/>
    <cellStyle name="Standard 3 7 2 6 5" xfId="3249" xr:uid="{73145A69-9502-46AE-96ED-A883D53C95B7}"/>
    <cellStyle name="Standard 3 7 2 7" xfId="3250" xr:uid="{4812FC39-259F-44FA-93FC-4E457CFEF3EA}"/>
    <cellStyle name="Standard 3 7 2 8" xfId="3251" xr:uid="{D748EFDB-0C7C-4BB1-BF29-4ECE7BEF25EE}"/>
    <cellStyle name="Standard 3 7 2 9" xfId="3252" xr:uid="{37BEA59D-3219-4A10-B572-FA78816FE45B}"/>
    <cellStyle name="Standard 3 7 3" xfId="3253" xr:uid="{B88EF49D-1178-4C8A-A159-13B5744F23A6}"/>
    <cellStyle name="Standard 3 7 3 2" xfId="3254" xr:uid="{214D456A-9DD5-4AE6-A189-8CF66A2EFD84}"/>
    <cellStyle name="Standard 3 7 3 2 2" xfId="3255" xr:uid="{3CC93792-B9E9-4E64-85C9-66C6E7EB50D2}"/>
    <cellStyle name="Standard 3 7 3 2 3" xfId="3256" xr:uid="{05D4B8F9-4C07-404B-9A74-81394C8F746E}"/>
    <cellStyle name="Standard 3 7 3 2 4" xfId="3257" xr:uid="{911F54F0-5391-460B-BCDD-DB3340E719FB}"/>
    <cellStyle name="Standard 3 7 3 2 5" xfId="3258" xr:uid="{F6010D9C-7799-4E1B-AEB3-4130595FF9EB}"/>
    <cellStyle name="Standard 3 7 3 3" xfId="3259" xr:uid="{79347DF0-7A2C-41D2-9650-AE1516A7F87B}"/>
    <cellStyle name="Standard 3 7 3 4" xfId="3260" xr:uid="{586EF839-B7D7-4E13-80FF-3347132652D1}"/>
    <cellStyle name="Standard 3 7 3 5" xfId="3261" xr:uid="{7C055729-54D2-419A-8053-A60EB8B6FD14}"/>
    <cellStyle name="Standard 3 7 3 6" xfId="3262" xr:uid="{B9A53193-A2F5-4279-8609-5A68D0E1B018}"/>
    <cellStyle name="Standard 3 7 4" xfId="3263" xr:uid="{1A54566C-D209-4DEC-B383-860F77B4DB6D}"/>
    <cellStyle name="Standard 3 7 4 2" xfId="3264" xr:uid="{F19982FE-DBEE-474B-9CC0-A55A01FB5D91}"/>
    <cellStyle name="Standard 3 7 4 2 2" xfId="3265" xr:uid="{59B7B711-EFCC-4435-AF98-11F2F826D8CD}"/>
    <cellStyle name="Standard 3 7 4 2 3" xfId="3266" xr:uid="{DB8E3089-0FCB-4074-B649-EABDB6DBDE2C}"/>
    <cellStyle name="Standard 3 7 4 2 4" xfId="3267" xr:uid="{E4EB5363-5F58-4434-BA71-AABDFDF32930}"/>
    <cellStyle name="Standard 3 7 4 2 5" xfId="3268" xr:uid="{204A76F5-CF6D-4BD8-B348-24F7054ADC82}"/>
    <cellStyle name="Standard 3 7 4 3" xfId="3269" xr:uid="{F6E695A9-03FD-4628-BF25-7B72BB63676C}"/>
    <cellStyle name="Standard 3 7 4 4" xfId="3270" xr:uid="{09C1646C-E552-4063-BD54-5D1CB3BD0440}"/>
    <cellStyle name="Standard 3 7 4 5" xfId="3271" xr:uid="{60B5FE5B-C632-4F96-B4FB-93063EC619EE}"/>
    <cellStyle name="Standard 3 7 4 6" xfId="3272" xr:uid="{8A375EA4-125F-4488-AD41-BF0F50F735F4}"/>
    <cellStyle name="Standard 3 7 5" xfId="3273" xr:uid="{89DEDA25-86BF-46D9-9114-6095E8BDB79E}"/>
    <cellStyle name="Standard 3 7 5 2" xfId="3274" xr:uid="{1D99BBFC-DB4B-45AC-8842-B0C14F715F22}"/>
    <cellStyle name="Standard 3 7 5 2 2" xfId="3275" xr:uid="{494F7528-3186-4CC8-ACE1-CDE2C6C2F1A3}"/>
    <cellStyle name="Standard 3 7 5 2 3" xfId="3276" xr:uid="{7E3D0390-246D-423A-A0BB-653487536E6E}"/>
    <cellStyle name="Standard 3 7 5 2 4" xfId="3277" xr:uid="{7F1D31F6-E76D-49F3-86E6-1321DB942B34}"/>
    <cellStyle name="Standard 3 7 5 2 5" xfId="3278" xr:uid="{29D9EFC8-F2A3-4A9B-91E1-C6D65EB875FF}"/>
    <cellStyle name="Standard 3 7 5 3" xfId="3279" xr:uid="{43DEB12C-E34E-4424-89F8-751FCF600427}"/>
    <cellStyle name="Standard 3 7 5 4" xfId="3280" xr:uid="{FBD742B1-36C7-428A-8762-D621168C568B}"/>
    <cellStyle name="Standard 3 7 5 5" xfId="3281" xr:uid="{62BCEAD5-2049-47D5-AF59-1F9294B9FD0F}"/>
    <cellStyle name="Standard 3 7 5 6" xfId="3282" xr:uid="{8CE240DF-1311-4B70-B7A8-3943C242A322}"/>
    <cellStyle name="Standard 3 7 6" xfId="3283" xr:uid="{59129337-833C-45A9-B264-1415AEC45AA2}"/>
    <cellStyle name="Standard 3 7 6 2" xfId="3284" xr:uid="{BAA4F45C-6490-456F-BEC4-497B02077DBD}"/>
    <cellStyle name="Standard 3 7 6 3" xfId="3285" xr:uid="{269488C3-17F4-4399-8678-6ACCEE7BAE03}"/>
    <cellStyle name="Standard 3 7 6 4" xfId="3286" xr:uid="{D867A5D6-6AE2-4CE1-8A58-1BF4FBA89E3A}"/>
    <cellStyle name="Standard 3 7 6 5" xfId="3287" xr:uid="{4024030B-94FA-4DFD-814A-F786D693A095}"/>
    <cellStyle name="Standard 3 7 7" xfId="3288" xr:uid="{A0F9E8B6-11B7-46A6-985D-39862D354364}"/>
    <cellStyle name="Standard 3 7 7 2" xfId="3289" xr:uid="{B177CB3E-86E6-4EDA-922D-499E821B235A}"/>
    <cellStyle name="Standard 3 7 7 3" xfId="3290" xr:uid="{7A564870-F943-47B4-9959-6B41CD28AAD8}"/>
    <cellStyle name="Standard 3 7 7 4" xfId="3291" xr:uid="{80F2548E-4D03-4126-A11E-4E96B676D317}"/>
    <cellStyle name="Standard 3 7 7 5" xfId="3292" xr:uid="{E698775B-F88B-4D0A-A9D7-CC7355F96265}"/>
    <cellStyle name="Standard 3 7 8" xfId="3293" xr:uid="{64418BD7-4A0C-4FA1-9695-02F4AA441BB2}"/>
    <cellStyle name="Standard 3 7 8 2" xfId="3294" xr:uid="{9EBBA3B4-ADCF-4D01-B4D0-12AD38CE97A6}"/>
    <cellStyle name="Standard 3 7 8 3" xfId="3295" xr:uid="{B1DB00B7-FA75-4288-BEEB-A6258FD60987}"/>
    <cellStyle name="Standard 3 7 8 4" xfId="3296" xr:uid="{21B8D71D-B998-47EF-A2D4-A8D1E2B0F9AC}"/>
    <cellStyle name="Standard 3 7 8 5" xfId="3297" xr:uid="{050D4AFF-6A84-4BA9-B314-76E6F6BF5F66}"/>
    <cellStyle name="Standard 3 7 9" xfId="3298" xr:uid="{D378E931-E8FC-4FDC-A309-3A5E7229B7DF}"/>
    <cellStyle name="Standard 3 8" xfId="306" xr:uid="{6489B795-E62D-4261-BA14-20D041A4FB4F}"/>
    <cellStyle name="Standard 3 8 10" xfId="3299" xr:uid="{F2D7CFA4-0408-4F22-ADFF-978A6522CD16}"/>
    <cellStyle name="Standard 3 8 11" xfId="3300" xr:uid="{FE64BD0E-B4AE-449D-8FD0-EE0A310CB2E2}"/>
    <cellStyle name="Standard 3 8 12" xfId="3301" xr:uid="{D5ED49F7-50DD-4DF7-ACA5-16842CE04B36}"/>
    <cellStyle name="Standard 3 8 2" xfId="3302" xr:uid="{24979F51-C98B-4704-A788-7CFE20343E3D}"/>
    <cellStyle name="Standard 3 8 2 2" xfId="3303" xr:uid="{806A59D4-3104-4F05-B356-A041D7014773}"/>
    <cellStyle name="Standard 3 8 2 2 2" xfId="3304" xr:uid="{848E4438-177B-4906-8846-AC80F01C36F9}"/>
    <cellStyle name="Standard 3 8 2 2 3" xfId="3305" xr:uid="{4F2CE9ED-8D4C-49B5-B6E2-6B781A7681C0}"/>
    <cellStyle name="Standard 3 8 2 2 4" xfId="3306" xr:uid="{FD4E416B-8C95-49AA-8C90-88F80392DBE9}"/>
    <cellStyle name="Standard 3 8 2 2 5" xfId="3307" xr:uid="{0A0E1935-AF4A-4DAC-947A-BB53651C70DF}"/>
    <cellStyle name="Standard 3 8 2 3" xfId="3308" xr:uid="{E484A83D-5EDD-4ED5-B604-34B66F2F0E3B}"/>
    <cellStyle name="Standard 3 8 2 4" xfId="3309" xr:uid="{3AFFD323-EDC7-413E-A44A-36717E3AC91F}"/>
    <cellStyle name="Standard 3 8 2 5" xfId="3310" xr:uid="{581AC2C1-FF78-47F5-8357-DBAED7D83C99}"/>
    <cellStyle name="Standard 3 8 2 6" xfId="3311" xr:uid="{69190DC4-C071-414F-BACF-F6B090511750}"/>
    <cellStyle name="Standard 3 8 3" xfId="3312" xr:uid="{40A9F028-85D8-4CC1-AFCD-ECFE1E04B77C}"/>
    <cellStyle name="Standard 3 8 3 2" xfId="3313" xr:uid="{F26C6BE8-2F14-4E9B-990C-73A66B7B901F}"/>
    <cellStyle name="Standard 3 8 3 2 2" xfId="3314" xr:uid="{2E302429-3CE7-4B47-9D19-69DB5CC62434}"/>
    <cellStyle name="Standard 3 8 3 2 3" xfId="3315" xr:uid="{440D9FA7-3DB0-475F-97C0-98300B814A41}"/>
    <cellStyle name="Standard 3 8 3 2 4" xfId="3316" xr:uid="{941884E5-45BB-454E-ADB7-CEC14F2D77A5}"/>
    <cellStyle name="Standard 3 8 3 2 5" xfId="3317" xr:uid="{FACA86B1-D5AA-4E43-9362-C35122088B91}"/>
    <cellStyle name="Standard 3 8 3 3" xfId="3318" xr:uid="{B474BDBC-CCF5-4690-8D6A-D4FFA86D7DBA}"/>
    <cellStyle name="Standard 3 8 3 4" xfId="3319" xr:uid="{C30E8B1A-FC49-4D5E-8CE3-A1EE2A374284}"/>
    <cellStyle name="Standard 3 8 3 5" xfId="3320" xr:uid="{60282C20-7FAB-4EA1-B1AC-7FF5A17AA58E}"/>
    <cellStyle name="Standard 3 8 3 6" xfId="3321" xr:uid="{AF436F29-36D0-4794-80B9-97BEA819BBFC}"/>
    <cellStyle name="Standard 3 8 4" xfId="3322" xr:uid="{9350CBF5-FF8F-472C-A47D-BDE7E72B9AE0}"/>
    <cellStyle name="Standard 3 8 4 2" xfId="3323" xr:uid="{79CE74FB-8525-40C5-A541-158B50F79D4A}"/>
    <cellStyle name="Standard 3 8 4 2 2" xfId="3324" xr:uid="{6C18E3C2-E80F-4F5A-AA09-4DAC1CA601C6}"/>
    <cellStyle name="Standard 3 8 4 2 3" xfId="3325" xr:uid="{A4B40EAC-9771-4017-A9A9-DE7D3D113779}"/>
    <cellStyle name="Standard 3 8 4 2 4" xfId="3326" xr:uid="{38463193-740B-4184-B543-BCF931227BA1}"/>
    <cellStyle name="Standard 3 8 4 2 5" xfId="3327" xr:uid="{5D166F4E-FF2C-4DD6-AEAF-5A3BCBD127A7}"/>
    <cellStyle name="Standard 3 8 4 3" xfId="3328" xr:uid="{BFD3BD71-1ABE-4E18-8017-FA26D03ED2F2}"/>
    <cellStyle name="Standard 3 8 4 4" xfId="3329" xr:uid="{64A5097D-7696-472E-8C3A-CB24445E330F}"/>
    <cellStyle name="Standard 3 8 4 5" xfId="3330" xr:uid="{C77171F3-830D-4EA8-8D90-C582085C95D4}"/>
    <cellStyle name="Standard 3 8 4 6" xfId="3331" xr:uid="{D1C5D91F-79AD-4BE5-872F-CB70C14AF3F0}"/>
    <cellStyle name="Standard 3 8 5" xfId="3332" xr:uid="{F9F14B88-548C-483E-88BE-D1B57A7768C9}"/>
    <cellStyle name="Standard 3 8 5 2" xfId="3333" xr:uid="{80E3519C-AAFB-42EF-BF18-8229E569AAE9}"/>
    <cellStyle name="Standard 3 8 5 2 2" xfId="3334" xr:uid="{696C74BE-1D9B-4AC9-82DC-857D88B7C579}"/>
    <cellStyle name="Standard 3 8 5 2 3" xfId="3335" xr:uid="{24642100-D526-4614-A9FD-83955E9D8806}"/>
    <cellStyle name="Standard 3 8 5 2 4" xfId="3336" xr:uid="{64556A03-1E1A-4E8D-BA23-D58A4445D794}"/>
    <cellStyle name="Standard 3 8 5 2 5" xfId="3337" xr:uid="{166310E5-ACCB-4325-AE39-247957118A97}"/>
    <cellStyle name="Standard 3 8 5 3" xfId="3338" xr:uid="{07317FD1-4770-4AA5-B632-BBE852E2C8C2}"/>
    <cellStyle name="Standard 3 8 5 4" xfId="3339" xr:uid="{26F0E72C-8677-406A-AE52-05FD3233C701}"/>
    <cellStyle name="Standard 3 8 5 5" xfId="3340" xr:uid="{66885F55-25BE-4166-9196-9659E7FA73E2}"/>
    <cellStyle name="Standard 3 8 5 6" xfId="3341" xr:uid="{69FF5BC3-D362-417C-9616-233096A47E5D}"/>
    <cellStyle name="Standard 3 8 6" xfId="3342" xr:uid="{4763C0C6-651E-435F-9669-1DD4D8BA58D7}"/>
    <cellStyle name="Standard 3 8 6 2" xfId="3343" xr:uid="{7F5F833E-F27A-48D2-A70B-6A7924053708}"/>
    <cellStyle name="Standard 3 8 6 3" xfId="3344" xr:uid="{48A65F47-B6C2-4942-B084-0E6CF7F27211}"/>
    <cellStyle name="Standard 3 8 6 4" xfId="3345" xr:uid="{E9DFBE34-33CC-42B9-A59D-4E4459A0375B}"/>
    <cellStyle name="Standard 3 8 6 5" xfId="3346" xr:uid="{A2E29E49-85BE-4487-AD92-5E7FF9FD5732}"/>
    <cellStyle name="Standard 3 8 7" xfId="3347" xr:uid="{5FAF16AC-9241-44A0-BFC3-70D3863496A8}"/>
    <cellStyle name="Standard 3 8 7 2" xfId="3348" xr:uid="{6D23CC2D-83B7-4769-A063-60A7793F8452}"/>
    <cellStyle name="Standard 3 8 7 3" xfId="3349" xr:uid="{748D3B0A-45A3-4E89-A9EA-3AAEC03AC1E5}"/>
    <cellStyle name="Standard 3 8 7 4" xfId="3350" xr:uid="{EFDDD6C0-3B26-4BC6-8AB0-E9970E454E8F}"/>
    <cellStyle name="Standard 3 8 7 5" xfId="3351" xr:uid="{579DC103-49BB-4CD6-81A9-96D5D4AC3206}"/>
    <cellStyle name="Standard 3 8 8" xfId="3352" xr:uid="{800EA0B2-9852-49C3-A238-18C84A112DCA}"/>
    <cellStyle name="Standard 3 8 9" xfId="3353" xr:uid="{CB206449-4503-44EE-9F1B-E5ACF105CC78}"/>
    <cellStyle name="Standard 3 9" xfId="360" xr:uid="{04FC679F-C440-4CF3-B7CA-C086D809E516}"/>
    <cellStyle name="Standard 3 9 10" xfId="3354" xr:uid="{E67D4D94-BD69-4322-B2F4-112DFA301391}"/>
    <cellStyle name="Standard 3 9 11" xfId="3355" xr:uid="{614B3A6E-565A-4437-99B5-0C3826AB215F}"/>
    <cellStyle name="Standard 3 9 2" xfId="3356" xr:uid="{1D951E56-5124-4BE5-BC1D-E23CFCDD0715}"/>
    <cellStyle name="Standard 3 9 2 2" xfId="3357" xr:uid="{29877789-0AA7-41E0-86A3-01F1E0540512}"/>
    <cellStyle name="Standard 3 9 2 2 2" xfId="3358" xr:uid="{C8366AFF-7B4B-47AA-8EEE-4479FA42F944}"/>
    <cellStyle name="Standard 3 9 2 2 3" xfId="3359" xr:uid="{4480277C-898A-4EFE-A51C-B55E6ADCAF98}"/>
    <cellStyle name="Standard 3 9 2 2 4" xfId="3360" xr:uid="{65112A40-313C-4CAF-9F0C-ABDD60B3E09D}"/>
    <cellStyle name="Standard 3 9 2 2 5" xfId="3361" xr:uid="{72B253E4-468E-429D-9710-0B37578526C1}"/>
    <cellStyle name="Standard 3 9 2 3" xfId="3362" xr:uid="{7E2D3A31-6432-4645-A46F-E695FE7C4543}"/>
    <cellStyle name="Standard 3 9 2 4" xfId="3363" xr:uid="{EDB6F243-28AA-4C34-9984-F38BD645817B}"/>
    <cellStyle name="Standard 3 9 2 5" xfId="3364" xr:uid="{954E65BC-DB5D-4AEE-942C-335466019061}"/>
    <cellStyle name="Standard 3 9 2 6" xfId="3365" xr:uid="{4194DAD5-8446-45F6-9B4D-7C6230C66DD8}"/>
    <cellStyle name="Standard 3 9 3" xfId="3366" xr:uid="{204D22F3-410E-49BB-98E5-B4A287E93C8D}"/>
    <cellStyle name="Standard 3 9 3 2" xfId="3367" xr:uid="{89EFE25C-A898-4817-8860-E7E1F0DA1014}"/>
    <cellStyle name="Standard 3 9 3 2 2" xfId="3368" xr:uid="{4EB8247C-1E6F-419D-A208-F727A0D06533}"/>
    <cellStyle name="Standard 3 9 3 2 3" xfId="3369" xr:uid="{5027C9C0-892A-4F8E-B77B-F753DD18B737}"/>
    <cellStyle name="Standard 3 9 3 2 4" xfId="3370" xr:uid="{17492B9D-9128-48BB-8ED2-BFA43A6CBEF6}"/>
    <cellStyle name="Standard 3 9 3 2 5" xfId="3371" xr:uid="{53592B83-FAE7-4470-B402-C8FA3AA5FE4B}"/>
    <cellStyle name="Standard 3 9 3 3" xfId="3372" xr:uid="{16DC95E0-23CD-4E79-8C94-2D1184D8B013}"/>
    <cellStyle name="Standard 3 9 3 4" xfId="3373" xr:uid="{DCAD266D-BC83-4E56-8BB3-2A623AE4B378}"/>
    <cellStyle name="Standard 3 9 3 5" xfId="3374" xr:uid="{8D50803A-4781-4C49-8035-6CBE3007BD64}"/>
    <cellStyle name="Standard 3 9 3 6" xfId="3375" xr:uid="{BFD04378-9238-4B18-BB5F-C6CE222FF68C}"/>
    <cellStyle name="Standard 3 9 4" xfId="3376" xr:uid="{2D965BAF-3EAB-4A58-8F44-2CA159C6D99A}"/>
    <cellStyle name="Standard 3 9 4 2" xfId="3377" xr:uid="{D00DE6C0-BC90-43F1-A288-56BF7C7C14E4}"/>
    <cellStyle name="Standard 3 9 4 2 2" xfId="3378" xr:uid="{A40CB675-F4D9-4509-B9CA-7BE57CB668BA}"/>
    <cellStyle name="Standard 3 9 4 2 3" xfId="3379" xr:uid="{A71D773C-8E6F-4155-BAE4-ABC7D3D03196}"/>
    <cellStyle name="Standard 3 9 4 2 4" xfId="3380" xr:uid="{2B8B11BD-9D69-4F35-A21C-7BC17A34948C}"/>
    <cellStyle name="Standard 3 9 4 2 5" xfId="3381" xr:uid="{CF3FCA6E-E359-40FF-A274-2DC6B6117EA9}"/>
    <cellStyle name="Standard 3 9 4 3" xfId="3382" xr:uid="{02363CD1-282F-4C2D-9726-AC340F03B922}"/>
    <cellStyle name="Standard 3 9 4 4" xfId="3383" xr:uid="{0C5D6424-CAAD-4C9F-A2CE-45FE7CF96E45}"/>
    <cellStyle name="Standard 3 9 4 5" xfId="3384" xr:uid="{56F604F6-5EF4-4D4D-B9A9-EFF9C764CCDD}"/>
    <cellStyle name="Standard 3 9 4 6" xfId="3385" xr:uid="{58DED438-EFB9-4CC4-8191-152617A511BA}"/>
    <cellStyle name="Standard 3 9 5" xfId="3386" xr:uid="{789213C1-1ED1-4FBD-8596-CB963CC0FF2A}"/>
    <cellStyle name="Standard 3 9 5 2" xfId="3387" xr:uid="{0647D592-B67F-4DB2-B9B2-77E5A89FED4F}"/>
    <cellStyle name="Standard 3 9 5 3" xfId="3388" xr:uid="{94257A91-BC30-43FF-9D0D-6958F42CB839}"/>
    <cellStyle name="Standard 3 9 5 4" xfId="3389" xr:uid="{8F9CCF18-A416-4E7F-9C6F-4A1E11FF9245}"/>
    <cellStyle name="Standard 3 9 5 5" xfId="3390" xr:uid="{7389B119-CBA8-4CDC-8B37-62C4B5F2FB29}"/>
    <cellStyle name="Standard 3 9 6" xfId="3391" xr:uid="{FF9E3BB2-8439-46C1-B174-411E07656316}"/>
    <cellStyle name="Standard 3 9 6 2" xfId="3392" xr:uid="{22FA2DFE-733E-44E9-A4EF-11CE914F4AC6}"/>
    <cellStyle name="Standard 3 9 6 3" xfId="3393" xr:uid="{F7B7CBE5-A999-4DE8-B0C6-AF30B3F6CFBE}"/>
    <cellStyle name="Standard 3 9 6 4" xfId="3394" xr:uid="{FD2148B1-C86A-46B1-BC05-EC5D5ABBCCAF}"/>
    <cellStyle name="Standard 3 9 6 5" xfId="3395" xr:uid="{6179DB65-3C37-4651-B6FC-6350D35C66F8}"/>
    <cellStyle name="Standard 3 9 7" xfId="3396" xr:uid="{44C989B8-8790-4904-8BA3-9290A33DFAF1}"/>
    <cellStyle name="Standard 3 9 8" xfId="3397" xr:uid="{BF5B69DD-AE30-4222-AABB-AC743DCBFD7D}"/>
    <cellStyle name="Standard 3 9 9" xfId="3398" xr:uid="{AB2FCA25-749E-4FB1-BBDC-B4499254E04D}"/>
    <cellStyle name="Standard 30" xfId="297" xr:uid="{4D307CE3-A515-4C7A-8F10-40EE07719C8D}"/>
    <cellStyle name="Standard 30 2 2 2 2" xfId="3454" xr:uid="{B0DC4829-3F6E-46B4-AFDF-E0C3F0FF8E66}"/>
    <cellStyle name="Standard 31" xfId="299" xr:uid="{283DC65A-0548-4BAF-9587-835493D8ECFE}"/>
    <cellStyle name="Standard 32" xfId="300" xr:uid="{A0BCD03E-A8B4-498C-8F0E-CDF2C45BC716}"/>
    <cellStyle name="Standard 32 2 2 2" xfId="3449" xr:uid="{93695B69-E105-4485-B13F-9084B4E5CA8D}"/>
    <cellStyle name="Standard 32 3" xfId="3444" xr:uid="{4F16518F-E0BF-4D38-85C4-0262288D4581}"/>
    <cellStyle name="Standard 33" xfId="302" xr:uid="{4103063A-9894-45BA-81D4-4EE36F5DFB4D}"/>
    <cellStyle name="Standard 33 2 2" xfId="3447" xr:uid="{297BA904-B614-4DC3-BF3B-1D4A71B75F0D}"/>
    <cellStyle name="Standard 34" xfId="305" xr:uid="{C7545D08-8B31-4CD6-B129-4DD1574E2018}"/>
    <cellStyle name="Standard 34 2" xfId="3455" xr:uid="{19A93D0E-C6D9-43E5-8227-CB634ADFB6F5}"/>
    <cellStyle name="Standard 34 2 2 2 2" xfId="3458" xr:uid="{EB6A8C61-22E5-4F6C-8095-9EAEF54FECFF}"/>
    <cellStyle name="Standard 35" xfId="310" xr:uid="{CACE51C9-F951-429F-8B69-32641DDD45DA}"/>
    <cellStyle name="Standard 36" xfId="316" xr:uid="{035A39B7-EA5A-46BC-B7EC-1DEA89A2D264}"/>
    <cellStyle name="Standard 37" xfId="318" xr:uid="{D3AC3872-77A8-4C12-8943-DE92F8B87471}"/>
    <cellStyle name="Standard 38" xfId="334" xr:uid="{E781E208-A0D9-44AF-B577-5CCC4BD66A7D}"/>
    <cellStyle name="Standard 39" xfId="335" xr:uid="{099AF18F-82C3-4DB7-A273-D0BFC6D0D0FA}"/>
    <cellStyle name="Standard 4" xfId="18" xr:uid="{3B483113-3BD1-4472-94F9-D1566370C6C2}"/>
    <cellStyle name="Standard 4 2" xfId="48" xr:uid="{EE3B86C8-0C45-4A3D-B463-DD635A3FD62B}"/>
    <cellStyle name="Standard 4 2 2" xfId="49" xr:uid="{F466A2B8-A3F2-47F3-971B-55033E65B22F}"/>
    <cellStyle name="Standard 4 2 3" xfId="3446" xr:uid="{08DABA1D-7608-4102-B488-521BFA557128}"/>
    <cellStyle name="Standard 4 3" xfId="274" xr:uid="{7E62262D-43CB-446A-8524-618F13C44567}"/>
    <cellStyle name="Standard 40" xfId="336" xr:uid="{C7D88A69-723A-4076-8751-741F88861AE4}"/>
    <cellStyle name="Standard 41" xfId="339" xr:uid="{2FDD50E3-97C7-43F4-AF0D-8526ACF0095E}"/>
    <cellStyle name="Standard 42" xfId="361" xr:uid="{2DC21251-9601-4297-9ADC-68038A79CAD5}"/>
    <cellStyle name="Standard 43" xfId="364" xr:uid="{8547C8A3-C8EA-4A51-B801-3451ECCE282B}"/>
    <cellStyle name="Standard 44" xfId="366" xr:uid="{6D442C5C-9DE1-4343-B561-073A346EA085}"/>
    <cellStyle name="Standard 45" xfId="370" xr:uid="{78B96209-7450-48FC-96FB-4F3C9DD1E145}"/>
    <cellStyle name="Standard 46" xfId="378" xr:uid="{AA8DFCA3-9CE8-4227-BC82-DAB275D79877}"/>
    <cellStyle name="Standard 47" xfId="383" xr:uid="{62BE7B84-6B0E-40EF-8FA2-DE30899A2DA5}"/>
    <cellStyle name="Standard 48" xfId="3403" xr:uid="{7020A13B-5A73-4FAF-A523-B17E3543AB2D}"/>
    <cellStyle name="Standard 49" xfId="3408" xr:uid="{ABCD097B-F510-44FF-94A0-645C173132BE}"/>
    <cellStyle name="Standard 5" xfId="20" xr:uid="{E16E24A2-F58C-47FC-85BE-5837FE06762C}"/>
    <cellStyle name="Standard 5 2" xfId="50" xr:uid="{807D4D34-19C5-4D22-B89A-E872FB0FCDCA}"/>
    <cellStyle name="Standard 5 2 2" xfId="51" xr:uid="{C8BB75EA-5920-4A8D-875C-5191F4DD5A2F}"/>
    <cellStyle name="Standard 5 2 2 5" xfId="3453" xr:uid="{A843EBC6-927A-4D8D-9A49-30B1CFE127D8}"/>
    <cellStyle name="Standard 5 2 3" xfId="61" xr:uid="{7ECD0D3C-E4D3-4479-9D7E-EAF07B3E44AB}"/>
    <cellStyle name="Standard 5 2 4" xfId="308" xr:uid="{C981B619-891C-42DB-98BD-C015FF335A82}"/>
    <cellStyle name="Standard 5 3" xfId="307" xr:uid="{C1F17EC3-ACF8-4327-8258-A102A2B45742}"/>
    <cellStyle name="Standard 50" xfId="3410" xr:uid="{4C47EF19-04A6-4768-92CC-D1B1064EAC27}"/>
    <cellStyle name="Standard 51" xfId="3412" xr:uid="{641A65F9-7F39-4331-9362-FB745DE34CFF}"/>
    <cellStyle name="Standard 52" xfId="3416" xr:uid="{DABC99F0-168A-4204-9B30-9008425AF561}"/>
    <cellStyle name="Standard 53" xfId="3417" xr:uid="{39685920-83AA-4757-BC80-5307B94754B0}"/>
    <cellStyle name="Standard 54" xfId="3424" xr:uid="{34D98642-E38F-4CE9-B051-9574B0B2F02F}"/>
    <cellStyle name="Standard 55" xfId="3426" xr:uid="{5FA777F5-F963-4F34-AD92-1AED6CBC21B5}"/>
    <cellStyle name="Standard 56" xfId="3428" xr:uid="{A8035198-8108-45C4-957B-B5DBD9095AC6}"/>
    <cellStyle name="Standard 57" xfId="3431" xr:uid="{D3D8BE1F-1857-4A1D-B629-9E4A6A63260A}"/>
    <cellStyle name="Standard 58" xfId="3435" xr:uid="{FBAA75FD-5C43-40E4-AF5B-46DDEE29F51B}"/>
    <cellStyle name="Standard 59" xfId="3437" xr:uid="{0364C07C-635D-4C97-8CD9-ECEB4E38EE42}"/>
    <cellStyle name="Standard 6" xfId="23" xr:uid="{1E270D01-0DFA-42F3-B057-7B2A9B408826}"/>
    <cellStyle name="Standard 6 2" xfId="242" xr:uid="{44B85791-C3B5-4F06-9F08-B51F715B22DF}"/>
    <cellStyle name="Standard 6 3" xfId="309" xr:uid="{13BFF42C-D78F-4C99-BF5E-658EEDDDB8FC}"/>
    <cellStyle name="Standard 6 4" xfId="3439" xr:uid="{40FF1455-4CB1-4C9A-944B-9B987ED78CD5}"/>
    <cellStyle name="Standard 6 5" xfId="3463" xr:uid="{5EC63924-FB94-45B3-9FD0-B648D472E74F}"/>
    <cellStyle name="Standard 60" xfId="3440" xr:uid="{411F7FD0-72D8-405B-B71E-83E93E0AC37A}"/>
    <cellStyle name="Standard 61" xfId="3467" xr:uid="{3C084EE0-450E-44C2-8FE2-81790E53421A}"/>
    <cellStyle name="Standard 62" xfId="3468" xr:uid="{4BAB37C5-BF02-44A4-9F4F-6F4487413AC9}"/>
    <cellStyle name="Standard 63" xfId="3485" xr:uid="{287443AE-1A20-4185-8254-15F702554BC7}"/>
    <cellStyle name="Standard 64" xfId="3487" xr:uid="{6A0F88BD-5E7D-4E4B-AC1A-AEE71B9F4253}"/>
    <cellStyle name="Standard 65" xfId="3492" xr:uid="{E5F90411-0BC8-4741-893E-35D4D4916E3F}"/>
    <cellStyle name="Standard 66" xfId="3494" xr:uid="{6CF66E3D-FF1F-4487-97D9-ACEDEC0A2FA2}"/>
    <cellStyle name="Standard 67" xfId="3498" xr:uid="{0AC88AF6-7345-4B7A-BACC-5475D7FC80DE}"/>
    <cellStyle name="Standard 68" xfId="3504" xr:uid="{CF06C52E-1F9F-4AB2-848C-531DC7ED8E3C}"/>
    <cellStyle name="Standard 69" xfId="3512" xr:uid="{4B7CB496-406B-40AF-B28C-6B82866006B5}"/>
    <cellStyle name="Standard 7" xfId="15" xr:uid="{A0B416AE-84A9-44E0-A640-73720F3F3BEB}"/>
    <cellStyle name="Standard 7 2" xfId="243" xr:uid="{2CCEEFCF-1F56-4476-B50C-FCD386F538B2}"/>
    <cellStyle name="Standard 7 3" xfId="3409" xr:uid="{1BCAF97C-6A1F-4CF8-9B31-87F83B7611D7}"/>
    <cellStyle name="Standard 7 4" xfId="3459" xr:uid="{39A63A0D-C957-4CD4-8F60-23B94AA4A8E5}"/>
    <cellStyle name="Standard 70" xfId="3513" xr:uid="{2A9AB2BC-1B22-4EDD-ACC8-F69513270285}"/>
    <cellStyle name="Standard 71" xfId="1" xr:uid="{1CA69546-710F-420D-9996-BA28C64FEA7F}"/>
    <cellStyle name="Standard 8" xfId="16" xr:uid="{AC523797-DC8B-4B84-B5D7-1EF81775F60E}"/>
    <cellStyle name="Standard 8 2" xfId="244" xr:uid="{C2E23201-A335-4EAB-A480-3BD4591D0E7F}"/>
    <cellStyle name="Standard 9" xfId="27" xr:uid="{32CA6750-5D99-4947-8A4C-90E4E20EF2AD}"/>
    <cellStyle name="Standard 9 2" xfId="245" xr:uid="{93072A11-67FD-4C8E-B17B-237CDCAB3987}"/>
    <cellStyle name="Stil 1" xfId="3505" xr:uid="{FD8A4CEF-D3A3-4C6B-962C-E36F26C861FC}"/>
    <cellStyle name="Stil 1 2" xfId="3543" xr:uid="{554F9A01-301E-47BE-B704-F5742FCD20BF}"/>
    <cellStyle name="Stil 2" xfId="3506" xr:uid="{AD1F0F73-2395-4CB1-935F-D88D042B76E7}"/>
    <cellStyle name="Stil 2 2" xfId="3544" xr:uid="{6158D168-78EC-4D99-8222-0CD27BAD297A}"/>
    <cellStyle name="Tabellen_Ueb 2 2 2 2 2 2 2 2 2 2 2 2 2 2 2 2 2 2 2 2 2 2 2 2 2 2 2 2 3 3 2 2 2" xfId="380" xr:uid="{2A3EEAE7-3FB5-4B09-9A48-BF6D667BF00D}"/>
    <cellStyle name="Tabellenspalte 1" xfId="3434" xr:uid="{12851FE5-1EB0-4BD3-BC24-DCF46021FF6B}"/>
    <cellStyle name="tag" xfId="3399" xr:uid="{AE2673DE-D4C1-473B-B466-20C52816FAB6}"/>
    <cellStyle name="Telefon" xfId="260" xr:uid="{478CB760-2C1B-4334-80A1-0B63BC02DD93}"/>
    <cellStyle name="Überschrift 1 2" xfId="246" xr:uid="{8959F6AD-0EA2-4F60-BE0B-AD40754CCB88}"/>
    <cellStyle name="Überschrift 1 3" xfId="372" xr:uid="{DE2E727B-7BD3-4C46-B180-C7A945F57C6E}"/>
    <cellStyle name="Überschrift 1 4" xfId="3508" xr:uid="{53EFE282-16CE-412D-B152-C6BC16ED6CF4}"/>
    <cellStyle name="Überschrift 2 2" xfId="247" xr:uid="{66A3500A-2C2B-4AE4-B2CD-9EE1BCFB3AA4}"/>
    <cellStyle name="Überschrift 2 3" xfId="373" xr:uid="{BC83D9A0-44DC-4D93-BFCE-79B2FBD8BD4E}"/>
    <cellStyle name="Überschrift 2 4" xfId="3509" xr:uid="{46930924-85E2-4804-AB59-49D2BA4D7E4C}"/>
    <cellStyle name="Überschrift 3 2" xfId="248" xr:uid="{B6EF72E0-DAD2-423D-842A-82925FC5BB7B}"/>
    <cellStyle name="Überschrift 4 2" xfId="249" xr:uid="{8318D5C4-F018-4E0A-AD6C-95CEA58F5869}"/>
    <cellStyle name="Überschrift 4 3" xfId="357" xr:uid="{65A313D8-28AD-4F6C-9BE3-D2598911BF18}"/>
    <cellStyle name="Überschrift 5" xfId="250" xr:uid="{E4E99FA7-8C0A-43D0-A59C-7C716FE2A3C7}"/>
    <cellStyle name="Überschrift 6" xfId="251" xr:uid="{49BFFF2C-CB11-4972-9176-B512C40BBE46}"/>
    <cellStyle name="Überschrift 7" xfId="252" xr:uid="{A6BE6BFA-66F7-4E2E-BDF1-26F69F23456F}"/>
    <cellStyle name="Überschrift 8" xfId="358" xr:uid="{B6FD6FF1-135D-49BA-B0B0-DF1DBD84584E}"/>
    <cellStyle name="Überschrift 9" xfId="369" xr:uid="{5748EF4B-858D-4393-B741-5BD4E67935B6}"/>
    <cellStyle name="Uhrzeit" xfId="377" xr:uid="{682DF056-E6AD-4943-AA9E-E3CF6244C1AF}"/>
    <cellStyle name="Verknüpfte Zelle 2" xfId="253" xr:uid="{2DDD4333-52E1-4130-9D6F-72AC50AFFA5A}"/>
    <cellStyle name="Währung 2" xfId="22" xr:uid="{8D2217ED-76EF-46EA-B40A-AAC156CFBA1A}"/>
    <cellStyle name="Währung 2 2" xfId="3486" xr:uid="{F7771975-3A16-4685-9AFF-7A85A7A28673}"/>
    <cellStyle name="Währung 3" xfId="38" xr:uid="{05FCAD84-0B61-40DB-958A-ECD3A70E3F50}"/>
    <cellStyle name="Währung 3 2" xfId="254" xr:uid="{43A8919C-217D-41D4-BB0F-86AD56294950}"/>
    <cellStyle name="Währung 4" xfId="41" xr:uid="{CABE4006-C18F-4738-A307-8C1D3D85906A}"/>
    <cellStyle name="Währung 5" xfId="71" xr:uid="{01DCC12A-7294-45E2-83B8-252C0D9BC3D4}"/>
    <cellStyle name="Währung 6" xfId="3515" xr:uid="{D5EA9FC6-2594-4517-B0C5-628D0A24DF5F}"/>
    <cellStyle name="Warnender Text 2" xfId="255" xr:uid="{AD7D7A71-A7A4-4FF9-BE07-6FABDFD994A0}"/>
    <cellStyle name="wochenende" xfId="3400" xr:uid="{141A5F3F-BA35-40C7-AB60-3AD7CABB7149}"/>
    <cellStyle name="Zelle überprüfen 2" xfId="256" xr:uid="{7D243DCF-C4BE-4535-8962-327F2864ED2E}"/>
    <cellStyle name="Обычный_Лист1" xfId="314" xr:uid="{92C35058-C3AC-4165-BF1B-ADA6E9B3A5FB}"/>
  </cellStyles>
  <dxfs count="53">
    <dxf>
      <fill>
        <patternFill>
          <bgColor theme="4" tint="0.79998168889431442"/>
        </patternFill>
      </fill>
    </dxf>
    <dxf>
      <fill>
        <patternFill>
          <bgColor rgb="FFFFA893"/>
        </patternFill>
      </fill>
    </dxf>
    <dxf>
      <fill>
        <patternFill>
          <bgColor rgb="FFFCE4D6"/>
        </patternFill>
      </fill>
    </dxf>
    <dxf>
      <font>
        <b/>
        <i val="0"/>
        <color theme="9" tint="-0.499984740745262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ont>
        <b/>
        <i val="0"/>
        <color rgb="FF006100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ont>
        <b/>
        <i val="0"/>
        <color rgb="FF006100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ill>
        <patternFill>
          <bgColor rgb="FFFFA893"/>
        </patternFill>
      </fill>
    </dxf>
    <dxf>
      <fill>
        <patternFill>
          <bgColor rgb="FFFCE4D6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A893"/>
        </patternFill>
      </fill>
    </dxf>
    <dxf>
      <fill>
        <patternFill>
          <bgColor rgb="FFFCE4D6"/>
        </patternFill>
      </fill>
    </dxf>
    <dxf>
      <font>
        <b/>
        <i val="0"/>
        <color theme="9" tint="-0.499984740745262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ont>
        <b/>
        <i val="0"/>
        <color rgb="FF006100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ont>
        <b/>
        <i val="0"/>
        <color rgb="FF006100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40000610370189521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FF0000"/>
          </stop>
          <stop position="1">
            <color rgb="FFC000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rgb="FFFFFF00"/>
          </stop>
          <stop position="1">
            <color rgb="FFFF9900"/>
          </stop>
        </gradientFill>
      </fill>
    </dxf>
    <dxf>
      <fill>
        <patternFill>
          <bgColor rgb="FFFFA893"/>
        </patternFill>
      </fill>
    </dxf>
    <dxf>
      <fill>
        <patternFill>
          <bgColor rgb="FFFCE4D6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border>
        <left style="medium">
          <color auto="1"/>
        </left>
        <right style="thin">
          <color auto="1"/>
        </right>
      </border>
    </dxf>
    <dxf>
      <font>
        <b/>
        <i val="0"/>
        <color theme="0"/>
      </font>
      <fill>
        <patternFill>
          <bgColor rgb="FF6079A7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fill>
        <patternFill>
          <bgColor rgb="FFCCD0D2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</dxfs>
  <tableStyles count="6" defaultTableStyle="TableStyleMedium2" defaultPivotStyle="PivotStyleLight16">
    <tableStyle name="Montag" pivot="0" count="7" xr9:uid="{72D0BEED-A249-4052-915E-6A673D54CB1A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  <tableStyle name="Prozess" pivot="0" count="0" xr9:uid="{B77384C6-1AD2-42A5-9726-45E9DF022936}"/>
    <tableStyle name="Tabellenformat 1" pivot="0" count="3" xr9:uid="{D8E8F338-D97C-406C-8CDC-AE12327083CB}">
      <tableStyleElement type="wholeTable" dxfId="45"/>
      <tableStyleElement type="headerRow" dxfId="44"/>
      <tableStyleElement type="firstColumn" dxfId="43"/>
    </tableStyle>
    <tableStyle name="TableStyleQueryResult" pivot="0" count="3" xr9:uid="{0D6338EE-A151-4FE9-9417-692E856FDC78}">
      <tableStyleElement type="wholeTable" dxfId="42"/>
      <tableStyleElement type="headerRow" dxfId="41"/>
      <tableStyleElement type="firstRowStripe" dxfId="40"/>
    </tableStyle>
    <tableStyle name="TableStyleQueryPreview" pivot="0" count="3" xr9:uid="{14770C3C-3EA2-454B-BDE8-09C0EF078201}">
      <tableStyleElement type="wholeTable" dxfId="39"/>
      <tableStyleElement type="headerRow" dxfId="38"/>
      <tableStyleElement type="firstRowStripe" dxfId="37"/>
    </tableStyle>
    <tableStyle name="TableStyleMedium2 2" pivot="0" count="7" xr9:uid="{907817DF-CE7D-4049-8034-DEC23EBC17B9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rbeit\Stunden%20und%20Verkauf%20Nelli%20Wolf%202025%20Anna%20Ernst_NEU.xlsx" TargetMode="External"/><Relationship Id="rId1" Type="http://schemas.openxmlformats.org/officeDocument/2006/relationships/externalLinkPath" Target="file:///Z:\Arbeit\Stunden%20und%20Verkauf%20Nelli%20Wolf%202025%20Anna%20Ernst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VK Januar"/>
      <sheetName val="VK Februar"/>
      <sheetName val="VK März"/>
      <sheetName val="VK April"/>
      <sheetName val="VK Mai"/>
      <sheetName val="VK Juni"/>
      <sheetName val="VK Juli"/>
      <sheetName val="VK August"/>
      <sheetName val="VK September"/>
      <sheetName val="VK Oktober"/>
      <sheetName val="VK November"/>
      <sheetName val="VK Dezember"/>
      <sheetName val="Kun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D2" t="str">
            <v>Alber</v>
          </cell>
        </row>
        <row r="3">
          <cell r="D3" t="str">
            <v>Apfelbeck</v>
          </cell>
        </row>
        <row r="4">
          <cell r="D4" t="str">
            <v>Armbruster</v>
          </cell>
        </row>
        <row r="5">
          <cell r="D5" t="str">
            <v>Bärmann</v>
          </cell>
        </row>
        <row r="6">
          <cell r="D6" t="str">
            <v>Barth</v>
          </cell>
        </row>
        <row r="7">
          <cell r="D7" t="str">
            <v>Birnbaum</v>
          </cell>
        </row>
        <row r="8">
          <cell r="D8" t="str">
            <v>Blattner</v>
          </cell>
        </row>
        <row r="9">
          <cell r="D9" t="str">
            <v>Bockstaller</v>
          </cell>
        </row>
        <row r="10">
          <cell r="D10" t="str">
            <v>Boheim</v>
          </cell>
        </row>
        <row r="11">
          <cell r="D11" t="str">
            <v>Boss</v>
          </cell>
        </row>
        <row r="12">
          <cell r="D12" t="str">
            <v>Breitbeil</v>
          </cell>
        </row>
        <row r="13">
          <cell r="D13" t="str">
            <v>Breuger</v>
          </cell>
        </row>
        <row r="14">
          <cell r="D14" t="str">
            <v>Brunner</v>
          </cell>
        </row>
        <row r="15">
          <cell r="D15" t="str">
            <v>Brüstle</v>
          </cell>
        </row>
        <row r="16">
          <cell r="D16" t="str">
            <v>Bührer</v>
          </cell>
        </row>
        <row r="17">
          <cell r="D17" t="str">
            <v>Bürklin</v>
          </cell>
        </row>
        <row r="18">
          <cell r="D18" t="str">
            <v>Carbonare</v>
          </cell>
        </row>
        <row r="19">
          <cell r="D19" t="str">
            <v>Christoph</v>
          </cell>
        </row>
        <row r="20">
          <cell r="D20" t="str">
            <v>Deisinger</v>
          </cell>
        </row>
        <row r="21">
          <cell r="D21" t="str">
            <v>Deisler</v>
          </cell>
        </row>
        <row r="22">
          <cell r="D22" t="str">
            <v>Diede</v>
          </cell>
        </row>
        <row r="23">
          <cell r="D23" t="str">
            <v>Disch</v>
          </cell>
        </row>
        <row r="24">
          <cell r="D24" t="str">
            <v>Drews</v>
          </cell>
        </row>
        <row r="25">
          <cell r="D25" t="str">
            <v>Elbe</v>
          </cell>
        </row>
        <row r="26">
          <cell r="D26" t="str">
            <v>Emmler</v>
          </cell>
        </row>
        <row r="27">
          <cell r="D27" t="str">
            <v>Fatty</v>
          </cell>
        </row>
        <row r="28">
          <cell r="D28" t="str">
            <v>Ferenkamp</v>
          </cell>
        </row>
        <row r="29">
          <cell r="D29" t="str">
            <v>Fladerer</v>
          </cell>
        </row>
        <row r="30">
          <cell r="D30" t="str">
            <v>Franzeck</v>
          </cell>
        </row>
        <row r="31">
          <cell r="D31" t="str">
            <v>Frey</v>
          </cell>
        </row>
        <row r="32">
          <cell r="D32" t="str">
            <v>Fuchs</v>
          </cell>
        </row>
        <row r="33">
          <cell r="D33" t="str">
            <v>Geier</v>
          </cell>
        </row>
        <row r="34">
          <cell r="D34" t="str">
            <v>Geppert-Koch</v>
          </cell>
        </row>
        <row r="35">
          <cell r="D35" t="str">
            <v>Gerber</v>
          </cell>
        </row>
        <row r="36">
          <cell r="D36" t="str">
            <v>Gerischer</v>
          </cell>
        </row>
        <row r="37">
          <cell r="D37" t="str">
            <v>Göckel</v>
          </cell>
        </row>
        <row r="38">
          <cell r="D38" t="str">
            <v>Goller</v>
          </cell>
        </row>
        <row r="39">
          <cell r="D39" t="str">
            <v>Göttlicher</v>
          </cell>
        </row>
        <row r="40">
          <cell r="D40" t="str">
            <v>Grafmüller</v>
          </cell>
        </row>
        <row r="41">
          <cell r="D41" t="str">
            <v>Grammer</v>
          </cell>
        </row>
        <row r="42">
          <cell r="D42" t="str">
            <v>Grönewald</v>
          </cell>
        </row>
        <row r="43">
          <cell r="D43" t="str">
            <v>Guthier</v>
          </cell>
        </row>
        <row r="44">
          <cell r="D44" t="str">
            <v>Gutmann</v>
          </cell>
        </row>
        <row r="45">
          <cell r="D45" t="str">
            <v>Haas</v>
          </cell>
        </row>
        <row r="46">
          <cell r="D46" t="str">
            <v>Halberstadt</v>
          </cell>
        </row>
        <row r="47">
          <cell r="D47" t="str">
            <v>Hatz</v>
          </cell>
        </row>
        <row r="48">
          <cell r="D48" t="str">
            <v>Hauck</v>
          </cell>
        </row>
        <row r="49">
          <cell r="D49" t="str">
            <v>Häussler</v>
          </cell>
        </row>
        <row r="50">
          <cell r="D50" t="str">
            <v>Held</v>
          </cell>
        </row>
        <row r="51">
          <cell r="D51" t="str">
            <v>Hepp</v>
          </cell>
        </row>
        <row r="52">
          <cell r="D52" t="str">
            <v>Hermann</v>
          </cell>
        </row>
        <row r="53">
          <cell r="D53" t="str">
            <v>Herzog</v>
          </cell>
        </row>
        <row r="54">
          <cell r="D54" t="str">
            <v>Holdermann</v>
          </cell>
        </row>
        <row r="55">
          <cell r="D55" t="str">
            <v>Jäger</v>
          </cell>
        </row>
        <row r="56">
          <cell r="D56" t="str">
            <v>Jäschke</v>
          </cell>
        </row>
        <row r="57">
          <cell r="D57" t="str">
            <v>Jenne</v>
          </cell>
        </row>
        <row r="58">
          <cell r="D58" t="str">
            <v>Jetter</v>
          </cell>
        </row>
        <row r="59">
          <cell r="D59" t="str">
            <v>Kaszemeck</v>
          </cell>
        </row>
        <row r="60">
          <cell r="D60" t="str">
            <v>Keinhörster</v>
          </cell>
        </row>
        <row r="61">
          <cell r="D61" t="str">
            <v>Kern</v>
          </cell>
        </row>
        <row r="62">
          <cell r="D62" t="str">
            <v>Kienzle</v>
          </cell>
        </row>
        <row r="63">
          <cell r="D63" t="str">
            <v>Kinemann</v>
          </cell>
        </row>
        <row r="64">
          <cell r="D64" t="str">
            <v>Kirner</v>
          </cell>
        </row>
        <row r="65">
          <cell r="D65" t="str">
            <v>Kirschner</v>
          </cell>
        </row>
        <row r="66">
          <cell r="D66" t="str">
            <v>Knöller</v>
          </cell>
        </row>
        <row r="67">
          <cell r="D67" t="str">
            <v>Koko</v>
          </cell>
        </row>
        <row r="68">
          <cell r="D68" t="str">
            <v>Konen</v>
          </cell>
        </row>
        <row r="69">
          <cell r="D69" t="str">
            <v>Kopp</v>
          </cell>
        </row>
        <row r="70">
          <cell r="D70" t="str">
            <v>Kozian</v>
          </cell>
        </row>
        <row r="71">
          <cell r="D71" t="str">
            <v>Kreiz</v>
          </cell>
        </row>
        <row r="72">
          <cell r="D72" t="str">
            <v>Krieger</v>
          </cell>
        </row>
        <row r="73">
          <cell r="D73" t="str">
            <v>Kühne</v>
          </cell>
        </row>
        <row r="74">
          <cell r="D74" t="str">
            <v>Kurth</v>
          </cell>
        </row>
        <row r="75">
          <cell r="D75" t="str">
            <v>Laifer</v>
          </cell>
        </row>
        <row r="76">
          <cell r="D76" t="str">
            <v>Laufer</v>
          </cell>
        </row>
        <row r="77">
          <cell r="D77" t="str">
            <v>Lender</v>
          </cell>
        </row>
        <row r="78">
          <cell r="D78" t="str">
            <v>Lenz</v>
          </cell>
        </row>
        <row r="79">
          <cell r="D79" t="str">
            <v>Licht</v>
          </cell>
        </row>
        <row r="80">
          <cell r="D80" t="str">
            <v>Limberger</v>
          </cell>
        </row>
        <row r="81">
          <cell r="D81" t="str">
            <v>Mack</v>
          </cell>
        </row>
        <row r="82">
          <cell r="D82" t="str">
            <v>Mädler</v>
          </cell>
        </row>
        <row r="83">
          <cell r="D83" t="str">
            <v>Mahlau</v>
          </cell>
        </row>
        <row r="84">
          <cell r="D84" t="str">
            <v>Maier</v>
          </cell>
        </row>
        <row r="85">
          <cell r="D85" t="str">
            <v>Martin</v>
          </cell>
        </row>
        <row r="86">
          <cell r="D86" t="str">
            <v>Meier</v>
          </cell>
        </row>
        <row r="87">
          <cell r="D87" t="str">
            <v>Minder</v>
          </cell>
        </row>
        <row r="88">
          <cell r="D88" t="str">
            <v>Monke</v>
          </cell>
        </row>
        <row r="89">
          <cell r="D89" t="str">
            <v>Mutlu</v>
          </cell>
        </row>
        <row r="90">
          <cell r="D90" t="str">
            <v>Mutschler</v>
          </cell>
        </row>
        <row r="91">
          <cell r="D91" t="str">
            <v>Nebel</v>
          </cell>
        </row>
        <row r="92">
          <cell r="D92" t="str">
            <v>Oschwald</v>
          </cell>
        </row>
        <row r="93">
          <cell r="D93" t="str">
            <v>Paschmann</v>
          </cell>
        </row>
        <row r="94">
          <cell r="D94" t="str">
            <v>Reger</v>
          </cell>
        </row>
        <row r="95">
          <cell r="D95" t="str">
            <v>Reichert</v>
          </cell>
        </row>
        <row r="96">
          <cell r="D96" t="str">
            <v>Rist</v>
          </cell>
        </row>
        <row r="97">
          <cell r="D97" t="str">
            <v>Roser</v>
          </cell>
        </row>
        <row r="98">
          <cell r="D98" t="str">
            <v>Ruetz</v>
          </cell>
        </row>
        <row r="99">
          <cell r="D99" t="str">
            <v>Ruppert</v>
          </cell>
        </row>
        <row r="100">
          <cell r="D100" t="str">
            <v>Sawatzkij</v>
          </cell>
        </row>
        <row r="101">
          <cell r="D101" t="str">
            <v>Schikora</v>
          </cell>
        </row>
        <row r="102">
          <cell r="D102" t="str">
            <v>Schirk</v>
          </cell>
        </row>
        <row r="103">
          <cell r="D103" t="str">
            <v>Schmer</v>
          </cell>
        </row>
        <row r="104">
          <cell r="D104" t="str">
            <v>Schmidt</v>
          </cell>
        </row>
        <row r="105">
          <cell r="D105" t="str">
            <v>Schmitz</v>
          </cell>
        </row>
        <row r="106">
          <cell r="D106" t="str">
            <v>Schneider</v>
          </cell>
        </row>
        <row r="107">
          <cell r="D107" t="str">
            <v>Schrimpel</v>
          </cell>
        </row>
        <row r="108">
          <cell r="D108" t="str">
            <v>Schwaiger</v>
          </cell>
        </row>
        <row r="109">
          <cell r="D109" t="str">
            <v>Schwitzer</v>
          </cell>
        </row>
        <row r="110">
          <cell r="D110" t="str">
            <v>Seidel</v>
          </cell>
        </row>
        <row r="111">
          <cell r="D111" t="str">
            <v>Senn</v>
          </cell>
        </row>
        <row r="112">
          <cell r="D112" t="str">
            <v>Sexauer</v>
          </cell>
        </row>
        <row r="113">
          <cell r="D113" t="str">
            <v>Steuer</v>
          </cell>
        </row>
        <row r="114">
          <cell r="D114" t="str">
            <v>Trick</v>
          </cell>
        </row>
        <row r="115">
          <cell r="D115" t="str">
            <v>Unmüssig</v>
          </cell>
        </row>
        <row r="116">
          <cell r="D116" t="str">
            <v>Van der Klaj</v>
          </cell>
        </row>
        <row r="117">
          <cell r="D117" t="str">
            <v>Volz</v>
          </cell>
        </row>
        <row r="118">
          <cell r="D118" t="str">
            <v>Wagner</v>
          </cell>
        </row>
        <row r="119">
          <cell r="D119" t="str">
            <v>Walz</v>
          </cell>
        </row>
        <row r="120">
          <cell r="D120" t="str">
            <v>Warmutt</v>
          </cell>
        </row>
        <row r="121">
          <cell r="D121" t="str">
            <v>Weigele</v>
          </cell>
        </row>
        <row r="122">
          <cell r="D122" t="str">
            <v>Weingärtner</v>
          </cell>
        </row>
        <row r="123">
          <cell r="D123" t="str">
            <v>Wießler</v>
          </cell>
        </row>
        <row r="124">
          <cell r="D124" t="str">
            <v>Willm</v>
          </cell>
        </row>
        <row r="125">
          <cell r="D125" t="str">
            <v>Willmund</v>
          </cell>
        </row>
        <row r="126">
          <cell r="D126" t="str">
            <v>Wischinski</v>
          </cell>
        </row>
        <row r="127">
          <cell r="D127" t="str">
            <v>Wölfle</v>
          </cell>
        </row>
        <row r="128">
          <cell r="D128" t="str">
            <v>Zahn</v>
          </cell>
        </row>
        <row r="129">
          <cell r="D129" t="str">
            <v>Zimmermann</v>
          </cell>
        </row>
        <row r="130">
          <cell r="D130" t="str">
            <v>Zinser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34B1-19FB-43B2-A83B-21A9C9173728}">
  <sheetPr>
    <tabColor rgb="FFC1EFFF"/>
  </sheetPr>
  <dimension ref="A1:N42"/>
  <sheetViews>
    <sheetView tabSelected="1" zoomScaleNormal="100" workbookViewId="0">
      <selection activeCell="L10" sqref="L10"/>
    </sheetView>
  </sheetViews>
  <sheetFormatPr baseColWidth="10" defaultRowHeight="15"/>
  <cols>
    <col min="1" max="1" width="18.42578125" customWidth="1"/>
    <col min="2" max="2" width="12.140625" bestFit="1" customWidth="1"/>
    <col min="6" max="6" width="12.42578125" customWidth="1"/>
    <col min="10" max="10" width="13.28515625" bestFit="1" customWidth="1"/>
    <col min="13" max="13" width="13.28515625" customWidth="1"/>
  </cols>
  <sheetData>
    <row r="1" spans="1:14" ht="27.75">
      <c r="A1" s="1">
        <f>DATEVALUE("1.1."&amp;$B$1)</f>
        <v>46023</v>
      </c>
      <c r="B1" s="2">
        <v>2026</v>
      </c>
      <c r="C1" s="3"/>
      <c r="D1" s="3"/>
      <c r="E1" s="3"/>
      <c r="F1" s="3"/>
      <c r="G1" s="3"/>
      <c r="H1" s="3"/>
    </row>
    <row r="2" spans="1:1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20</v>
      </c>
    </row>
    <row r="3" spans="1:14">
      <c r="A3" s="6">
        <f>A1</f>
        <v>46023</v>
      </c>
      <c r="B3" s="7" t="s">
        <v>11</v>
      </c>
      <c r="C3" s="7" t="s">
        <v>11</v>
      </c>
      <c r="D3" s="7" t="s">
        <v>11</v>
      </c>
      <c r="E3" s="8">
        <f>IF(OR($B3="Urlaub",$B3="Krank",$B3="Feiertag"),8/24,C3-B3-D3)</f>
        <v>0.33333333333333331</v>
      </c>
      <c r="F3" s="9">
        <f t="shared" ref="F3:F33" si="0">IF(E3&gt;0,E3*$C$35*24,"")</f>
        <v>8</v>
      </c>
      <c r="G3" s="39" t="str">
        <f>IF(A3="","",IF((MOD($A3,7)=1)+(A4=""),SUM(F$3:F3)-SUM(G$1:G2),""))</f>
        <v/>
      </c>
      <c r="H3" s="40" t="str">
        <f>IF(LEFT(I4,3)="Arb",SUM(H$2:H2),IF(G3="","",SUM(E$3:E3)-SUM(H$1:H2)))</f>
        <v/>
      </c>
      <c r="I3" s="39" t="str">
        <f>IF(G3="","",WEEKNUM(A3,21))</f>
        <v/>
      </c>
    </row>
    <row r="4" spans="1:14">
      <c r="A4" s="6">
        <f>A3+1</f>
        <v>46024</v>
      </c>
      <c r="B4" s="7" t="s">
        <v>12</v>
      </c>
      <c r="C4" s="7" t="s">
        <v>12</v>
      </c>
      <c r="D4" s="7" t="s">
        <v>12</v>
      </c>
      <c r="E4" s="8">
        <f t="shared" ref="E4:E33" si="1">IF(OR($B4="Urlaub",$B4="Krank",$B4="Feiertag"),8/24,C4-B4-D4)</f>
        <v>0.33333333333333331</v>
      </c>
      <c r="F4" s="9">
        <f t="shared" si="0"/>
        <v>8</v>
      </c>
      <c r="G4" t="str">
        <f>IF(A4="","",IF((MOD($A4,7)=1)+(A5=""),SUM(F$3:F4)-SUM(G$1:G3),""))</f>
        <v/>
      </c>
      <c r="H4" s="10" t="str">
        <f>IF(LEFT(I5,3)="Arb",SUM(H$2:H3),IF(G4="","",SUM(E$3:E4)-SUM(H$1:H3)))</f>
        <v/>
      </c>
      <c r="I4" t="str">
        <f t="shared" ref="I4:I33" si="2">IF(G4="","",WEEKNUM(A4,21))</f>
        <v/>
      </c>
    </row>
    <row r="5" spans="1:14">
      <c r="A5" s="6">
        <f t="shared" ref="A5:A30" si="3">A4+1</f>
        <v>46025</v>
      </c>
      <c r="B5" s="7" t="s">
        <v>13</v>
      </c>
      <c r="C5" s="7" t="s">
        <v>13</v>
      </c>
      <c r="D5" s="7" t="s">
        <v>13</v>
      </c>
      <c r="E5" s="8">
        <f t="shared" si="1"/>
        <v>0.33333333333333331</v>
      </c>
      <c r="F5" s="9">
        <f t="shared" si="0"/>
        <v>8</v>
      </c>
      <c r="G5" t="str">
        <f>IF(A5="","",IF((MOD($A5,7)=1)+(A6=""),SUM(F$3:F5)-SUM(G$1:G4),""))</f>
        <v/>
      </c>
      <c r="H5" s="10" t="str">
        <f>IF(LEFT(I6,3)="Arb",SUM(H$2:H4),IF(G5="","",SUM(E$3:E5)-SUM(H$1:H4)))</f>
        <v/>
      </c>
      <c r="I5" t="str">
        <f t="shared" si="2"/>
        <v/>
      </c>
    </row>
    <row r="6" spans="1:14">
      <c r="A6" s="6">
        <f t="shared" si="3"/>
        <v>46026</v>
      </c>
      <c r="B6" s="7"/>
      <c r="C6" s="7"/>
      <c r="D6" s="7"/>
      <c r="E6" s="8">
        <f t="shared" si="1"/>
        <v>0</v>
      </c>
      <c r="F6" s="9" t="str">
        <f t="shared" si="0"/>
        <v/>
      </c>
      <c r="G6">
        <f>IF(A6="","",IF((MOD($A6,7)=1)+(A7=""),SUM(F$3:F6)-SUM(G$1:G5),""))</f>
        <v>24</v>
      </c>
      <c r="H6" s="10">
        <f>IF(LEFT(I7,3)="Arb",SUM(H$2:H5),IF(G6="","",SUM(E$3:E6)-SUM(H$1:H5)))</f>
        <v>1</v>
      </c>
      <c r="I6">
        <f t="shared" si="2"/>
        <v>1</v>
      </c>
    </row>
    <row r="7" spans="1:14">
      <c r="A7" s="6">
        <f t="shared" si="3"/>
        <v>46027</v>
      </c>
      <c r="B7" s="7"/>
      <c r="C7" s="7"/>
      <c r="D7" s="7"/>
      <c r="E7" s="8">
        <f t="shared" si="1"/>
        <v>0</v>
      </c>
      <c r="F7" s="9" t="str">
        <f t="shared" si="0"/>
        <v/>
      </c>
      <c r="G7" t="str">
        <f>IF(A7="","",IF((MOD($A7,7)=1)+(A8=""),SUM(F$3:F7)-SUM(G$1:G6),""))</f>
        <v/>
      </c>
      <c r="H7" s="10" t="str">
        <f>IF(LEFT(I8,3)="Arb",SUM(H$2:H6),IF(G7="","",SUM(E$3:E7)-SUM(H$1:H6)))</f>
        <v/>
      </c>
      <c r="I7" t="str">
        <f t="shared" si="2"/>
        <v/>
      </c>
      <c r="N7" s="11"/>
    </row>
    <row r="8" spans="1:14">
      <c r="A8" s="6">
        <f t="shared" si="3"/>
        <v>46028</v>
      </c>
      <c r="B8" s="7" t="s">
        <v>13</v>
      </c>
      <c r="C8" s="7" t="s">
        <v>13</v>
      </c>
      <c r="D8" s="7" t="s">
        <v>13</v>
      </c>
      <c r="E8" s="8">
        <f t="shared" si="1"/>
        <v>0.33333333333333331</v>
      </c>
      <c r="F8" s="9">
        <f t="shared" si="0"/>
        <v>8</v>
      </c>
      <c r="G8" t="str">
        <f>IF(A8="","",IF((MOD($A8,7)=1)+(A9=""),SUM(F$3:F8)-SUM(G$1:G7),""))</f>
        <v/>
      </c>
      <c r="H8" s="10" t="str">
        <f>IF(LEFT(I9,3)="Arb",SUM(H$2:H7),IF(G8="","",SUM(E$3:E8)-SUM(H$1:H7)))</f>
        <v/>
      </c>
      <c r="I8" t="str">
        <f t="shared" si="2"/>
        <v/>
      </c>
      <c r="N8" s="11"/>
    </row>
    <row r="9" spans="1:14">
      <c r="A9" s="6">
        <f t="shared" si="3"/>
        <v>46029</v>
      </c>
      <c r="B9" s="7" t="s">
        <v>11</v>
      </c>
      <c r="C9" s="7" t="s">
        <v>11</v>
      </c>
      <c r="D9" s="7" t="s">
        <v>11</v>
      </c>
      <c r="E9" s="8">
        <f t="shared" si="1"/>
        <v>0.33333333333333331</v>
      </c>
      <c r="F9" s="9">
        <f t="shared" si="0"/>
        <v>8</v>
      </c>
      <c r="G9" t="str">
        <f>IF(A9="","",IF((MOD($A9,7)=1)+(A10=""),SUM(F$3:F9)-SUM(G$1:G8),""))</f>
        <v/>
      </c>
      <c r="H9" s="10" t="str">
        <f>IF(LEFT(I10,3)="Arb",SUM(H$2:H8),IF(G9="","",SUM(E$3:E9)-SUM(H$1:H8)))</f>
        <v/>
      </c>
      <c r="I9" t="str">
        <f t="shared" si="2"/>
        <v/>
      </c>
      <c r="N9" s="11"/>
    </row>
    <row r="10" spans="1:14">
      <c r="A10" s="6">
        <f t="shared" si="3"/>
        <v>46030</v>
      </c>
      <c r="B10" s="7" t="s">
        <v>12</v>
      </c>
      <c r="C10" s="7" t="s">
        <v>12</v>
      </c>
      <c r="D10" s="7" t="s">
        <v>12</v>
      </c>
      <c r="E10" s="8">
        <f t="shared" si="1"/>
        <v>0.33333333333333331</v>
      </c>
      <c r="F10" s="9">
        <f t="shared" si="0"/>
        <v>8</v>
      </c>
      <c r="G10" t="str">
        <f>IF(A10="","",IF((MOD($A10,7)=1)+(A11=""),SUM(F$3:F10)-SUM(G$1:G9),""))</f>
        <v/>
      </c>
      <c r="H10" s="10" t="str">
        <f>IF(LEFT(I11,3)="Arb",SUM(H$2:H9),IF(G10="","",SUM(E$3:E10)-SUM(H$1:H9)))</f>
        <v/>
      </c>
      <c r="I10" t="str">
        <f t="shared" si="2"/>
        <v/>
      </c>
      <c r="N10" s="11"/>
    </row>
    <row r="11" spans="1:14">
      <c r="A11" s="6">
        <f t="shared" si="3"/>
        <v>46031</v>
      </c>
      <c r="B11" s="7" t="s">
        <v>13</v>
      </c>
      <c r="C11" s="7" t="s">
        <v>13</v>
      </c>
      <c r="D11" s="7" t="s">
        <v>13</v>
      </c>
      <c r="E11" s="8">
        <f t="shared" si="1"/>
        <v>0.33333333333333331</v>
      </c>
      <c r="F11" s="9">
        <f t="shared" si="0"/>
        <v>8</v>
      </c>
      <c r="G11" t="str">
        <f>IF(A11="","",IF((MOD($A11,7)=1)+(A12=""),SUM(F$3:F11)-SUM(G$1:G10),""))</f>
        <v/>
      </c>
      <c r="H11" s="10" t="str">
        <f>IF(LEFT(I12,3)="Arb",SUM(H$2:H10),IF(G11="","",SUM(E$3:E11)-SUM(H$1:H10)))</f>
        <v/>
      </c>
      <c r="I11" t="str">
        <f t="shared" si="2"/>
        <v/>
      </c>
      <c r="N11" s="11"/>
    </row>
    <row r="12" spans="1:14">
      <c r="A12" s="6">
        <f t="shared" si="3"/>
        <v>46032</v>
      </c>
      <c r="B12" s="7" t="s">
        <v>11</v>
      </c>
      <c r="C12" s="7" t="s">
        <v>11</v>
      </c>
      <c r="D12" s="7" t="s">
        <v>11</v>
      </c>
      <c r="E12" s="8">
        <f t="shared" si="1"/>
        <v>0.33333333333333331</v>
      </c>
      <c r="F12" s="9">
        <f t="shared" si="0"/>
        <v>8</v>
      </c>
      <c r="G12" t="str">
        <f>IF(A12="","",IF((MOD($A12,7)=1)+(A13=""),SUM(F$3:F12)-SUM(G$1:G11),""))</f>
        <v/>
      </c>
      <c r="H12" s="10" t="str">
        <f>IF(LEFT(I13,3)="Arb",SUM(H$2:H11),IF(G12="","",SUM(E$3:E12)-SUM(H$1:H11)))</f>
        <v/>
      </c>
      <c r="I12" t="str">
        <f t="shared" si="2"/>
        <v/>
      </c>
      <c r="N12" s="11"/>
    </row>
    <row r="13" spans="1:14">
      <c r="A13" s="6">
        <f t="shared" si="3"/>
        <v>46033</v>
      </c>
      <c r="B13" s="7"/>
      <c r="C13" s="7"/>
      <c r="D13" s="7"/>
      <c r="E13" s="8">
        <f t="shared" si="1"/>
        <v>0</v>
      </c>
      <c r="F13" s="9" t="str">
        <f t="shared" si="0"/>
        <v/>
      </c>
      <c r="G13">
        <f>IF(A13="","",IF((MOD($A13,7)=1)+(A14=""),SUM(F$3:F13)-SUM(G$1:G12),""))</f>
        <v>40</v>
      </c>
      <c r="H13" s="10">
        <f>IF(LEFT(I14,3)="Arb",SUM(H$2:H12),IF(G13="","",SUM(E$3:E13)-SUM(H$1:H12)))</f>
        <v>1.6666666666666665</v>
      </c>
      <c r="I13">
        <f t="shared" si="2"/>
        <v>2</v>
      </c>
      <c r="N13" s="11"/>
    </row>
    <row r="14" spans="1:14">
      <c r="A14" s="6">
        <f t="shared" si="3"/>
        <v>46034</v>
      </c>
      <c r="B14" s="7"/>
      <c r="C14" s="7"/>
      <c r="D14" s="7"/>
      <c r="E14" s="8">
        <f t="shared" si="1"/>
        <v>0</v>
      </c>
      <c r="F14" s="9" t="str">
        <f t="shared" si="0"/>
        <v/>
      </c>
      <c r="G14" t="str">
        <f>IF(A14="","",IF((MOD($A14,7)=1)+(A15=""),SUM(F$3:F14)-SUM(G$1:G13),""))</f>
        <v/>
      </c>
      <c r="H14" s="10" t="str">
        <f>IF(LEFT(I15,3)="Arb",SUM(H$2:H13),IF(G14="","",SUM(E$3:E14)-SUM(H$1:H13)))</f>
        <v/>
      </c>
      <c r="I14" t="str">
        <f t="shared" si="2"/>
        <v/>
      </c>
      <c r="N14" s="11"/>
    </row>
    <row r="15" spans="1:14">
      <c r="A15" s="6">
        <f t="shared" si="3"/>
        <v>46035</v>
      </c>
      <c r="B15" s="7">
        <v>0.375</v>
      </c>
      <c r="C15" s="7">
        <v>0.75</v>
      </c>
      <c r="D15" s="7">
        <v>4.1666666666666664E-2</v>
      </c>
      <c r="E15" s="8">
        <f t="shared" si="1"/>
        <v>0.33333333333333331</v>
      </c>
      <c r="F15" s="9">
        <f t="shared" si="0"/>
        <v>8</v>
      </c>
      <c r="G15" t="str">
        <f>IF(A15="","",IF((MOD($A15,7)=1)+(A16=""),SUM(F$3:F15)-SUM(G$1:G14),""))</f>
        <v/>
      </c>
      <c r="H15" s="10" t="str">
        <f>IF(LEFT(I16,3)="Arb",SUM(H$2:H14),IF(G15="","",SUM(E$3:E15)-SUM(H$1:H14)))</f>
        <v/>
      </c>
      <c r="I15" t="str">
        <f t="shared" si="2"/>
        <v/>
      </c>
      <c r="N15" s="11"/>
    </row>
    <row r="16" spans="1:14">
      <c r="A16" s="6">
        <f t="shared" si="3"/>
        <v>46036</v>
      </c>
      <c r="B16" s="7" t="s">
        <v>12</v>
      </c>
      <c r="C16" s="7" t="s">
        <v>12</v>
      </c>
      <c r="D16" s="7" t="s">
        <v>12</v>
      </c>
      <c r="E16" s="8">
        <f t="shared" si="1"/>
        <v>0.33333333333333331</v>
      </c>
      <c r="F16" s="9">
        <f t="shared" si="0"/>
        <v>8</v>
      </c>
      <c r="G16" t="str">
        <f>IF(A16="","",IF((MOD($A16,7)=1)+(A17=""),SUM(F$3:F16)-SUM(G$1:G15),""))</f>
        <v/>
      </c>
      <c r="H16" s="10" t="str">
        <f>IF(LEFT(I17,3)="Arb",SUM(H$2:H15),IF(G16="","",SUM(E$3:E16)-SUM(H$1:H15)))</f>
        <v/>
      </c>
      <c r="I16" t="str">
        <f t="shared" si="2"/>
        <v/>
      </c>
      <c r="N16" s="11"/>
    </row>
    <row r="17" spans="1:14">
      <c r="A17" s="6">
        <f t="shared" si="3"/>
        <v>46037</v>
      </c>
      <c r="B17" s="7" t="s">
        <v>13</v>
      </c>
      <c r="C17" s="7" t="s">
        <v>13</v>
      </c>
      <c r="D17" s="7" t="s">
        <v>13</v>
      </c>
      <c r="E17" s="8">
        <f t="shared" si="1"/>
        <v>0.33333333333333331</v>
      </c>
      <c r="F17" s="9">
        <f t="shared" si="0"/>
        <v>8</v>
      </c>
      <c r="G17" t="str">
        <f>IF(A17="","",IF((MOD($A17,7)=1)+(A18=""),SUM(F$3:F17)-SUM(G$1:G16),""))</f>
        <v/>
      </c>
      <c r="H17" s="10" t="str">
        <f>IF(LEFT(I18,3)="Arb",SUM(H$2:H16),IF(G17="","",SUM(E$3:E17)-SUM(H$1:H16)))</f>
        <v/>
      </c>
      <c r="I17" t="str">
        <f t="shared" si="2"/>
        <v/>
      </c>
      <c r="N17" s="11"/>
    </row>
    <row r="18" spans="1:14">
      <c r="A18" s="6">
        <f t="shared" si="3"/>
        <v>46038</v>
      </c>
      <c r="B18" s="7" t="s">
        <v>11</v>
      </c>
      <c r="C18" s="7" t="s">
        <v>11</v>
      </c>
      <c r="D18" s="7" t="s">
        <v>11</v>
      </c>
      <c r="E18" s="8">
        <f t="shared" si="1"/>
        <v>0.33333333333333331</v>
      </c>
      <c r="F18" s="9">
        <f t="shared" si="0"/>
        <v>8</v>
      </c>
      <c r="G18" t="str">
        <f>IF(A18="","",IF((MOD($A18,7)=1)+(A19=""),SUM(F$3:F18)-SUM(G$1:G17),""))</f>
        <v/>
      </c>
      <c r="H18" s="10" t="str">
        <f>IF(LEFT(I19,3)="Arb",SUM(H$2:H17),IF(G18="","",SUM(E$3:E18)-SUM(H$1:H17)))</f>
        <v/>
      </c>
      <c r="I18" t="str">
        <f t="shared" si="2"/>
        <v/>
      </c>
      <c r="N18" s="11"/>
    </row>
    <row r="19" spans="1:14">
      <c r="A19" s="6">
        <f t="shared" si="3"/>
        <v>46039</v>
      </c>
      <c r="B19" s="7" t="s">
        <v>12</v>
      </c>
      <c r="C19" s="7" t="s">
        <v>12</v>
      </c>
      <c r="D19" s="7" t="s">
        <v>12</v>
      </c>
      <c r="E19" s="8">
        <f t="shared" si="1"/>
        <v>0.33333333333333331</v>
      </c>
      <c r="F19" s="9">
        <f t="shared" si="0"/>
        <v>8</v>
      </c>
      <c r="G19" t="str">
        <f>IF(A19="","",IF((MOD($A19,7)=1)+(A20=""),SUM(F$3:F19)-SUM(G$1:G18),""))</f>
        <v/>
      </c>
      <c r="H19" s="10" t="str">
        <f>IF(LEFT(I20,3)="Arb",SUM(H$2:H18),IF(G19="","",SUM(E$3:E19)-SUM(H$1:H18)))</f>
        <v/>
      </c>
      <c r="I19" t="str">
        <f t="shared" si="2"/>
        <v/>
      </c>
    </row>
    <row r="20" spans="1:14">
      <c r="A20" s="6">
        <f t="shared" si="3"/>
        <v>46040</v>
      </c>
      <c r="B20" s="7"/>
      <c r="C20" s="7"/>
      <c r="D20" s="7"/>
      <c r="E20" s="8">
        <f t="shared" si="1"/>
        <v>0</v>
      </c>
      <c r="F20" s="9" t="str">
        <f t="shared" si="0"/>
        <v/>
      </c>
      <c r="G20">
        <f>IF(A20="","",IF((MOD($A20,7)=1)+(A21=""),SUM(F$3:F20)-SUM(G$1:G19),""))</f>
        <v>40</v>
      </c>
      <c r="H20" s="10">
        <f>IF(LEFT(I21,3)="Arb",SUM(H$2:H19),IF(G20="","",SUM(E$3:E20)-SUM(H$1:H19)))</f>
        <v>1.6666666666666665</v>
      </c>
      <c r="I20">
        <f t="shared" si="2"/>
        <v>3</v>
      </c>
    </row>
    <row r="21" spans="1:14">
      <c r="A21" s="6">
        <f t="shared" si="3"/>
        <v>46041</v>
      </c>
      <c r="B21" s="7"/>
      <c r="C21" s="7"/>
      <c r="D21" s="7"/>
      <c r="E21" s="8">
        <f t="shared" si="1"/>
        <v>0</v>
      </c>
      <c r="F21" s="9" t="str">
        <f t="shared" si="0"/>
        <v/>
      </c>
      <c r="G21" t="str">
        <f>IF(A21="","",IF((MOD($A21,7)=1)+(A22=""),SUM(F$3:F21)-SUM(G$1:G20),""))</f>
        <v/>
      </c>
      <c r="H21" s="10" t="str">
        <f>IF(LEFT(I22,3)="Arb",SUM(H$2:H20),IF(G21="","",SUM(E$3:E21)-SUM(H$1:H20)))</f>
        <v/>
      </c>
      <c r="I21" t="str">
        <f t="shared" si="2"/>
        <v/>
      </c>
    </row>
    <row r="22" spans="1:14">
      <c r="A22" s="6">
        <f t="shared" si="3"/>
        <v>46042</v>
      </c>
      <c r="B22" s="7" t="s">
        <v>12</v>
      </c>
      <c r="C22" s="7" t="s">
        <v>12</v>
      </c>
      <c r="D22" s="7" t="s">
        <v>12</v>
      </c>
      <c r="E22" s="8">
        <f t="shared" si="1"/>
        <v>0.33333333333333331</v>
      </c>
      <c r="F22" s="9">
        <f t="shared" si="0"/>
        <v>8</v>
      </c>
      <c r="G22" t="str">
        <f>IF(A22="","",IF((MOD($A22,7)=1)+(A23=""),SUM(F$3:F22)-SUM(G$1:G21),""))</f>
        <v/>
      </c>
      <c r="H22" s="10" t="str">
        <f>IF(LEFT(I23,3)="Arb",SUM(H$2:H21),IF(G22="","",SUM(E$3:E22)-SUM(H$1:H21)))</f>
        <v/>
      </c>
      <c r="I22" t="str">
        <f t="shared" si="2"/>
        <v/>
      </c>
    </row>
    <row r="23" spans="1:14">
      <c r="A23" s="6">
        <f t="shared" si="3"/>
        <v>46043</v>
      </c>
      <c r="B23" s="7" t="s">
        <v>13</v>
      </c>
      <c r="C23" s="7" t="s">
        <v>13</v>
      </c>
      <c r="D23" s="7" t="s">
        <v>13</v>
      </c>
      <c r="E23" s="8">
        <f t="shared" si="1"/>
        <v>0.33333333333333331</v>
      </c>
      <c r="F23" s="9">
        <f t="shared" si="0"/>
        <v>8</v>
      </c>
      <c r="G23" t="str">
        <f>IF(A23="","",IF((MOD($A23,7)=1)+(A24=""),SUM(F$3:F23)-SUM(G$1:G22),""))</f>
        <v/>
      </c>
      <c r="H23" s="10" t="str">
        <f>IF(LEFT(I24,3)="Arb",SUM(H$2:H22),IF(G23="","",SUM(E$3:E23)-SUM(H$1:H22)))</f>
        <v/>
      </c>
      <c r="I23" t="str">
        <f t="shared" si="2"/>
        <v/>
      </c>
    </row>
    <row r="24" spans="1:14">
      <c r="A24" s="6">
        <f t="shared" si="3"/>
        <v>46044</v>
      </c>
      <c r="B24" s="7" t="s">
        <v>11</v>
      </c>
      <c r="C24" s="7" t="s">
        <v>11</v>
      </c>
      <c r="D24" s="7" t="s">
        <v>11</v>
      </c>
      <c r="E24" s="8">
        <f t="shared" si="1"/>
        <v>0.33333333333333331</v>
      </c>
      <c r="F24" s="9">
        <f t="shared" si="0"/>
        <v>8</v>
      </c>
      <c r="G24" t="str">
        <f>IF(A24="","",IF((MOD($A24,7)=1)+(A25=""),SUM(F$3:F24)-SUM(G$1:G23),""))</f>
        <v/>
      </c>
      <c r="H24" s="10" t="str">
        <f>IF(LEFT(I25,3)="Arb",SUM(H$2:H23),IF(G24="","",SUM(E$3:E24)-SUM(H$1:H23)))</f>
        <v/>
      </c>
      <c r="I24" t="str">
        <f t="shared" si="2"/>
        <v/>
      </c>
    </row>
    <row r="25" spans="1:14">
      <c r="A25" s="6">
        <f t="shared" si="3"/>
        <v>46045</v>
      </c>
      <c r="B25" s="7" t="s">
        <v>12</v>
      </c>
      <c r="C25" s="7" t="s">
        <v>12</v>
      </c>
      <c r="D25" s="7" t="s">
        <v>12</v>
      </c>
      <c r="E25" s="8">
        <f t="shared" si="1"/>
        <v>0.33333333333333331</v>
      </c>
      <c r="F25" s="9">
        <f t="shared" si="0"/>
        <v>8</v>
      </c>
      <c r="G25" t="str">
        <f>IF(A25="","",IF((MOD($A25,7)=1)+(A26=""),SUM(F$3:F25)-SUM(G$1:G24),""))</f>
        <v/>
      </c>
      <c r="H25" s="10" t="str">
        <f>IF(LEFT(I26,3)="Arb",SUM(H$2:H24),IF(G25="","",SUM(E$3:E25)-SUM(H$1:H24)))</f>
        <v/>
      </c>
      <c r="I25" t="str">
        <f t="shared" si="2"/>
        <v/>
      </c>
    </row>
    <row r="26" spans="1:14">
      <c r="A26" s="6">
        <f t="shared" si="3"/>
        <v>46046</v>
      </c>
      <c r="B26" s="7" t="s">
        <v>13</v>
      </c>
      <c r="C26" s="7" t="s">
        <v>13</v>
      </c>
      <c r="D26" s="7" t="s">
        <v>13</v>
      </c>
      <c r="E26" s="8">
        <f t="shared" si="1"/>
        <v>0.33333333333333331</v>
      </c>
      <c r="F26" s="9">
        <f t="shared" si="0"/>
        <v>8</v>
      </c>
      <c r="G26" t="str">
        <f>IF(A26="","",IF((MOD($A26,7)=1)+(A27=""),SUM(F$3:F26)-SUM(G$1:G25),""))</f>
        <v/>
      </c>
      <c r="H26" s="10" t="str">
        <f>IF(LEFT(I27,3)="Arb",SUM(H$2:H25),IF(G26="","",SUM(E$3:E26)-SUM(H$1:H25)))</f>
        <v/>
      </c>
      <c r="I26" t="str">
        <f t="shared" si="2"/>
        <v/>
      </c>
    </row>
    <row r="27" spans="1:14">
      <c r="A27" s="6">
        <f t="shared" si="3"/>
        <v>46047</v>
      </c>
      <c r="B27" s="7"/>
      <c r="C27" s="7"/>
      <c r="D27" s="7"/>
      <c r="E27" s="8">
        <f t="shared" si="1"/>
        <v>0</v>
      </c>
      <c r="F27" s="9" t="str">
        <f t="shared" si="0"/>
        <v/>
      </c>
      <c r="G27">
        <f>IF(A27="","",IF((MOD($A27,7)=1)+(A28=""),SUM(F$3:F27)-SUM(G$1:G26),""))</f>
        <v>40</v>
      </c>
      <c r="H27" s="10">
        <f>IF(LEFT(I28,3)="Arb",SUM(H$2:H26),IF(G27="","",SUM(E$3:E27)-SUM(H$1:H26)))</f>
        <v>1.6666666666666652</v>
      </c>
      <c r="I27">
        <f t="shared" si="2"/>
        <v>4</v>
      </c>
    </row>
    <row r="28" spans="1:14">
      <c r="A28" s="6">
        <f t="shared" si="3"/>
        <v>46048</v>
      </c>
      <c r="B28" s="7"/>
      <c r="C28" s="7"/>
      <c r="D28" s="7"/>
      <c r="E28" s="8">
        <f t="shared" si="1"/>
        <v>0</v>
      </c>
      <c r="F28" s="9" t="str">
        <f t="shared" si="0"/>
        <v/>
      </c>
      <c r="G28" t="str">
        <f>IF(A28="","",IF((MOD($A28,7)=1)+(A29=""),SUM(F$3:F28)-SUM(G$1:G27),""))</f>
        <v/>
      </c>
      <c r="H28" s="10" t="str">
        <f>IF(LEFT(I29,3)="Arb",SUM(H$2:H27),IF(G28="","",SUM(E$3:E28)-SUM(H$1:H27)))</f>
        <v/>
      </c>
      <c r="I28" t="str">
        <f t="shared" si="2"/>
        <v/>
      </c>
    </row>
    <row r="29" spans="1:14">
      <c r="A29" s="6">
        <f t="shared" si="3"/>
        <v>46049</v>
      </c>
      <c r="B29" s="7" t="s">
        <v>13</v>
      </c>
      <c r="C29" s="7" t="s">
        <v>13</v>
      </c>
      <c r="D29" s="7" t="s">
        <v>13</v>
      </c>
      <c r="E29" s="8">
        <f t="shared" si="1"/>
        <v>0.33333333333333331</v>
      </c>
      <c r="F29" s="9">
        <f t="shared" si="0"/>
        <v>8</v>
      </c>
      <c r="G29" t="str">
        <f>IF(A29="","",IF((MOD($A29,7)=1)+(A30=""),SUM(F$3:F29)-SUM(G$1:G28),""))</f>
        <v/>
      </c>
      <c r="H29" s="10" t="str">
        <f>IF(LEFT(I30,3)="Arb",SUM(H$2:H28),IF(G29="","",SUM(E$3:E29)-SUM(H$1:H28)))</f>
        <v/>
      </c>
      <c r="I29" t="str">
        <f t="shared" si="2"/>
        <v/>
      </c>
    </row>
    <row r="30" spans="1:14">
      <c r="A30" s="6">
        <f t="shared" si="3"/>
        <v>46050</v>
      </c>
      <c r="B30" s="7" t="s">
        <v>11</v>
      </c>
      <c r="C30" s="7" t="s">
        <v>11</v>
      </c>
      <c r="D30" s="7" t="s">
        <v>11</v>
      </c>
      <c r="E30" s="8">
        <f t="shared" si="1"/>
        <v>0.33333333333333331</v>
      </c>
      <c r="F30" s="9">
        <f t="shared" si="0"/>
        <v>8</v>
      </c>
      <c r="G30" t="str">
        <f>IF(A30="","",IF((MOD($A30,7)=1)+(A31=""),SUM(F$3:F30)-SUM(G$1:G29),""))</f>
        <v/>
      </c>
      <c r="H30" s="10" t="str">
        <f>IF(LEFT(I31,3)="Arb",SUM(H$2:H29),IF(G30="","",SUM(E$3:E30)-SUM(H$1:H29)))</f>
        <v/>
      </c>
      <c r="I30" t="str">
        <f t="shared" si="2"/>
        <v/>
      </c>
    </row>
    <row r="31" spans="1:14">
      <c r="A31" s="6">
        <f>IF(A30+1&gt;=DATE(YEAR($A1),MONTH($A1)+1,DAY($A1)),"",A30+1)</f>
        <v>46051</v>
      </c>
      <c r="B31" s="7" t="s">
        <v>12</v>
      </c>
      <c r="C31" s="7" t="s">
        <v>12</v>
      </c>
      <c r="D31" s="7" t="s">
        <v>12</v>
      </c>
      <c r="E31" s="8">
        <f t="shared" si="1"/>
        <v>0.33333333333333331</v>
      </c>
      <c r="F31" s="9">
        <f t="shared" si="0"/>
        <v>8</v>
      </c>
      <c r="G31" t="str">
        <f>IF(A31="","",IF((MOD($A31,7)=1)+(A32=""),SUM(F$3:F31)-SUM(G$1:G30),""))</f>
        <v/>
      </c>
      <c r="H31" s="10" t="str">
        <f>IF(LEFT(I32,3)="Arb",SUM(H$2:H30),IF(G31="","",SUM(E$3:E31)-SUM(H$1:H30)))</f>
        <v/>
      </c>
      <c r="I31" t="str">
        <f t="shared" si="2"/>
        <v/>
      </c>
    </row>
    <row r="32" spans="1:14">
      <c r="A32" s="6">
        <f>IF(A30+2&gt;=DATE(YEAR($A1),MONTH($A1)+1,DAY($A1)),"",A30+2)</f>
        <v>46052</v>
      </c>
      <c r="B32" s="7" t="s">
        <v>13</v>
      </c>
      <c r="C32" s="7" t="s">
        <v>13</v>
      </c>
      <c r="D32" s="7" t="s">
        <v>13</v>
      </c>
      <c r="E32" s="8">
        <f t="shared" si="1"/>
        <v>0.33333333333333331</v>
      </c>
      <c r="F32" s="9">
        <f t="shared" si="0"/>
        <v>8</v>
      </c>
      <c r="G32" t="str">
        <f>IF(A32="","",IF((MOD($A32,7)=1)+(A33=""),SUM(F$3:F32)-SUM(G$1:G31),""))</f>
        <v/>
      </c>
      <c r="H32" s="10" t="str">
        <f>IF(LEFT(I33,3)="Arb",SUM(H$2:H31),IF(G32="","",SUM(E$3:E32)-SUM(H$1:H31)))</f>
        <v/>
      </c>
      <c r="I32" t="str">
        <f t="shared" si="2"/>
        <v/>
      </c>
    </row>
    <row r="33" spans="1:13">
      <c r="A33" s="6">
        <f>IF(A30+3&gt;=DATE(YEAR($A1),MONTH($A1)+1,DAY($A1)),"",A30+3)</f>
        <v>46053</v>
      </c>
      <c r="B33" s="7">
        <v>0.375</v>
      </c>
      <c r="C33" s="7">
        <v>0.75</v>
      </c>
      <c r="D33" s="7">
        <v>4.1666666666666664E-2</v>
      </c>
      <c r="E33" s="8">
        <f t="shared" si="1"/>
        <v>0.33333333333333331</v>
      </c>
      <c r="F33" s="9">
        <f t="shared" si="0"/>
        <v>8</v>
      </c>
      <c r="G33">
        <f>IF(A33="","",IF((MOD($A33,7)=1)+(A34=""),SUM(F$3:F33)-SUM(G$1:G32),""))</f>
        <v>40</v>
      </c>
      <c r="H33" s="10">
        <f>IF(LEFT(I34,3)="Arb",SUM(H$2:H32),IF(G33="","",SUM(E$3:E33)-SUM(H$1:H32)))</f>
        <v>1.6666666666666652</v>
      </c>
      <c r="I33">
        <f t="shared" si="2"/>
        <v>5</v>
      </c>
    </row>
    <row r="34" spans="1:13" ht="15.75" thickBot="1">
      <c r="A34" s="14"/>
      <c r="B34" s="13"/>
      <c r="C34" s="13"/>
      <c r="D34" s="13"/>
      <c r="E34" s="13"/>
      <c r="F34" s="15"/>
      <c r="G34" s="15"/>
      <c r="H34" s="37">
        <f>IF(LEFT(I35,3)="Arb",SUM(H$2:H33),IF(G34="","",SUM(E$3:E34)-SUM(H$1:H33)))</f>
        <v>7.6666666666666634</v>
      </c>
      <c r="I34" s="38" t="str">
        <f>IF(G34="","",WEEKNUM(A34,21))</f>
        <v/>
      </c>
      <c r="J34" s="16"/>
      <c r="M34" s="16"/>
    </row>
    <row r="35" spans="1:13" ht="15.75" thickTop="1">
      <c r="A35" s="17"/>
      <c r="B35" s="18" t="s">
        <v>15</v>
      </c>
      <c r="C35" s="31">
        <v>1</v>
      </c>
      <c r="D35" s="18"/>
      <c r="E35" s="18"/>
      <c r="F35" s="12"/>
      <c r="G35" s="12"/>
      <c r="H35" s="12"/>
      <c r="I35" s="19" t="s">
        <v>8</v>
      </c>
      <c r="J35" s="19"/>
      <c r="K35" s="32" t="s">
        <v>9</v>
      </c>
      <c r="L35" s="32" t="s">
        <v>10</v>
      </c>
      <c r="M35" s="34" t="s">
        <v>14</v>
      </c>
    </row>
    <row r="36" spans="1:13">
      <c r="A36" s="12"/>
      <c r="D36" s="12"/>
      <c r="E36" s="9"/>
      <c r="F36" s="22"/>
      <c r="G36" s="9"/>
      <c r="H36" s="9"/>
      <c r="I36" s="23">
        <f>COUNT(F3:F34)</f>
        <v>23</v>
      </c>
      <c r="J36" s="23" t="s">
        <v>16</v>
      </c>
      <c r="K36" s="20">
        <f>69/24</f>
        <v>2.875</v>
      </c>
      <c r="L36" s="21">
        <f>(69/24)*24</f>
        <v>69</v>
      </c>
      <c r="M36" s="35">
        <v>20</v>
      </c>
    </row>
    <row r="37" spans="1:13">
      <c r="A37" s="12"/>
      <c r="B37" s="12"/>
      <c r="C37" s="12"/>
      <c r="D37" s="12"/>
      <c r="E37" s="9"/>
      <c r="F37" s="21"/>
      <c r="G37" s="9"/>
      <c r="H37" s="9"/>
      <c r="I37" s="24"/>
      <c r="J37" s="24" t="s">
        <v>17</v>
      </c>
      <c r="K37" s="20">
        <f>SUM(H3:H33)</f>
        <v>7.6666666666666634</v>
      </c>
      <c r="L37" s="21">
        <f>SUM(H3:H33)*24</f>
        <v>183.99999999999991</v>
      </c>
      <c r="M37" s="12"/>
    </row>
    <row r="38" spans="1:13">
      <c r="A38" s="12"/>
      <c r="B38" s="12"/>
      <c r="C38" s="41"/>
      <c r="D38" s="41"/>
      <c r="E38" s="21"/>
      <c r="F38" s="25"/>
      <c r="G38" s="9"/>
      <c r="H38" s="9"/>
      <c r="I38" s="42" t="s">
        <v>18</v>
      </c>
      <c r="J38" s="42"/>
      <c r="K38" s="26">
        <f>(K37-K36)</f>
        <v>4.7916666666666634</v>
      </c>
      <c r="L38" s="27">
        <f>(L37-L36)</f>
        <v>114.99999999999991</v>
      </c>
      <c r="M38" s="28">
        <f>(K38*C35)*24</f>
        <v>114.99999999999991</v>
      </c>
    </row>
    <row r="39" spans="1:13" ht="15.75">
      <c r="A39" s="12"/>
      <c r="B39" s="12"/>
      <c r="C39" s="12"/>
      <c r="D39" s="12"/>
      <c r="I39" s="43" t="s">
        <v>19</v>
      </c>
      <c r="J39" s="43"/>
      <c r="K39" s="12"/>
      <c r="L39" s="12"/>
      <c r="M39" s="33">
        <f>M38+M36</f>
        <v>134.99999999999991</v>
      </c>
    </row>
    <row r="40" spans="1:13">
      <c r="A40" s="12"/>
      <c r="B40" s="12"/>
      <c r="C40" s="12"/>
      <c r="D40" s="12"/>
      <c r="K40" s="12"/>
      <c r="L40" s="12"/>
    </row>
    <row r="42" spans="1:13">
      <c r="G42" s="29"/>
      <c r="H42" s="30"/>
    </row>
  </sheetData>
  <sheetProtection selectLockedCells="1"/>
  <mergeCells count="3">
    <mergeCell ref="C38:D38"/>
    <mergeCell ref="I38:J38"/>
    <mergeCell ref="I39:J39"/>
  </mergeCells>
  <conditionalFormatting sqref="A3:A33">
    <cfRule type="expression" dxfId="29" priority="4">
      <formula>WEEKDAY($A3,2)&lt;=5</formula>
    </cfRule>
    <cfRule type="expression" dxfId="28" priority="8">
      <formula>MOD(A3,7)=0</formula>
    </cfRule>
    <cfRule type="expression" dxfId="27" priority="9">
      <formula>MOD(A3,7)=1</formula>
    </cfRule>
  </conditionalFormatting>
  <conditionalFormatting sqref="B3:D33">
    <cfRule type="containsText" dxfId="26" priority="10" operator="containsText" text="Feiertag">
      <formula>NOT(ISERROR(SEARCH("Feiertag",B3)))</formula>
    </cfRule>
    <cfRule type="containsText" dxfId="25" priority="12" operator="containsText" text="Krank">
      <formula>NOT(ISERROR(SEARCH("Krank",B3)))</formula>
    </cfRule>
    <cfRule type="containsText" dxfId="24" priority="14" operator="containsText" text="Urlaub">
      <formula>NOT(ISERROR(SEARCH("Urlaub",B3)))</formula>
    </cfRule>
  </conditionalFormatting>
  <conditionalFormatting sqref="B34:E34">
    <cfRule type="containsText" dxfId="23" priority="1" operator="containsText" text="Feiertag">
      <formula>NOT(ISERROR(SEARCH("Feiertag",B34)))</formula>
    </cfRule>
    <cfRule type="containsText" dxfId="22" priority="2" operator="containsText" text="Krank">
      <formula>NOT(ISERROR(SEARCH("Krank",B34)))</formula>
    </cfRule>
    <cfRule type="containsText" dxfId="21" priority="3" operator="containsText" text="Urlaub">
      <formula>NOT(ISERROR(SEARCH("Urlaub",B34)))</formula>
    </cfRule>
  </conditionalFormatting>
  <conditionalFormatting sqref="E3:E33">
    <cfRule type="expression" dxfId="20" priority="11">
      <formula>OR($B3="Feiertag")</formula>
    </cfRule>
    <cfRule type="expression" dxfId="19" priority="13">
      <formula>OR($B3="Krank")</formula>
    </cfRule>
    <cfRule type="expression" dxfId="18" priority="15">
      <formula>OR($B3="Urlaub")</formula>
    </cfRule>
  </conditionalFormatting>
  <conditionalFormatting sqref="F3:F33">
    <cfRule type="expression" dxfId="17" priority="5">
      <formula>WEEKDAY($A3,2)=6</formula>
    </cfRule>
    <cfRule type="expression" dxfId="16" priority="6">
      <formula>WEEKDAY($A3,2)=7</formula>
    </cfRule>
    <cfRule type="expression" dxfId="15" priority="7">
      <formula>WEEKDAY($A3,2)&lt;=5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2F89-E8A4-4356-ACB9-5A90FF9594E3}">
  <sheetPr>
    <tabColor rgb="FFC1EFFF"/>
  </sheetPr>
  <dimension ref="A1:N42"/>
  <sheetViews>
    <sheetView zoomScaleNormal="100" workbookViewId="0">
      <selection activeCell="L4" sqref="L4:L9"/>
    </sheetView>
  </sheetViews>
  <sheetFormatPr baseColWidth="10" defaultRowHeight="15"/>
  <cols>
    <col min="1" max="1" width="18.42578125" customWidth="1"/>
    <col min="2" max="2" width="12.140625" bestFit="1" customWidth="1"/>
    <col min="6" max="6" width="12.42578125" customWidth="1"/>
    <col min="10" max="10" width="13.28515625" bestFit="1" customWidth="1"/>
    <col min="13" max="13" width="13.28515625" customWidth="1"/>
  </cols>
  <sheetData>
    <row r="1" spans="1:14" ht="27.75">
      <c r="A1" s="1">
        <f>DATEVALUE("1.2."&amp;$B$1)</f>
        <v>46054</v>
      </c>
      <c r="B1" s="2">
        <v>2026</v>
      </c>
      <c r="C1" s="3"/>
      <c r="D1" s="3"/>
      <c r="E1" s="3"/>
      <c r="F1" s="3"/>
      <c r="G1" s="3"/>
      <c r="H1" s="3"/>
    </row>
    <row r="2" spans="1:1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20</v>
      </c>
    </row>
    <row r="3" spans="1:14">
      <c r="A3" s="6">
        <f>A1</f>
        <v>46054</v>
      </c>
      <c r="B3" s="7">
        <v>0.41666666666666669</v>
      </c>
      <c r="C3" s="7">
        <v>0.70833333333333337</v>
      </c>
      <c r="D3" s="7">
        <v>4.1666666666666664E-2</v>
      </c>
      <c r="E3" s="8">
        <f>IF(OR($B3="Urlaub",$B3="Krank",$B3="Feiertag"),8/24,C3-B3-D3)</f>
        <v>0.25</v>
      </c>
      <c r="F3" s="9">
        <f t="shared" ref="F3:F33" si="0">IF(E3&gt;0,E3*$C$35*24,"")</f>
        <v>6</v>
      </c>
      <c r="G3" s="39">
        <f>IF(A3="","",IF((MOD($A3,7)=1)+(A4=""),SUM(F$3:F3)-SUM(G$1:G2),""))</f>
        <v>6</v>
      </c>
      <c r="H3" s="40">
        <f>IF(LEFT(I4,3)="Arb",SUM(H$2:H2),IF(G3="","",SUM(E$3:E3)-SUM(H$1:H2)))</f>
        <v>0.25</v>
      </c>
      <c r="I3" s="39">
        <f>IF(G3="","",WEEKNUM(A3,21))</f>
        <v>5</v>
      </c>
    </row>
    <row r="4" spans="1:14">
      <c r="A4" s="6">
        <f>A3+1</f>
        <v>46055</v>
      </c>
      <c r="B4" s="7" t="s">
        <v>12</v>
      </c>
      <c r="C4" s="7" t="s">
        <v>12</v>
      </c>
      <c r="D4" s="7" t="s">
        <v>12</v>
      </c>
      <c r="E4" s="8">
        <f t="shared" ref="E4:E33" si="1">IF(OR($B4="Urlaub",$B4="Krank",$B4="Feiertag"),8/24,C4-B4-D4)</f>
        <v>0.33333333333333331</v>
      </c>
      <c r="F4" s="9">
        <f t="shared" si="0"/>
        <v>8</v>
      </c>
      <c r="G4" t="str">
        <f>IF(A4="","",IF((MOD($A4,7)=1)+(A5=""),SUM(F$3:F4)-SUM(G$1:G3),""))</f>
        <v/>
      </c>
      <c r="H4" s="10" t="str">
        <f>IF(LEFT(I5,3)="Arb",SUM(H$2:H3),IF(G4="","",SUM(E$3:E4)-SUM(H$1:H3)))</f>
        <v/>
      </c>
      <c r="I4" t="str">
        <f t="shared" ref="I4:I33" si="2">IF(G4="","",WEEKNUM(A4,21))</f>
        <v/>
      </c>
    </row>
    <row r="5" spans="1:14">
      <c r="A5" s="6">
        <f t="shared" ref="A5:A30" si="3">A4+1</f>
        <v>46056</v>
      </c>
      <c r="B5" s="7" t="s">
        <v>13</v>
      </c>
      <c r="C5" s="7" t="s">
        <v>13</v>
      </c>
      <c r="D5" s="7" t="s">
        <v>13</v>
      </c>
      <c r="E5" s="8">
        <f t="shared" si="1"/>
        <v>0.33333333333333331</v>
      </c>
      <c r="F5" s="9">
        <f t="shared" si="0"/>
        <v>8</v>
      </c>
      <c r="G5" t="str">
        <f>IF(A5="","",IF((MOD($A5,7)=1)+(A6=""),SUM(F$3:F5)-SUM(G$1:G4),""))</f>
        <v/>
      </c>
      <c r="H5" s="10" t="str">
        <f>IF(LEFT(I6,3)="Arb",SUM(H$2:H4),IF(G5="","",SUM(E$3:E5)-SUM(H$1:H4)))</f>
        <v/>
      </c>
      <c r="I5" t="str">
        <f t="shared" si="2"/>
        <v/>
      </c>
    </row>
    <row r="6" spans="1:14">
      <c r="A6" s="6">
        <f t="shared" si="3"/>
        <v>46057</v>
      </c>
      <c r="B6" s="7"/>
      <c r="C6" s="7"/>
      <c r="D6" s="7"/>
      <c r="E6" s="8">
        <f t="shared" si="1"/>
        <v>0</v>
      </c>
      <c r="F6" s="9" t="str">
        <f t="shared" si="0"/>
        <v/>
      </c>
      <c r="G6" t="str">
        <f>IF(A6="","",IF((MOD($A6,7)=1)+(A7=""),SUM(F$3:F6)-SUM(G$1:G5),""))</f>
        <v/>
      </c>
      <c r="H6" s="10" t="str">
        <f>IF(LEFT(I7,3)="Arb",SUM(H$2:H5),IF(G6="","",SUM(E$3:E6)-SUM(H$1:H5)))</f>
        <v/>
      </c>
      <c r="I6" t="str">
        <f t="shared" si="2"/>
        <v/>
      </c>
    </row>
    <row r="7" spans="1:14" ht="17.25">
      <c r="A7" s="6">
        <f t="shared" si="3"/>
        <v>46058</v>
      </c>
      <c r="B7" s="7"/>
      <c r="C7" s="7"/>
      <c r="D7" s="7"/>
      <c r="E7" s="8">
        <f t="shared" si="1"/>
        <v>0</v>
      </c>
      <c r="F7" s="9" t="str">
        <f t="shared" si="0"/>
        <v/>
      </c>
      <c r="G7" t="str">
        <f>IF(A7="","",IF((MOD($A7,7)=1)+(A8=""),SUM(F$3:F7)-SUM(G$1:G6),""))</f>
        <v/>
      </c>
      <c r="H7" s="10" t="str">
        <f>IF(LEFT(I8,3)="Arb",SUM(H$2:H6),IF(G7="","",SUM(E$3:E7)-SUM(H$1:H6)))</f>
        <v/>
      </c>
      <c r="I7" t="str">
        <f t="shared" si="2"/>
        <v/>
      </c>
      <c r="K7" s="36"/>
      <c r="N7" s="11"/>
    </row>
    <row r="8" spans="1:14">
      <c r="A8" s="6">
        <f t="shared" si="3"/>
        <v>46059</v>
      </c>
      <c r="B8" s="7" t="s">
        <v>13</v>
      </c>
      <c r="C8" s="7" t="s">
        <v>13</v>
      </c>
      <c r="D8" s="7" t="s">
        <v>13</v>
      </c>
      <c r="E8" s="8">
        <f t="shared" si="1"/>
        <v>0.33333333333333331</v>
      </c>
      <c r="F8" s="9">
        <f t="shared" si="0"/>
        <v>8</v>
      </c>
      <c r="G8" t="str">
        <f>IF(A8="","",IF((MOD($A8,7)=1)+(A9=""),SUM(F$3:F8)-SUM(G$1:G7),""))</f>
        <v/>
      </c>
      <c r="H8" s="10" t="str">
        <f>IF(LEFT(I9,3)="Arb",SUM(H$2:H7),IF(G8="","",SUM(E$3:E8)-SUM(H$1:H7)))</f>
        <v/>
      </c>
      <c r="I8" t="str">
        <f t="shared" si="2"/>
        <v/>
      </c>
      <c r="N8" s="11"/>
    </row>
    <row r="9" spans="1:14">
      <c r="A9" s="6">
        <f t="shared" si="3"/>
        <v>46060</v>
      </c>
      <c r="B9" s="7" t="s">
        <v>11</v>
      </c>
      <c r="C9" s="7" t="s">
        <v>11</v>
      </c>
      <c r="D9" s="7" t="s">
        <v>11</v>
      </c>
      <c r="E9" s="8">
        <f t="shared" si="1"/>
        <v>0.33333333333333331</v>
      </c>
      <c r="F9" s="9">
        <f t="shared" si="0"/>
        <v>8</v>
      </c>
      <c r="G9" t="str">
        <f>IF(A9="","",IF((MOD($A9,7)=1)+(A10=""),SUM(F$3:F9)-SUM(G$1:G8),""))</f>
        <v/>
      </c>
      <c r="H9" s="10" t="str">
        <f>IF(LEFT(I10,3)="Arb",SUM(H$2:H8),IF(G9="","",SUM(E$3:E9)-SUM(H$1:H8)))</f>
        <v/>
      </c>
      <c r="I9" t="str">
        <f t="shared" si="2"/>
        <v/>
      </c>
      <c r="N9" s="11"/>
    </row>
    <row r="10" spans="1:14">
      <c r="A10" s="6">
        <f t="shared" si="3"/>
        <v>46061</v>
      </c>
      <c r="B10" s="7" t="s">
        <v>12</v>
      </c>
      <c r="C10" s="7" t="s">
        <v>12</v>
      </c>
      <c r="D10" s="7" t="s">
        <v>12</v>
      </c>
      <c r="E10" s="8">
        <f t="shared" si="1"/>
        <v>0.33333333333333331</v>
      </c>
      <c r="F10" s="9">
        <f t="shared" si="0"/>
        <v>8</v>
      </c>
      <c r="G10">
        <f>IF(A10="","",IF((MOD($A10,7)=1)+(A11=""),SUM(F$3:F10)-SUM(G$1:G9),""))</f>
        <v>40</v>
      </c>
      <c r="H10" s="10">
        <f>IF(LEFT(I11,3)="Arb",SUM(H$2:H9),IF(G10="","",SUM(E$3:E10)-SUM(H$1:H9)))</f>
        <v>1.6666666666666663</v>
      </c>
      <c r="I10">
        <f t="shared" si="2"/>
        <v>6</v>
      </c>
      <c r="N10" s="11"/>
    </row>
    <row r="11" spans="1:14">
      <c r="A11" s="6">
        <f t="shared" si="3"/>
        <v>46062</v>
      </c>
      <c r="B11" s="7" t="s">
        <v>13</v>
      </c>
      <c r="C11" s="7" t="s">
        <v>13</v>
      </c>
      <c r="D11" s="7" t="s">
        <v>13</v>
      </c>
      <c r="E11" s="8">
        <f t="shared" si="1"/>
        <v>0.33333333333333331</v>
      </c>
      <c r="F11" s="9">
        <f t="shared" si="0"/>
        <v>8</v>
      </c>
      <c r="G11" t="str">
        <f>IF(A11="","",IF((MOD($A11,7)=1)+(A12=""),SUM(F$3:F11)-SUM(G$1:G10),""))</f>
        <v/>
      </c>
      <c r="H11" s="10" t="str">
        <f>IF(LEFT(I12,3)="Arb",SUM(H$2:H10),IF(G11="","",SUM(E$3:E11)-SUM(H$1:H10)))</f>
        <v/>
      </c>
      <c r="I11" t="str">
        <f t="shared" si="2"/>
        <v/>
      </c>
      <c r="N11" s="11"/>
    </row>
    <row r="12" spans="1:14">
      <c r="A12" s="6">
        <f t="shared" si="3"/>
        <v>46063</v>
      </c>
      <c r="B12" s="7" t="s">
        <v>11</v>
      </c>
      <c r="C12" s="7" t="s">
        <v>11</v>
      </c>
      <c r="D12" s="7" t="s">
        <v>11</v>
      </c>
      <c r="E12" s="8">
        <f t="shared" si="1"/>
        <v>0.33333333333333331</v>
      </c>
      <c r="F12" s="9">
        <f t="shared" si="0"/>
        <v>8</v>
      </c>
      <c r="G12" t="str">
        <f>IF(A12="","",IF((MOD($A12,7)=1)+(A13=""),SUM(F$3:F12)-SUM(G$1:G11),""))</f>
        <v/>
      </c>
      <c r="H12" s="10" t="str">
        <f>IF(LEFT(I13,3)="Arb",SUM(H$2:H11),IF(G12="","",SUM(E$3:E12)-SUM(H$1:H11)))</f>
        <v/>
      </c>
      <c r="I12" t="str">
        <f t="shared" si="2"/>
        <v/>
      </c>
      <c r="N12" s="11"/>
    </row>
    <row r="13" spans="1:14">
      <c r="A13" s="6">
        <f t="shared" si="3"/>
        <v>46064</v>
      </c>
      <c r="B13" s="7"/>
      <c r="C13" s="7"/>
      <c r="D13" s="7"/>
      <c r="E13" s="8">
        <f t="shared" si="1"/>
        <v>0</v>
      </c>
      <c r="F13" s="9" t="str">
        <f t="shared" si="0"/>
        <v/>
      </c>
      <c r="G13" t="str">
        <f>IF(A13="","",IF((MOD($A13,7)=1)+(A14=""),SUM(F$3:F13)-SUM(G$1:G12),""))</f>
        <v/>
      </c>
      <c r="H13" s="10" t="str">
        <f>IF(LEFT(I14,3)="Arb",SUM(H$2:H12),IF(G13="","",SUM(E$3:E13)-SUM(H$1:H12)))</f>
        <v/>
      </c>
      <c r="I13" t="str">
        <f t="shared" si="2"/>
        <v/>
      </c>
      <c r="N13" s="11"/>
    </row>
    <row r="14" spans="1:14">
      <c r="A14" s="6">
        <f t="shared" si="3"/>
        <v>46065</v>
      </c>
      <c r="B14" s="7"/>
      <c r="C14" s="7"/>
      <c r="D14" s="7"/>
      <c r="E14" s="8">
        <f t="shared" si="1"/>
        <v>0</v>
      </c>
      <c r="F14" s="9" t="str">
        <f t="shared" si="0"/>
        <v/>
      </c>
      <c r="G14" t="str">
        <f>IF(A14="","",IF((MOD($A14,7)=1)+(A15=""),SUM(F$3:F14)-SUM(G$1:G13),""))</f>
        <v/>
      </c>
      <c r="H14" s="10" t="str">
        <f>IF(LEFT(I15,3)="Arb",SUM(H$2:H13),IF(G14="","",SUM(E$3:E14)-SUM(H$1:H13)))</f>
        <v/>
      </c>
      <c r="I14" t="str">
        <f t="shared" si="2"/>
        <v/>
      </c>
      <c r="N14" s="11"/>
    </row>
    <row r="15" spans="1:14">
      <c r="A15" s="6">
        <f t="shared" si="3"/>
        <v>46066</v>
      </c>
      <c r="B15" s="7">
        <v>0.375</v>
      </c>
      <c r="C15" s="7">
        <v>0.75</v>
      </c>
      <c r="D15" s="7">
        <v>4.1666666666666664E-2</v>
      </c>
      <c r="E15" s="8">
        <f t="shared" si="1"/>
        <v>0.33333333333333331</v>
      </c>
      <c r="F15" s="9">
        <f t="shared" si="0"/>
        <v>8</v>
      </c>
      <c r="G15" t="str">
        <f>IF(A15="","",IF((MOD($A15,7)=1)+(A16=""),SUM(F$3:F15)-SUM(G$1:G14),""))</f>
        <v/>
      </c>
      <c r="H15" s="10" t="str">
        <f>IF(LEFT(I16,3)="Arb",SUM(H$2:H14),IF(G15="","",SUM(E$3:E15)-SUM(H$1:H14)))</f>
        <v/>
      </c>
      <c r="I15" t="str">
        <f t="shared" si="2"/>
        <v/>
      </c>
      <c r="N15" s="11"/>
    </row>
    <row r="16" spans="1:14">
      <c r="A16" s="6">
        <f t="shared" si="3"/>
        <v>46067</v>
      </c>
      <c r="B16" s="7" t="s">
        <v>12</v>
      </c>
      <c r="C16" s="7" t="s">
        <v>12</v>
      </c>
      <c r="D16" s="7" t="s">
        <v>12</v>
      </c>
      <c r="E16" s="8">
        <f t="shared" si="1"/>
        <v>0.33333333333333331</v>
      </c>
      <c r="F16" s="9">
        <f t="shared" si="0"/>
        <v>8</v>
      </c>
      <c r="G16" t="str">
        <f>IF(A16="","",IF((MOD($A16,7)=1)+(A17=""),SUM(F$3:F16)-SUM(G$1:G15),""))</f>
        <v/>
      </c>
      <c r="H16" s="10" t="str">
        <f>IF(LEFT(I17,3)="Arb",SUM(H$2:H15),IF(G16="","",SUM(E$3:E16)-SUM(H$1:H15)))</f>
        <v/>
      </c>
      <c r="I16" t="str">
        <f t="shared" si="2"/>
        <v/>
      </c>
      <c r="N16" s="11"/>
    </row>
    <row r="17" spans="1:14">
      <c r="A17" s="6">
        <f t="shared" si="3"/>
        <v>46068</v>
      </c>
      <c r="B17" s="7" t="s">
        <v>13</v>
      </c>
      <c r="C17" s="7" t="s">
        <v>13</v>
      </c>
      <c r="D17" s="7" t="s">
        <v>13</v>
      </c>
      <c r="E17" s="8">
        <f t="shared" si="1"/>
        <v>0.33333333333333331</v>
      </c>
      <c r="F17" s="9">
        <f t="shared" si="0"/>
        <v>8</v>
      </c>
      <c r="G17">
        <f>IF(A17="","",IF((MOD($A17,7)=1)+(A18=""),SUM(F$3:F17)-SUM(G$1:G16),""))</f>
        <v>40</v>
      </c>
      <c r="H17" s="10">
        <f>IF(LEFT(I18,3)="Arb",SUM(H$2:H16),IF(G17="","",SUM(E$3:E17)-SUM(H$1:H16)))</f>
        <v>1.6666666666666672</v>
      </c>
      <c r="I17">
        <f t="shared" si="2"/>
        <v>7</v>
      </c>
      <c r="N17" s="11"/>
    </row>
    <row r="18" spans="1:14">
      <c r="A18" s="6">
        <f t="shared" si="3"/>
        <v>46069</v>
      </c>
      <c r="B18" s="7" t="s">
        <v>11</v>
      </c>
      <c r="C18" s="7" t="s">
        <v>11</v>
      </c>
      <c r="D18" s="7" t="s">
        <v>11</v>
      </c>
      <c r="E18" s="8">
        <f t="shared" si="1"/>
        <v>0.33333333333333331</v>
      </c>
      <c r="F18" s="9">
        <f t="shared" si="0"/>
        <v>8</v>
      </c>
      <c r="G18" t="str">
        <f>IF(A18="","",IF((MOD($A18,7)=1)+(A19=""),SUM(F$3:F18)-SUM(G$1:G17),""))</f>
        <v/>
      </c>
      <c r="H18" s="10" t="str">
        <f>IF(LEFT(I19,3)="Arb",SUM(H$2:H17),IF(G18="","",SUM(E$3:E18)-SUM(H$1:H17)))</f>
        <v/>
      </c>
      <c r="I18" t="str">
        <f t="shared" si="2"/>
        <v/>
      </c>
      <c r="N18" s="11"/>
    </row>
    <row r="19" spans="1:14">
      <c r="A19" s="6">
        <f t="shared" si="3"/>
        <v>46070</v>
      </c>
      <c r="B19" s="7" t="s">
        <v>12</v>
      </c>
      <c r="C19" s="7" t="s">
        <v>12</v>
      </c>
      <c r="D19" s="7" t="s">
        <v>12</v>
      </c>
      <c r="E19" s="8">
        <f t="shared" si="1"/>
        <v>0.33333333333333331</v>
      </c>
      <c r="F19" s="9">
        <f t="shared" si="0"/>
        <v>8</v>
      </c>
      <c r="G19" t="str">
        <f>IF(A19="","",IF((MOD($A19,7)=1)+(A20=""),SUM(F$3:F19)-SUM(G$1:G18),""))</f>
        <v/>
      </c>
      <c r="H19" s="10" t="str">
        <f>IF(LEFT(I20,3)="Arb",SUM(H$2:H18),IF(G19="","",SUM(E$3:E19)-SUM(H$1:H18)))</f>
        <v/>
      </c>
      <c r="I19" t="str">
        <f t="shared" si="2"/>
        <v/>
      </c>
    </row>
    <row r="20" spans="1:14">
      <c r="A20" s="6">
        <f t="shared" si="3"/>
        <v>46071</v>
      </c>
      <c r="B20" s="7"/>
      <c r="C20" s="7"/>
      <c r="D20" s="7"/>
      <c r="E20" s="8">
        <f t="shared" si="1"/>
        <v>0</v>
      </c>
      <c r="F20" s="9" t="str">
        <f t="shared" si="0"/>
        <v/>
      </c>
      <c r="G20" t="str">
        <f>IF(A20="","",IF((MOD($A20,7)=1)+(A21=""),SUM(F$3:F20)-SUM(G$1:G19),""))</f>
        <v/>
      </c>
      <c r="H20" s="10" t="str">
        <f>IF(LEFT(I21,3)="Arb",SUM(H$2:H19),IF(G20="","",SUM(E$3:E20)-SUM(H$1:H19)))</f>
        <v/>
      </c>
      <c r="I20" t="str">
        <f t="shared" si="2"/>
        <v/>
      </c>
    </row>
    <row r="21" spans="1:14">
      <c r="A21" s="6">
        <f t="shared" si="3"/>
        <v>46072</v>
      </c>
      <c r="B21" s="7"/>
      <c r="C21" s="7"/>
      <c r="D21" s="7"/>
      <c r="E21" s="8">
        <f t="shared" si="1"/>
        <v>0</v>
      </c>
      <c r="F21" s="9" t="str">
        <f t="shared" si="0"/>
        <v/>
      </c>
      <c r="G21" t="str">
        <f>IF(A21="","",IF((MOD($A21,7)=1)+(A22=""),SUM(F$3:F21)-SUM(G$1:G20),""))</f>
        <v/>
      </c>
      <c r="H21" s="10" t="str">
        <f>IF(LEFT(I22,3)="Arb",SUM(H$2:H20),IF(G21="","",SUM(E$3:E21)-SUM(H$1:H20)))</f>
        <v/>
      </c>
      <c r="I21" t="str">
        <f t="shared" si="2"/>
        <v/>
      </c>
    </row>
    <row r="22" spans="1:14">
      <c r="A22" s="6">
        <f t="shared" si="3"/>
        <v>46073</v>
      </c>
      <c r="B22" s="7" t="s">
        <v>12</v>
      </c>
      <c r="C22" s="7" t="s">
        <v>12</v>
      </c>
      <c r="D22" s="7" t="s">
        <v>12</v>
      </c>
      <c r="E22" s="8">
        <f t="shared" si="1"/>
        <v>0.33333333333333331</v>
      </c>
      <c r="F22" s="9">
        <f t="shared" si="0"/>
        <v>8</v>
      </c>
      <c r="G22" t="str">
        <f>IF(A22="","",IF((MOD($A22,7)=1)+(A23=""),SUM(F$3:F22)-SUM(G$1:G21),""))</f>
        <v/>
      </c>
      <c r="H22" s="10" t="str">
        <f>IF(LEFT(I23,3)="Arb",SUM(H$2:H21),IF(G22="","",SUM(E$3:E22)-SUM(H$1:H21)))</f>
        <v/>
      </c>
      <c r="I22" t="str">
        <f t="shared" si="2"/>
        <v/>
      </c>
    </row>
    <row r="23" spans="1:14">
      <c r="A23" s="6">
        <f t="shared" si="3"/>
        <v>46074</v>
      </c>
      <c r="B23" s="7" t="s">
        <v>13</v>
      </c>
      <c r="C23" s="7" t="s">
        <v>13</v>
      </c>
      <c r="D23" s="7" t="s">
        <v>13</v>
      </c>
      <c r="E23" s="8">
        <f t="shared" si="1"/>
        <v>0.33333333333333331</v>
      </c>
      <c r="F23" s="9">
        <f t="shared" si="0"/>
        <v>8</v>
      </c>
      <c r="G23" t="str">
        <f>IF(A23="","",IF((MOD($A23,7)=1)+(A24=""),SUM(F$3:F23)-SUM(G$1:G22),""))</f>
        <v/>
      </c>
      <c r="H23" s="10" t="str">
        <f>IF(LEFT(I24,3)="Arb",SUM(H$2:H22),IF(G23="","",SUM(E$3:E23)-SUM(H$1:H22)))</f>
        <v/>
      </c>
      <c r="I23" t="str">
        <f t="shared" si="2"/>
        <v/>
      </c>
    </row>
    <row r="24" spans="1:14">
      <c r="A24" s="6">
        <f t="shared" si="3"/>
        <v>46075</v>
      </c>
      <c r="B24" s="7" t="s">
        <v>11</v>
      </c>
      <c r="C24" s="7" t="s">
        <v>11</v>
      </c>
      <c r="D24" s="7" t="s">
        <v>11</v>
      </c>
      <c r="E24" s="8">
        <f t="shared" si="1"/>
        <v>0.33333333333333331</v>
      </c>
      <c r="F24" s="9">
        <f t="shared" si="0"/>
        <v>8</v>
      </c>
      <c r="G24">
        <f>IF(A24="","",IF((MOD($A24,7)=1)+(A25=""),SUM(F$3:F24)-SUM(G$1:G23),""))</f>
        <v>40</v>
      </c>
      <c r="H24" s="10">
        <f>IF(LEFT(I25,3)="Arb",SUM(H$2:H23),IF(G24="","",SUM(E$3:E24)-SUM(H$1:H23)))</f>
        <v>1.6666666666666656</v>
      </c>
      <c r="I24">
        <f t="shared" si="2"/>
        <v>8</v>
      </c>
    </row>
    <row r="25" spans="1:14">
      <c r="A25" s="6">
        <f t="shared" si="3"/>
        <v>46076</v>
      </c>
      <c r="B25" s="7" t="s">
        <v>12</v>
      </c>
      <c r="C25" s="7" t="s">
        <v>12</v>
      </c>
      <c r="D25" s="7" t="s">
        <v>12</v>
      </c>
      <c r="E25" s="8">
        <f t="shared" si="1"/>
        <v>0.33333333333333331</v>
      </c>
      <c r="F25" s="9">
        <f t="shared" si="0"/>
        <v>8</v>
      </c>
      <c r="G25" t="str">
        <f>IF(A25="","",IF((MOD($A25,7)=1)+(A26=""),SUM(F$3:F25)-SUM(G$1:G24),""))</f>
        <v/>
      </c>
      <c r="H25" s="10" t="str">
        <f>IF(LEFT(I26,3)="Arb",SUM(H$2:H24),IF(G25="","",SUM(E$3:E25)-SUM(H$1:H24)))</f>
        <v/>
      </c>
      <c r="I25" t="str">
        <f t="shared" si="2"/>
        <v/>
      </c>
    </row>
    <row r="26" spans="1:14">
      <c r="A26" s="6">
        <f t="shared" si="3"/>
        <v>46077</v>
      </c>
      <c r="B26" s="7" t="s">
        <v>13</v>
      </c>
      <c r="C26" s="7" t="s">
        <v>13</v>
      </c>
      <c r="D26" s="7" t="s">
        <v>13</v>
      </c>
      <c r="E26" s="8">
        <f t="shared" si="1"/>
        <v>0.33333333333333331</v>
      </c>
      <c r="F26" s="9">
        <f t="shared" si="0"/>
        <v>8</v>
      </c>
      <c r="G26" t="str">
        <f>IF(A26="","",IF((MOD($A26,7)=1)+(A27=""),SUM(F$3:F26)-SUM(G$1:G25),""))</f>
        <v/>
      </c>
      <c r="H26" s="10" t="str">
        <f>IF(LEFT(I27,3)="Arb",SUM(H$2:H25),IF(G26="","",SUM(E$3:E26)-SUM(H$1:H25)))</f>
        <v/>
      </c>
      <c r="I26" t="str">
        <f t="shared" si="2"/>
        <v/>
      </c>
    </row>
    <row r="27" spans="1:14">
      <c r="A27" s="6">
        <f t="shared" si="3"/>
        <v>46078</v>
      </c>
      <c r="B27" s="7"/>
      <c r="C27" s="7"/>
      <c r="D27" s="7"/>
      <c r="E27" s="8">
        <f t="shared" si="1"/>
        <v>0</v>
      </c>
      <c r="F27" s="9" t="str">
        <f t="shared" si="0"/>
        <v/>
      </c>
      <c r="G27" t="str">
        <f>IF(A27="","",IF((MOD($A27,7)=1)+(A28=""),SUM(F$3:F27)-SUM(G$1:G26),""))</f>
        <v/>
      </c>
      <c r="H27" s="10" t="str">
        <f>IF(LEFT(I28,3)="Arb",SUM(H$2:H26),IF(G27="","",SUM(E$3:E27)-SUM(H$1:H26)))</f>
        <v/>
      </c>
      <c r="I27" t="str">
        <f t="shared" si="2"/>
        <v/>
      </c>
    </row>
    <row r="28" spans="1:14">
      <c r="A28" s="6">
        <f t="shared" si="3"/>
        <v>46079</v>
      </c>
      <c r="B28" s="7"/>
      <c r="C28" s="7"/>
      <c r="D28" s="7"/>
      <c r="E28" s="8">
        <f t="shared" si="1"/>
        <v>0</v>
      </c>
      <c r="F28" s="9" t="str">
        <f t="shared" si="0"/>
        <v/>
      </c>
      <c r="G28" t="str">
        <f>IF(A28="","",IF((MOD($A28,7)=1)+(A29=""),SUM(F$3:F28)-SUM(G$1:G27),""))</f>
        <v/>
      </c>
      <c r="H28" s="10" t="str">
        <f>IF(LEFT(I29,3)="Arb",SUM(H$2:H27),IF(G28="","",SUM(E$3:E28)-SUM(H$1:H27)))</f>
        <v/>
      </c>
      <c r="I28" t="str">
        <f t="shared" si="2"/>
        <v/>
      </c>
    </row>
    <row r="29" spans="1:14">
      <c r="A29" s="6">
        <f t="shared" si="3"/>
        <v>46080</v>
      </c>
      <c r="B29" s="7" t="s">
        <v>13</v>
      </c>
      <c r="C29" s="7" t="s">
        <v>13</v>
      </c>
      <c r="D29" s="7" t="s">
        <v>13</v>
      </c>
      <c r="E29" s="8">
        <f t="shared" si="1"/>
        <v>0.33333333333333331</v>
      </c>
      <c r="F29" s="9">
        <f t="shared" si="0"/>
        <v>8</v>
      </c>
      <c r="G29" t="str">
        <f>IF(A29="","",IF((MOD($A29,7)=1)+(A30=""),SUM(F$3:F29)-SUM(G$1:G28),""))</f>
        <v/>
      </c>
      <c r="H29" s="10" t="str">
        <f>IF(LEFT(I30,3)="Arb",SUM(H$2:H28),IF(G29="","",SUM(E$3:E29)-SUM(H$1:H28)))</f>
        <v/>
      </c>
      <c r="I29" t="str">
        <f t="shared" si="2"/>
        <v/>
      </c>
    </row>
    <row r="30" spans="1:14">
      <c r="A30" s="6">
        <f t="shared" si="3"/>
        <v>46081</v>
      </c>
      <c r="B30" s="7" t="s">
        <v>11</v>
      </c>
      <c r="C30" s="7" t="s">
        <v>11</v>
      </c>
      <c r="D30" s="7" t="s">
        <v>11</v>
      </c>
      <c r="E30" s="8">
        <f t="shared" si="1"/>
        <v>0.33333333333333331</v>
      </c>
      <c r="F30" s="9">
        <f t="shared" si="0"/>
        <v>8</v>
      </c>
      <c r="G30">
        <f>IF(A30="","",IF((MOD($A30,7)=1)+(A31=""),SUM(F$3:F30)-SUM(G$1:G29),""))</f>
        <v>32</v>
      </c>
      <c r="H30" s="10">
        <f>IF(LEFT(I31,3)="Arb",SUM(H$2:H29),IF(G30="","",SUM(E$3:E30)-SUM(H$1:H29)))</f>
        <v>1.3333333333333321</v>
      </c>
      <c r="I30">
        <f t="shared" si="2"/>
        <v>9</v>
      </c>
    </row>
    <row r="31" spans="1:14">
      <c r="A31" s="6" t="str">
        <f>IF(A30+1&gt;=DATE(YEAR($A1),MONTH($A1)+1,DAY($A1)),"",A30+1)</f>
        <v/>
      </c>
      <c r="B31" s="7"/>
      <c r="C31" s="7"/>
      <c r="D31" s="7"/>
      <c r="E31" s="8"/>
      <c r="F31" s="9" t="str">
        <f t="shared" si="0"/>
        <v/>
      </c>
      <c r="G31" t="str">
        <f>IF(A31="","",IF((MOD($A31,7)=1)+(A32=""),SUM(F$3:F31)-SUM(G$1:G30),""))</f>
        <v/>
      </c>
      <c r="H31" s="10" t="str">
        <f>IF(LEFT(I32,3)="Arb",SUM(H$2:H30),IF(G31="","",SUM(E$3:E31)-SUM(H$1:H30)))</f>
        <v/>
      </c>
      <c r="I31" t="str">
        <f t="shared" si="2"/>
        <v/>
      </c>
    </row>
    <row r="32" spans="1:14">
      <c r="A32" s="6" t="str">
        <f>IF(A30+2&gt;=DATE(YEAR($A1),MONTH($A1)+1,DAY($A1)),"",A30+2)</f>
        <v/>
      </c>
      <c r="B32" s="7"/>
      <c r="C32" s="7"/>
      <c r="D32" s="7"/>
      <c r="E32" s="8"/>
      <c r="F32" s="9" t="str">
        <f t="shared" si="0"/>
        <v/>
      </c>
      <c r="G32" t="str">
        <f>IF(A32="","",IF((MOD($A32,7)=1)+(A33=""),SUM(F$3:F32)-SUM(G$1:G31),""))</f>
        <v/>
      </c>
      <c r="H32" s="10" t="str">
        <f>IF(LEFT(I33,3)="Arb",SUM(H$2:H31),IF(G32="","",SUM(E$3:E32)-SUM(H$1:H31)))</f>
        <v/>
      </c>
      <c r="I32" t="str">
        <f t="shared" si="2"/>
        <v/>
      </c>
    </row>
    <row r="33" spans="1:13">
      <c r="A33" s="6" t="str">
        <f>IF(A30+3&gt;=DATE(YEAR($A1),MONTH($A1)+1,DAY($A1)),"",A30+3)</f>
        <v/>
      </c>
      <c r="B33" s="7"/>
      <c r="C33" s="7"/>
      <c r="D33" s="7"/>
      <c r="E33" s="8"/>
      <c r="F33" s="9" t="str">
        <f t="shared" si="0"/>
        <v/>
      </c>
      <c r="G33" t="str">
        <f>IF(A33="","",IF((MOD($A33,7)=1)+(A34=""),SUM(F$3:F33)-SUM(G$1:G32),""))</f>
        <v/>
      </c>
      <c r="H33" s="10" t="str">
        <f>IF(LEFT(I34,3)="Arb",SUM(H$2:H32),IF(G33="","",SUM(E$3:E33)-SUM(H$1:H32)))</f>
        <v/>
      </c>
      <c r="I33" t="str">
        <f t="shared" si="2"/>
        <v/>
      </c>
    </row>
    <row r="34" spans="1:13" ht="15.75" thickBot="1">
      <c r="A34" s="14"/>
      <c r="B34" s="13"/>
      <c r="C34" s="13"/>
      <c r="D34" s="13"/>
      <c r="E34" s="13"/>
      <c r="F34" s="15"/>
      <c r="G34" s="15"/>
      <c r="H34" s="37">
        <f>IF(LEFT(I35,3)="Arb",SUM(H$2:H33),IF(G34="","",SUM(E$3:E34)-SUM(H$1:H33)))</f>
        <v>6.5833333333333313</v>
      </c>
      <c r="I34" s="38" t="str">
        <f>IF(G34="","",WEEKNUM(A34,21))</f>
        <v/>
      </c>
      <c r="J34" s="16"/>
      <c r="M34" s="16"/>
    </row>
    <row r="35" spans="1:13" ht="15.75" thickTop="1">
      <c r="A35" s="17"/>
      <c r="B35" s="18" t="s">
        <v>15</v>
      </c>
      <c r="C35" s="31">
        <v>1</v>
      </c>
      <c r="D35" s="18"/>
      <c r="E35" s="18"/>
      <c r="F35" s="12"/>
      <c r="G35" s="12"/>
      <c r="H35" s="12"/>
      <c r="I35" s="19" t="s">
        <v>8</v>
      </c>
      <c r="J35" s="19"/>
      <c r="K35" s="32" t="s">
        <v>9</v>
      </c>
      <c r="L35" s="32" t="s">
        <v>10</v>
      </c>
      <c r="M35" s="34" t="s">
        <v>14</v>
      </c>
    </row>
    <row r="36" spans="1:13">
      <c r="A36" s="12"/>
      <c r="D36" s="12"/>
      <c r="E36" s="9"/>
      <c r="F36" s="22"/>
      <c r="G36" s="9"/>
      <c r="H36" s="9"/>
      <c r="I36" s="23">
        <f>COUNT(F3:F34)</f>
        <v>20</v>
      </c>
      <c r="J36" s="23" t="s">
        <v>16</v>
      </c>
      <c r="K36" s="20">
        <f>69/24</f>
        <v>2.875</v>
      </c>
      <c r="L36" s="21">
        <f>(69/24)*24</f>
        <v>69</v>
      </c>
      <c r="M36" s="35">
        <v>20</v>
      </c>
    </row>
    <row r="37" spans="1:13">
      <c r="A37" s="12"/>
      <c r="B37" s="12"/>
      <c r="C37" s="12"/>
      <c r="D37" s="12"/>
      <c r="E37" s="9"/>
      <c r="F37" s="21"/>
      <c r="G37" s="9"/>
      <c r="H37" s="9"/>
      <c r="I37" s="24"/>
      <c r="J37" s="24" t="s">
        <v>17</v>
      </c>
      <c r="K37" s="20">
        <f>SUM(H3:H33)</f>
        <v>6.5833333333333313</v>
      </c>
      <c r="L37" s="21">
        <f>SUM(H3:H33)*24</f>
        <v>157.99999999999994</v>
      </c>
      <c r="M37" s="12"/>
    </row>
    <row r="38" spans="1:13">
      <c r="A38" s="12"/>
      <c r="B38" s="12"/>
      <c r="C38" s="41"/>
      <c r="D38" s="41"/>
      <c r="E38" s="21"/>
      <c r="F38" s="25"/>
      <c r="G38" s="9"/>
      <c r="H38" s="9"/>
      <c r="I38" s="42" t="s">
        <v>18</v>
      </c>
      <c r="J38" s="42"/>
      <c r="K38" s="26">
        <f>(K37-K36)</f>
        <v>3.7083333333333313</v>
      </c>
      <c r="L38" s="27">
        <f>(L37-L36)</f>
        <v>88.999999999999943</v>
      </c>
      <c r="M38" s="28">
        <f>(K38*C35)*24</f>
        <v>88.999999999999943</v>
      </c>
    </row>
    <row r="39" spans="1:13" ht="15.75">
      <c r="A39" s="12"/>
      <c r="B39" s="12"/>
      <c r="C39" s="12"/>
      <c r="D39" s="12"/>
      <c r="I39" s="43" t="s">
        <v>19</v>
      </c>
      <c r="J39" s="43"/>
      <c r="K39" s="12"/>
      <c r="L39" s="12"/>
      <c r="M39" s="33">
        <f>M38+M36</f>
        <v>108.99999999999994</v>
      </c>
    </row>
    <row r="40" spans="1:13">
      <c r="A40" s="12"/>
      <c r="B40" s="12"/>
      <c r="C40" s="12"/>
      <c r="D40" s="12"/>
      <c r="K40" s="12"/>
      <c r="L40" s="12"/>
    </row>
    <row r="42" spans="1:13">
      <c r="G42" s="29"/>
      <c r="H42" s="30"/>
    </row>
  </sheetData>
  <sheetProtection selectLockedCells="1"/>
  <mergeCells count="3">
    <mergeCell ref="C38:D38"/>
    <mergeCell ref="I38:J38"/>
    <mergeCell ref="I39:J39"/>
  </mergeCells>
  <conditionalFormatting sqref="A3:A33">
    <cfRule type="expression" dxfId="14" priority="4">
      <formula>WEEKDAY($A3,2)&lt;=5</formula>
    </cfRule>
    <cfRule type="expression" dxfId="13" priority="8">
      <formula>MOD(A3,7)=0</formula>
    </cfRule>
    <cfRule type="expression" dxfId="12" priority="9">
      <formula>MOD(A3,7)=1</formula>
    </cfRule>
  </conditionalFormatting>
  <conditionalFormatting sqref="B3:D33">
    <cfRule type="containsText" dxfId="11" priority="10" operator="containsText" text="Feiertag">
      <formula>NOT(ISERROR(SEARCH("Feiertag",B3)))</formula>
    </cfRule>
    <cfRule type="containsText" dxfId="10" priority="12" operator="containsText" text="Krank">
      <formula>NOT(ISERROR(SEARCH("Krank",B3)))</formula>
    </cfRule>
    <cfRule type="containsText" dxfId="9" priority="14" operator="containsText" text="Urlaub">
      <formula>NOT(ISERROR(SEARCH("Urlaub",B3)))</formula>
    </cfRule>
  </conditionalFormatting>
  <conditionalFormatting sqref="B34:E34">
    <cfRule type="containsText" dxfId="8" priority="1" operator="containsText" text="Feiertag">
      <formula>NOT(ISERROR(SEARCH("Feiertag",B34)))</formula>
    </cfRule>
    <cfRule type="containsText" dxfId="7" priority="2" operator="containsText" text="Krank">
      <formula>NOT(ISERROR(SEARCH("Krank",B34)))</formula>
    </cfRule>
    <cfRule type="containsText" dxfId="6" priority="3" operator="containsText" text="Urlaub">
      <formula>NOT(ISERROR(SEARCH("Urlaub",B34)))</formula>
    </cfRule>
  </conditionalFormatting>
  <conditionalFormatting sqref="E3:E33">
    <cfRule type="expression" dxfId="5" priority="11">
      <formula>OR($B3="Feiertag")</formula>
    </cfRule>
    <cfRule type="expression" dxfId="4" priority="13">
      <formula>OR($B3="Krank")</formula>
    </cfRule>
    <cfRule type="expression" dxfId="3" priority="15">
      <formula>OR($B3="Urlaub")</formula>
    </cfRule>
  </conditionalFormatting>
  <conditionalFormatting sqref="F3:F33">
    <cfRule type="expression" dxfId="2" priority="5">
      <formula>WEEKDAY($A3,2)=6</formula>
    </cfRule>
    <cfRule type="expression" dxfId="1" priority="6">
      <formula>WEEKDAY($A3,2)=7</formula>
    </cfRule>
    <cfRule type="expression" dxfId="0" priority="7">
      <formula>WEEKDAY($A3,2)&lt;=5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Januar</vt:lpstr>
      <vt:lpstr>Februar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</cp:lastModifiedBy>
  <dcterms:created xsi:type="dcterms:W3CDTF">2025-05-02T21:37:27Z</dcterms:created>
  <dcterms:modified xsi:type="dcterms:W3CDTF">2025-05-03T12:44:44Z</dcterms:modified>
</cp:coreProperties>
</file>