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pepe aka der thielmann\"/>
    </mc:Choice>
  </mc:AlternateContent>
  <xr:revisionPtr revIDLastSave="0" documentId="13_ncr:1_{F9B0C6DC-50A5-4262-8D69-7EFA867DD8D3}" xr6:coauthVersionLast="47" xr6:coauthVersionMax="47" xr10:uidLastSave="{00000000-0000-0000-0000-000000000000}"/>
  <bookViews>
    <workbookView xWindow="-120" yWindow="-120" windowWidth="29040" windowHeight="15720" tabRatio="620" firstSheet="1" activeTab="4" xr2:uid="{FFA5715F-CFD5-45A5-8A28-C97796C530A3}"/>
  </bookViews>
  <sheets>
    <sheet name="Index Vergleich KGrösste Doppel" sheetId="5" r:id="rId1"/>
    <sheet name="Tabelle bzw Matrix - Spalten" sheetId="6" r:id="rId2"/>
    <sheet name="Analyse der Tabellenwerte" sheetId="7" r:id="rId3"/>
    <sheet name="Tabelle - Spalten verteilt" sheetId="8" r:id="rId4"/>
    <sheet name="Analyse der verteilten Spalten" sheetId="9" r:id="rId5"/>
  </sheets>
  <externalReferences>
    <externalReference r:id="rId6"/>
  </externalReferences>
  <definedNames>
    <definedName name="_xlnm._FilterDatabase" localSheetId="0" hidden="1">'Index Vergleich KGrösste Doppel'!$A$2:$C$2</definedName>
    <definedName name="_xlnm._FilterDatabase" localSheetId="3" hidden="1">'Tabelle - Spalten verteilt'!$A$2:$T$2</definedName>
    <definedName name="_xlnm._FilterDatabase" localSheetId="1" hidden="1">'Tabelle bzw Matrix - Spalten'!$A$2:$C$2</definedName>
    <definedName name="a">OFFSET(#REF!,,,COUNTA(#REF!),COUNTA(#REF!))</definedName>
    <definedName name="anscount" hidden="1">1</definedName>
    <definedName name="Artikelliste">OFFSET(#REF!,,,COUNTA(#REF!),COUNTA(#REF!))</definedName>
    <definedName name="ArtikelNr">OFFSET(#REF!,,,COUNTA(#REF!),1)</definedName>
    <definedName name="Beg_Bal">#REF!</definedName>
    <definedName name="Coupon_in">#REF!</definedName>
    <definedName name="Data">#REF!</definedName>
    <definedName name="df">#REF!</definedName>
    <definedName name="dynBW">OFFSET('[1]LZS&amp;PS BW&amp;EW, d(CF)&amp;%-Pkt-w(i)'!$D$9,,,COUNTA('[1]LZS&amp;PS BW&amp;EW, d(CF)&amp;%-Pkt-w(i)'!$D3:$D32),1)</definedName>
    <definedName name="End_Bal">#REF!</definedName>
    <definedName name="Extra_Pay">#REF!</definedName>
    <definedName name="Full_Print">#REF!</definedName>
    <definedName name="Header_Row">ROW(#REF!)</definedName>
    <definedName name="Int">#REF!</definedName>
    <definedName name="Interest_Rate">#REF!</definedName>
    <definedName name="Kunden">OFFSET(#REF!,,,COUNTA(#REF!),COUNTA(#REF!))</definedName>
    <definedName name="Last_Row">IF(Values_Entered,Header_Row+Number_of_Payments,Header_Row)</definedName>
    <definedName name="limcount" hidden="1">1</definedName>
    <definedName name="Loan_Amount">#REF!</definedName>
    <definedName name="Loan_Start">#REF!</definedName>
    <definedName name="Loan_Years">#REF!</definedName>
    <definedName name="Marktzinssatz_in">#REF!</definedName>
    <definedName name="Nachname">OFFSET(#REF!,,,COUNTA(#REF!),1)</definedName>
    <definedName name="Nominale_in_GE">#REF!</definedName>
    <definedName name="Number_of_Payments">MATCH(0.01,End_Bal,-1)+1</definedName>
    <definedName name="Pay_Date">#REF!</definedName>
    <definedName name="Pay_Num">#REF!</definedName>
    <definedName name="Payment_Date" localSheetId="2">DATE(YEAR([0]!Loan_Start),MONTH([0]!Loan_Start)+Payment_Number,DAY([0]!Loan_Start))</definedName>
    <definedName name="Payment_Date" localSheetId="4">DATE(YEAR([0]!Loan_Start),MONTH([0]!Loan_Start)+Payment_Number,DAY([0]!Loan_Start))</definedName>
    <definedName name="Payment_Date" localSheetId="3">DATE(YEAR([0]!Loan_Start),MONTH([0]!Loan_Start)+Payment_Number,DAY([0]!Loan_Start))</definedName>
    <definedName name="Payment_Date" localSheetId="1">DATE(YEAR([0]!Loan_Start),MONTH([0]!Loan_Start)+Payment_Number,DAY([0]!Loan_Start))</definedName>
    <definedName name="Payment_Date">DATE(YEAR(Loan_Start),MONTH(Loan_Start)+Payment_Number,DAY(Loan_Start))</definedName>
    <definedName name="Princ">#REF!</definedName>
    <definedName name="Print_Area_Reset">OFFSET(Full_Print,0,0,Last_Row)</definedName>
    <definedName name="Restlaufzeit_in_Jahren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encount" hidden="1">1</definedName>
    <definedName name="Tilgung_in">#REF!</definedName>
    <definedName name="Total_Interest">#REF!</definedName>
    <definedName name="Total_Pay">#REF!</definedName>
    <definedName name="Total_Payment" localSheetId="2">Scheduled_Payment+Extra_Payment</definedName>
    <definedName name="Total_Payment" localSheetId="4">Scheduled_Payment+Extra_Payment</definedName>
    <definedName name="Total_Payment" localSheetId="3">Scheduled_Payment+Extra_Payment</definedName>
    <definedName name="Total_Payment" localSheetId="1">Scheduled_Payment+Extra_Payment</definedName>
    <definedName name="Total_Payment">Scheduled_Payment+Extra_Payment</definedName>
    <definedName name="Values_Entered">IF(Loan_Amount*Interest_Rate*Loan_Years*Loan_Start&gt;0,1,0)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9" l="1" a="1"/>
  <c r="B9" i="9" s="1"/>
  <c r="AC10" i="9" a="1"/>
  <c r="AC10" i="9" s="1"/>
  <c r="B3" i="9"/>
  <c r="B4" i="9"/>
  <c r="B5" i="9" a="1"/>
  <c r="B5" i="9" s="1"/>
  <c r="B10" i="9" a="1"/>
  <c r="B10" i="9" s="1"/>
  <c r="Z9" i="9" a="1"/>
  <c r="Z9" i="9" s="1"/>
  <c r="Y9" i="9" a="1"/>
  <c r="Y9" i="9" s="1"/>
  <c r="X9" i="9" a="1"/>
  <c r="X9" i="9" s="1"/>
  <c r="W9" i="9" a="1"/>
  <c r="W9" i="9" s="1"/>
  <c r="V9" i="9" a="1"/>
  <c r="V9" i="9" s="1"/>
  <c r="U9" i="9" a="1"/>
  <c r="U9" i="9" s="1"/>
  <c r="T9" i="9" a="1"/>
  <c r="T9" i="9" s="1"/>
  <c r="S9" i="9" a="1"/>
  <c r="S9" i="9" s="1"/>
  <c r="R9" i="9" a="1"/>
  <c r="R9" i="9" s="1"/>
  <c r="Q9" i="9" a="1"/>
  <c r="Q9" i="9" s="1"/>
  <c r="P9" i="9" a="1"/>
  <c r="P9" i="9" s="1"/>
  <c r="O9" i="9" a="1"/>
  <c r="O9" i="9" s="1"/>
  <c r="N9" i="9" a="1"/>
  <c r="N9" i="9" s="1"/>
  <c r="M9" i="9" a="1"/>
  <c r="M9" i="9" s="1"/>
  <c r="L9" i="9" a="1"/>
  <c r="L9" i="9" s="1"/>
  <c r="K9" i="9" a="1"/>
  <c r="K9" i="9" s="1"/>
  <c r="J9" i="9" a="1"/>
  <c r="J9" i="9" s="1"/>
  <c r="I9" i="9" a="1"/>
  <c r="I9" i="9" s="1"/>
  <c r="H9" i="9" a="1"/>
  <c r="H9" i="9" s="1"/>
  <c r="G9" i="9" a="1"/>
  <c r="G9" i="9" s="1"/>
  <c r="F9" i="9" a="1"/>
  <c r="F9" i="9" s="1"/>
  <c r="E9" i="9" a="1"/>
  <c r="E9" i="9" s="1"/>
  <c r="D9" i="9" a="1"/>
  <c r="D9" i="9" s="1"/>
  <c r="C9" i="9" a="1"/>
  <c r="C9" i="9" s="1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C8" i="9" s="1" a="1"/>
  <c r="AC8" i="9" s="1"/>
  <c r="Z7" i="9"/>
  <c r="AC7" i="9" s="1" a="1"/>
  <c r="AC7" i="9" s="1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Z5" i="9" a="1"/>
  <c r="Z5" i="9" s="1"/>
  <c r="Y5" i="9" a="1"/>
  <c r="Y5" i="9" s="1"/>
  <c r="X5" i="9" a="1"/>
  <c r="X5" i="9" s="1"/>
  <c r="W5" i="9" a="1"/>
  <c r="W5" i="9" s="1"/>
  <c r="V5" i="9" a="1"/>
  <c r="V5" i="9" s="1"/>
  <c r="U5" i="9" a="1"/>
  <c r="U5" i="9" s="1"/>
  <c r="T5" i="9" a="1"/>
  <c r="T5" i="9" s="1"/>
  <c r="S5" i="9" a="1"/>
  <c r="S5" i="9" s="1"/>
  <c r="R5" i="9" a="1"/>
  <c r="R5" i="9" s="1"/>
  <c r="Q5" i="9" a="1"/>
  <c r="Q5" i="9" s="1"/>
  <c r="P5" i="9" a="1"/>
  <c r="P5" i="9" s="1"/>
  <c r="O5" i="9" a="1"/>
  <c r="O5" i="9" s="1"/>
  <c r="N5" i="9" a="1"/>
  <c r="N5" i="9" s="1"/>
  <c r="M5" i="9" a="1"/>
  <c r="M5" i="9" s="1"/>
  <c r="L5" i="9" a="1"/>
  <c r="L5" i="9" s="1"/>
  <c r="K5" i="9" a="1"/>
  <c r="K5" i="9" s="1"/>
  <c r="J5" i="9" a="1"/>
  <c r="J5" i="9" s="1"/>
  <c r="I5" i="9" a="1"/>
  <c r="I5" i="9" s="1"/>
  <c r="H5" i="9" a="1"/>
  <c r="H5" i="9" s="1"/>
  <c r="G5" i="9" a="1"/>
  <c r="G5" i="9" s="1"/>
  <c r="F5" i="9" a="1"/>
  <c r="F5" i="9" s="1"/>
  <c r="E5" i="9" a="1"/>
  <c r="E5" i="9" s="1"/>
  <c r="D5" i="9" a="1"/>
  <c r="D5" i="9" s="1"/>
  <c r="C5" i="9" a="1"/>
  <c r="C5" i="9" s="1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C4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D3" i="9"/>
  <c r="C3" i="9"/>
  <c r="F10" i="5"/>
  <c r="F4" i="5"/>
  <c r="F11" i="5" a="1"/>
  <c r="F11" i="5" s="1"/>
  <c r="W7" i="7"/>
  <c r="X7" i="7"/>
  <c r="Y7" i="7"/>
  <c r="Z7" i="7"/>
  <c r="W8" i="7"/>
  <c r="X8" i="7"/>
  <c r="Y8" i="7"/>
  <c r="Z8" i="7"/>
  <c r="W9" i="7" a="1"/>
  <c r="W9" i="7" s="1"/>
  <c r="X9" i="7" a="1"/>
  <c r="X9" i="7" s="1"/>
  <c r="Y9" i="7" a="1"/>
  <c r="Y9" i="7" s="1"/>
  <c r="Z9" i="7" a="1"/>
  <c r="Z9" i="7" s="1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H8" i="7"/>
  <c r="I8" i="7"/>
  <c r="J8" i="7"/>
  <c r="K8" i="7"/>
  <c r="L8" i="7"/>
  <c r="M8" i="7"/>
  <c r="N8" i="7"/>
  <c r="O8" i="7"/>
  <c r="P8" i="7"/>
  <c r="Q8" i="7"/>
  <c r="R8" i="7"/>
  <c r="S8" i="7"/>
  <c r="T8" i="7"/>
  <c r="U8" i="7"/>
  <c r="V8" i="7"/>
  <c r="H9" i="7" a="1"/>
  <c r="H9" i="7" s="1"/>
  <c r="I9" i="7" a="1"/>
  <c r="I9" i="7"/>
  <c r="J9" i="7" a="1"/>
  <c r="J9" i="7" s="1"/>
  <c r="K9" i="7" a="1"/>
  <c r="K9" i="7" s="1"/>
  <c r="L9" i="7" a="1"/>
  <c r="L9" i="7" s="1"/>
  <c r="M9" i="7" a="1"/>
  <c r="M9" i="7" s="1"/>
  <c r="N9" i="7" a="1"/>
  <c r="N9" i="7" s="1"/>
  <c r="O9" i="7" a="1"/>
  <c r="O9" i="7" s="1"/>
  <c r="P9" i="7" a="1"/>
  <c r="P9" i="7" s="1"/>
  <c r="Q9" i="7" a="1"/>
  <c r="Q9" i="7" s="1"/>
  <c r="R9" i="7" a="1"/>
  <c r="R9" i="7" s="1"/>
  <c r="S9" i="7" a="1"/>
  <c r="S9" i="7" s="1"/>
  <c r="T9" i="7" a="1"/>
  <c r="T9" i="7" s="1"/>
  <c r="U9" i="7" a="1"/>
  <c r="U9" i="7" s="1"/>
  <c r="V9" i="7" a="1"/>
  <c r="V9" i="7" s="1"/>
  <c r="C7" i="7"/>
  <c r="D7" i="7"/>
  <c r="E7" i="7"/>
  <c r="F7" i="7"/>
  <c r="G7" i="7"/>
  <c r="C8" i="7"/>
  <c r="D8" i="7"/>
  <c r="E8" i="7"/>
  <c r="F8" i="7"/>
  <c r="G8" i="7"/>
  <c r="C9" i="7" a="1"/>
  <c r="C9" i="7" s="1"/>
  <c r="D9" i="7" a="1"/>
  <c r="D9" i="7" s="1"/>
  <c r="E9" i="7" a="1"/>
  <c r="E9" i="7" s="1"/>
  <c r="F9" i="7" a="1"/>
  <c r="F9" i="7" s="1"/>
  <c r="G9" i="7" a="1"/>
  <c r="G9" i="7" s="1"/>
  <c r="B9" i="7" a="1"/>
  <c r="B9" i="7" s="1"/>
  <c r="B8" i="7"/>
  <c r="B7" i="7"/>
  <c r="C3" i="7"/>
  <c r="D3" i="7"/>
  <c r="E3" i="7"/>
  <c r="F3" i="7"/>
  <c r="G3" i="7"/>
  <c r="H3" i="7"/>
  <c r="I3" i="7"/>
  <c r="J3" i="7"/>
  <c r="K3" i="7"/>
  <c r="L3" i="7"/>
  <c r="M3" i="7"/>
  <c r="N3" i="7"/>
  <c r="O3" i="7"/>
  <c r="P3" i="7"/>
  <c r="Q3" i="7"/>
  <c r="R3" i="7"/>
  <c r="S3" i="7"/>
  <c r="T3" i="7"/>
  <c r="U3" i="7"/>
  <c r="V3" i="7"/>
  <c r="W3" i="7"/>
  <c r="X3" i="7"/>
  <c r="Y3" i="7"/>
  <c r="Z3" i="7"/>
  <c r="C4" i="7"/>
  <c r="D4" i="7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Z4" i="7"/>
  <c r="C5" i="7" a="1"/>
  <c r="C5" i="7" s="1"/>
  <c r="D5" i="7" a="1"/>
  <c r="D5" i="7" s="1"/>
  <c r="E5" i="7" a="1"/>
  <c r="E5" i="7" s="1"/>
  <c r="F5" i="7" a="1"/>
  <c r="F5" i="7" s="1"/>
  <c r="G5" i="7" a="1"/>
  <c r="G5" i="7" s="1"/>
  <c r="H5" i="7" a="1"/>
  <c r="H5" i="7" s="1"/>
  <c r="I5" i="7" a="1"/>
  <c r="I5" i="7" s="1"/>
  <c r="J5" i="7" a="1"/>
  <c r="J5" i="7" s="1"/>
  <c r="K5" i="7" a="1"/>
  <c r="K5" i="7" s="1"/>
  <c r="L5" i="7" a="1"/>
  <c r="L5" i="7" s="1"/>
  <c r="M5" i="7" a="1"/>
  <c r="M5" i="7" s="1"/>
  <c r="N5" i="7" a="1"/>
  <c r="N5" i="7" s="1"/>
  <c r="O5" i="7" a="1"/>
  <c r="O5" i="7" s="1"/>
  <c r="P5" i="7" a="1"/>
  <c r="P5" i="7" s="1"/>
  <c r="Q5" i="7" a="1"/>
  <c r="Q5" i="7" s="1"/>
  <c r="R5" i="7" a="1"/>
  <c r="R5" i="7" s="1"/>
  <c r="S5" i="7" a="1"/>
  <c r="S5" i="7" s="1"/>
  <c r="T5" i="7" a="1"/>
  <c r="T5" i="7" s="1"/>
  <c r="U5" i="7" a="1"/>
  <c r="U5" i="7" s="1"/>
  <c r="V5" i="7" a="1"/>
  <c r="V5" i="7" s="1"/>
  <c r="W5" i="7" a="1"/>
  <c r="W5" i="7" s="1"/>
  <c r="X5" i="7" a="1"/>
  <c r="X5" i="7" s="1"/>
  <c r="Y5" i="7" a="1"/>
  <c r="Y5" i="7" s="1"/>
  <c r="Z5" i="7" a="1"/>
  <c r="Z5" i="7" s="1"/>
  <c r="B5" i="7" a="1"/>
  <c r="B5" i="7" s="1"/>
  <c r="B4" i="7"/>
  <c r="B3" i="7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W3" i="5"/>
  <c r="X3" i="5"/>
  <c r="Y3" i="5"/>
  <c r="Z3" i="5"/>
  <c r="AA3" i="5"/>
  <c r="AB3" i="5"/>
  <c r="AC3" i="5"/>
  <c r="AD3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Y4" i="5"/>
  <c r="Z4" i="5"/>
  <c r="AA4" i="5"/>
  <c r="AB4" i="5"/>
  <c r="AC4" i="5"/>
  <c r="AD4" i="5"/>
  <c r="G5" i="5" a="1"/>
  <c r="G5" i="5" s="1"/>
  <c r="H5" i="5" a="1"/>
  <c r="H5" i="5" s="1"/>
  <c r="I5" i="5" a="1"/>
  <c r="I5" i="5" s="1"/>
  <c r="J5" i="5" a="1"/>
  <c r="J5" i="5" s="1"/>
  <c r="K5" i="5" a="1"/>
  <c r="K5" i="5" s="1"/>
  <c r="L5" i="5" a="1"/>
  <c r="L5" i="5" s="1"/>
  <c r="M5" i="5" a="1"/>
  <c r="M5" i="5" s="1"/>
  <c r="N5" i="5" a="1"/>
  <c r="N5" i="5" s="1"/>
  <c r="O5" i="5" a="1"/>
  <c r="O5" i="5" s="1"/>
  <c r="P5" i="5" a="1"/>
  <c r="P5" i="5" s="1"/>
  <c r="Q5" i="5" a="1"/>
  <c r="Q5" i="5" s="1"/>
  <c r="R5" i="5" a="1"/>
  <c r="R5" i="5" s="1"/>
  <c r="S5" i="5" a="1"/>
  <c r="S5" i="5" s="1"/>
  <c r="T5" i="5" a="1"/>
  <c r="T5" i="5" s="1"/>
  <c r="U5" i="5" a="1"/>
  <c r="U5" i="5" s="1"/>
  <c r="V5" i="5" a="1"/>
  <c r="V5" i="5" s="1"/>
  <c r="W5" i="5" a="1"/>
  <c r="W5" i="5" s="1"/>
  <c r="X5" i="5" a="1"/>
  <c r="X5" i="5" s="1"/>
  <c r="Y5" i="5" a="1"/>
  <c r="Y5" i="5" s="1"/>
  <c r="Z5" i="5" a="1"/>
  <c r="Z5" i="5" s="1"/>
  <c r="AA5" i="5" a="1"/>
  <c r="AA5" i="5" s="1"/>
  <c r="AB5" i="5" a="1"/>
  <c r="AB5" i="5" s="1"/>
  <c r="AC5" i="5" a="1"/>
  <c r="AC5" i="5" s="1"/>
  <c r="AD5" i="5" a="1"/>
  <c r="AD5" i="5" s="1"/>
  <c r="F5" i="5" a="1"/>
  <c r="F5" i="5" s="1"/>
  <c r="F3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Y8" i="5"/>
  <c r="Z8" i="5"/>
  <c r="AA8" i="5"/>
  <c r="AB8" i="5"/>
  <c r="AC8" i="5"/>
  <c r="AD8" i="5"/>
  <c r="G9" i="5" a="1"/>
  <c r="G9" i="5" s="1"/>
  <c r="H9" i="5" a="1"/>
  <c r="H9" i="5" s="1"/>
  <c r="I9" i="5" a="1"/>
  <c r="I9" i="5" s="1"/>
  <c r="J9" i="5" a="1"/>
  <c r="J9" i="5" s="1"/>
  <c r="K9" i="5" a="1"/>
  <c r="K9" i="5" s="1"/>
  <c r="L9" i="5" a="1"/>
  <c r="L9" i="5" s="1"/>
  <c r="M9" i="5" a="1"/>
  <c r="M9" i="5" s="1"/>
  <c r="N9" i="5" a="1"/>
  <c r="N9" i="5" s="1"/>
  <c r="O9" i="5" a="1"/>
  <c r="O9" i="5" s="1"/>
  <c r="P9" i="5" a="1"/>
  <c r="P9" i="5" s="1"/>
  <c r="Q9" i="5" a="1"/>
  <c r="Q9" i="5" s="1"/>
  <c r="R9" i="5" a="1"/>
  <c r="R9" i="5" s="1"/>
  <c r="S9" i="5" a="1"/>
  <c r="S9" i="5" s="1"/>
  <c r="T9" i="5" a="1"/>
  <c r="T9" i="5" s="1"/>
  <c r="U9" i="5" a="1"/>
  <c r="U9" i="5" s="1"/>
  <c r="V9" i="5" a="1"/>
  <c r="V9" i="5" s="1"/>
  <c r="W9" i="5" a="1"/>
  <c r="W9" i="5" s="1"/>
  <c r="X9" i="5" a="1"/>
  <c r="X9" i="5" s="1"/>
  <c r="Y9" i="5" a="1"/>
  <c r="Y9" i="5" s="1"/>
  <c r="Z9" i="5" a="1"/>
  <c r="Z9" i="5" s="1"/>
  <c r="AA9" i="5" a="1"/>
  <c r="AA9" i="5" s="1"/>
  <c r="AB9" i="5" a="1"/>
  <c r="AB9" i="5" s="1"/>
  <c r="AC9" i="5" a="1"/>
  <c r="AC9" i="5" s="1"/>
  <c r="AD9" i="5" a="1"/>
  <c r="AD9" i="5" s="1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Y10" i="5"/>
  <c r="Z10" i="5"/>
  <c r="AA10" i="5"/>
  <c r="AB10" i="5"/>
  <c r="AC10" i="5"/>
  <c r="AD10" i="5"/>
  <c r="G11" i="5" a="1"/>
  <c r="G11" i="5" s="1"/>
  <c r="H11" i="5" a="1"/>
  <c r="H11" i="5" s="1"/>
  <c r="I11" i="5" a="1"/>
  <c r="I11" i="5" s="1"/>
  <c r="J11" i="5" a="1"/>
  <c r="J11" i="5" s="1"/>
  <c r="K11" i="5" a="1"/>
  <c r="K11" i="5" s="1"/>
  <c r="L11" i="5" a="1"/>
  <c r="L11" i="5" s="1"/>
  <c r="M11" i="5" a="1"/>
  <c r="M11" i="5" s="1"/>
  <c r="N11" i="5" a="1"/>
  <c r="N11" i="5" s="1"/>
  <c r="O11" i="5" a="1"/>
  <c r="O11" i="5" s="1"/>
  <c r="P11" i="5" a="1"/>
  <c r="P11" i="5" s="1"/>
  <c r="Q11" i="5" a="1"/>
  <c r="Q11" i="5" s="1"/>
  <c r="R11" i="5" a="1"/>
  <c r="R11" i="5" s="1"/>
  <c r="S11" i="5" a="1"/>
  <c r="S11" i="5" s="1"/>
  <c r="T11" i="5" a="1"/>
  <c r="T11" i="5" s="1"/>
  <c r="U11" i="5" a="1"/>
  <c r="U11" i="5" s="1"/>
  <c r="V11" i="5" a="1"/>
  <c r="V11" i="5" s="1"/>
  <c r="W11" i="5" a="1"/>
  <c r="W11" i="5" s="1"/>
  <c r="X11" i="5" a="1"/>
  <c r="X11" i="5" s="1"/>
  <c r="Y11" i="5" a="1"/>
  <c r="Y11" i="5" s="1"/>
  <c r="Z11" i="5" a="1"/>
  <c r="Z11" i="5" s="1"/>
  <c r="AA11" i="5" a="1"/>
  <c r="AA11" i="5" s="1"/>
  <c r="AB11" i="5" a="1"/>
  <c r="AB11" i="5" s="1"/>
  <c r="AC11" i="5" a="1"/>
  <c r="AC11" i="5" s="1"/>
  <c r="AD11" i="5" a="1"/>
  <c r="AD11" i="5" s="1"/>
  <c r="F8" i="5"/>
  <c r="F9" i="5" a="1"/>
  <c r="F9" i="5" s="1"/>
  <c r="B10" i="7" a="1"/>
  <c r="B10" i="7" s="1"/>
  <c r="AC10" i="7" s="1" a="1"/>
  <c r="AC10" i="7" s="1"/>
  <c r="F12" i="5" a="1"/>
  <c r="AC5" i="9" l="1" a="1"/>
  <c r="AC5" i="9" s="1"/>
  <c r="AC4" i="9" a="1"/>
  <c r="AC4" i="9" s="1"/>
  <c r="AC9" i="9" a="1"/>
  <c r="AC9" i="9" s="1"/>
  <c r="AA7" i="9"/>
  <c r="AB7" i="9"/>
  <c r="AB3" i="9"/>
  <c r="AC3" i="9" a="1"/>
  <c r="AC3" i="9" s="1"/>
  <c r="AA3" i="9"/>
  <c r="AC9" i="7" a="1"/>
  <c r="AC9" i="7" s="1"/>
  <c r="AC5" i="7" a="1"/>
  <c r="AC5" i="7" s="1"/>
  <c r="AC4" i="7" a="1"/>
  <c r="AC4" i="7" s="1"/>
  <c r="AC8" i="7" a="1"/>
  <c r="AC8" i="7" s="1"/>
  <c r="AA7" i="7"/>
  <c r="AB7" i="7"/>
  <c r="AC7" i="7" a="1"/>
  <c r="AC7" i="7" s="1"/>
  <c r="AB3" i="7"/>
  <c r="AC3" i="7" a="1"/>
  <c r="AC3" i="7" s="1"/>
  <c r="AA3" i="7"/>
  <c r="Z12" i="5"/>
  <c r="AA12" i="5"/>
  <c r="AB12" i="5"/>
  <c r="AC12" i="5"/>
  <c r="AD12" i="5"/>
  <c r="G12" i="5"/>
  <c r="H12" i="5"/>
  <c r="I12" i="5"/>
  <c r="J12" i="5"/>
  <c r="K12" i="5"/>
  <c r="L12" i="5"/>
  <c r="M12" i="5"/>
  <c r="N12" i="5"/>
  <c r="P12" i="5"/>
  <c r="Q12" i="5"/>
  <c r="R12" i="5"/>
  <c r="S12" i="5"/>
  <c r="U12" i="5"/>
  <c r="W12" i="5"/>
  <c r="F12" i="5"/>
  <c r="O12" i="5"/>
  <c r="T12" i="5"/>
  <c r="V12" i="5"/>
  <c r="X12" i="5"/>
  <c r="Y12" i="5"/>
  <c r="AG11" i="5" a="1"/>
  <c r="AG11" i="5" s="1"/>
  <c r="AG5" i="5" a="1"/>
  <c r="AG5" i="5" s="1"/>
  <c r="AG4" i="5" a="1"/>
  <c r="AG4" i="5" s="1"/>
  <c r="AG10" i="5" a="1"/>
  <c r="AG10" i="5" s="1"/>
  <c r="AG9" i="5" a="1"/>
  <c r="AG9" i="5" s="1"/>
  <c r="AE9" i="5"/>
  <c r="AF9" i="5"/>
  <c r="AG8" i="5" a="1"/>
  <c r="AG8" i="5" s="1"/>
  <c r="AF8" i="5"/>
  <c r="AE8" i="5"/>
  <c r="AF3" i="5"/>
  <c r="AE3" i="5"/>
  <c r="AG3" i="5" a="1"/>
  <c r="AG3" i="5" s="1"/>
  <c r="AG12" i="5" l="1" a="1"/>
  <c r="AG12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Elmar Vogt</author>
  </authors>
  <commentList>
    <comment ref="C7" authorId="0" shapeId="0" xr:uid="{209E7772-D2B7-4533-B0AB-6D6DCE9A60BB}">
      <text>
        <r>
          <rPr>
            <b/>
            <sz val="9"/>
            <color indexed="81"/>
            <rFont val="Segoe UI"/>
            <family val="2"/>
          </rPr>
          <t>Candace Parker: Tatsächlich 1.634 Assists!!
Für Analyse- &amp; Vergleichszwecke wird der Wert jedoch auf den von Alyssa Thomas angepasst; folglich 1.463!
Demnach gibt es in beiden Kategorien Doppelungen mit "Alyssa Thomas"!!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Elmar Vogt</author>
  </authors>
  <commentList>
    <comment ref="C11" authorId="0" shapeId="0" xr:uid="{14A55254-17BA-4F63-A55B-E93B31485CBB}">
      <text>
        <r>
          <rPr>
            <b/>
            <sz val="9"/>
            <color indexed="81"/>
            <rFont val="Segoe UI"/>
            <family val="2"/>
          </rPr>
          <t>Candace Parker: Tatsächlich 1.634 Assists!!
Für Analyse- &amp; Vergleichszwecke wird der Wert jedoch auf den von Alyssa Thomas angepasst; folglich 1.463!
Demnach gibt es in beiden Kategorien Doppelungen mit "Alyssa Thomas"!!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Elmar Vogt</author>
  </authors>
  <commentList>
    <comment ref="T7" authorId="0" shapeId="0" xr:uid="{2A14D1D0-0823-40B8-8608-C65D6ACCA04A}">
      <text>
        <r>
          <rPr>
            <b/>
            <sz val="9"/>
            <color indexed="81"/>
            <rFont val="Segoe UI"/>
            <family val="2"/>
          </rPr>
          <t>Candace Parker: Tatsächlich 1.634 Assists!!
Für Analyse- &amp; Vergleichszwecke wird der Wert jedoch auf den von Alyssa Thomas angepasst; folglich 1.463!
Demnach gibt es in beiden Kategorien Doppelungen mit "Alyssa Thomas"!!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<sst xmlns="http://schemas.openxmlformats.org/spreadsheetml/2006/main" count="99" uniqueCount="31">
  <si>
    <t>Name</t>
  </si>
  <si>
    <t>STL</t>
  </si>
  <si>
    <t>AST</t>
  </si>
  <si>
    <t>Summe</t>
  </si>
  <si>
    <t>AM</t>
  </si>
  <si>
    <t>Anzahl</t>
  </si>
  <si>
    <t>Tamika Catchings</t>
  </si>
  <si>
    <t>Ticha Penicheiro</t>
  </si>
  <si>
    <t>Sue Bird</t>
  </si>
  <si>
    <t>Alana Beard</t>
  </si>
  <si>
    <t>Sheryl Swoopes</t>
  </si>
  <si>
    <t>Jia Perkins</t>
  </si>
  <si>
    <t>Sancho Lyttle</t>
  </si>
  <si>
    <t>Angel McCoughtry</t>
  </si>
  <si>
    <t>Katie Douglas</t>
  </si>
  <si>
    <t>DeLisha Milton-Jones</t>
  </si>
  <si>
    <t>Nneka Ogwumike</t>
  </si>
  <si>
    <t>DeWanna Bonner</t>
  </si>
  <si>
    <t>Taj McWilliams-Franklin</t>
  </si>
  <si>
    <t>Tully Bevilaqua</t>
  </si>
  <si>
    <t>Courtney Vandersloot</t>
  </si>
  <si>
    <t>Yolanda Griffith</t>
  </si>
  <si>
    <t>Candace Parker</t>
  </si>
  <si>
    <t>Diana Taurasi</t>
  </si>
  <si>
    <t>Lindsay Whalen</t>
  </si>
  <si>
    <t>Alyssa Thomas</t>
  </si>
  <si>
    <t>Shannon Johnson</t>
  </si>
  <si>
    <t>Lisa Leslie</t>
  </si>
  <si>
    <t>Sylvia Fowles</t>
  </si>
  <si>
    <t>Nykesha Sales</t>
  </si>
  <si>
    <t>Becky Hammon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</si>
</sst>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Segoe UI"/>
      <family val="2"/>
    </font>
    <font>
      <b/>
      <sz val="10"/>
      <color rgb="FF0000FF"/>
      <name val="Arial"/>
      <family val="2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7030A0"/>
      <name val="Arial"/>
      <family val="2"/>
    </font>
    <font>
      <sz val="10"/>
      <name val="Arial"/>
      <family val="2"/>
    </font>
    <font>
      <sz val="10"/>
      <color theme="1"/>
      <name val="Arial Unicode MS"/>
    </font>
    <font>
      <b/>
      <sz val="10"/>
      <color rgb="FF0070C0"/>
      <name val="Arial"/>
      <family val="2"/>
    </font>
    <font>
      <sz val="10"/>
      <color indexed="8"/>
      <name val="Aptos Narrow"/>
      <family val="2"/>
      <scheme val="minor"/>
    </font>
    <font>
      <sz val="10"/>
      <color rgb="FF000000"/>
      <name val="Times New Roman"/>
      <family val="1"/>
    </font>
    <font>
      <b/>
      <sz val="10"/>
      <color rgb="FFFF0000"/>
      <name val="Arial"/>
      <family val="2"/>
    </font>
    <font>
      <b/>
      <sz val="10"/>
      <color rgb="FFC0000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89999084444715716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</borders>
  <cellStyleXfs count="9">
    <xf numFmtId="0" fontId="0" fillId="0" borderId="0"/>
    <xf numFmtId="0" fontId="5" fillId="0" borderId="0" applyNumberFormat="0" applyFill="0" applyBorder="0" applyAlignment="0" applyProtection="0"/>
    <xf numFmtId="0" fontId="6" fillId="0" borderId="0"/>
    <xf numFmtId="0" fontId="8" fillId="0" borderId="0"/>
    <xf numFmtId="0" fontId="6" fillId="0" borderId="0"/>
    <xf numFmtId="0" fontId="11" fillId="0" borderId="0"/>
    <xf numFmtId="0" fontId="12" fillId="0" borderId="0"/>
    <xf numFmtId="0" fontId="8" fillId="0" borderId="0"/>
    <xf numFmtId="0" fontId="8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3" fontId="2" fillId="0" borderId="1" xfId="2" applyNumberFormat="1" applyFont="1" applyBorder="1" applyAlignment="1">
      <alignment horizontal="center" vertical="center" wrapText="1"/>
    </xf>
    <xf numFmtId="3" fontId="2" fillId="0" borderId="7" xfId="2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3" fontId="2" fillId="4" borderId="1" xfId="2" applyNumberFormat="1" applyFont="1" applyFill="1" applyBorder="1" applyAlignment="1">
      <alignment horizontal="center" vertical="center" wrapText="1"/>
    </xf>
    <xf numFmtId="3" fontId="2" fillId="4" borderId="7" xfId="2" applyNumberFormat="1" applyFont="1" applyFill="1" applyBorder="1" applyAlignment="1">
      <alignment horizontal="center" vertical="center" wrapText="1"/>
    </xf>
    <xf numFmtId="3" fontId="2" fillId="0" borderId="9" xfId="2" applyNumberFormat="1" applyFont="1" applyBorder="1" applyAlignment="1">
      <alignment horizontal="center" vertical="center" wrapText="1"/>
    </xf>
    <xf numFmtId="3" fontId="2" fillId="0" borderId="10" xfId="2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2" fillId="0" borderId="0" xfId="0" applyFont="1" applyAlignment="1">
      <alignment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3" fontId="2" fillId="0" borderId="13" xfId="2" applyNumberFormat="1" applyFont="1" applyBorder="1" applyAlignment="1">
      <alignment horizontal="center" vertical="center" wrapText="1"/>
    </xf>
    <xf numFmtId="3" fontId="2" fillId="0" borderId="15" xfId="2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/>
    </xf>
    <xf numFmtId="3" fontId="13" fillId="4" borderId="1" xfId="0" applyNumberFormat="1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left" vertical="center"/>
    </xf>
    <xf numFmtId="3" fontId="14" fillId="0" borderId="1" xfId="0" applyNumberFormat="1" applyFont="1" applyBorder="1" applyAlignment="1">
      <alignment horizontal="center" vertical="center" wrapText="1"/>
    </xf>
    <xf numFmtId="3" fontId="14" fillId="4" borderId="1" xfId="0" applyNumberFormat="1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/>
    </xf>
    <xf numFmtId="3" fontId="2" fillId="0" borderId="12" xfId="2" applyNumberFormat="1" applyFont="1" applyBorder="1" applyAlignment="1">
      <alignment horizontal="center" vertical="center" wrapText="1"/>
    </xf>
    <xf numFmtId="3" fontId="2" fillId="0" borderId="20" xfId="2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 wrapText="1"/>
    </xf>
  </cellXfs>
  <cellStyles count="9">
    <cellStyle name="Link 2" xfId="1" xr:uid="{612529B3-0626-4156-85D1-5796131A6C53}"/>
    <cellStyle name="Normal" xfId="8" xr:uid="{339A2A96-8ECD-410D-87B2-67DB0BA4F833}"/>
    <cellStyle name="Standard" xfId="0" builtinId="0"/>
    <cellStyle name="Standard 2" xfId="2" xr:uid="{CD5E2EC2-CA42-4E7E-BC49-DE4322493918}"/>
    <cellStyle name="Standard 2 2" xfId="3" xr:uid="{9CC26D6D-99F3-40A9-8379-5F7E4AF6B246}"/>
    <cellStyle name="Standard 2 3" xfId="5" xr:uid="{34581195-75E2-48E0-AE7A-9AC0A1CDC986}"/>
    <cellStyle name="Standard 3" xfId="4" xr:uid="{6F133F1F-625E-4A8C-8933-342196686704}"/>
    <cellStyle name="Standard 3 2" xfId="6" xr:uid="{CB653BC0-9617-4CCB-9466-08D2282128CB}"/>
    <cellStyle name="Standard 5 2" xfId="7" xr:uid="{BDE908F3-941F-4B91-8188-541BDC42F48C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0000FF"/>
      <color rgb="FF00FF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Patrick/AppData/Roaming/Microsoft/Excel/bewertungsproble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 PS in Produktformel"/>
      <sheetName val="LZS&amp;PS BW&amp;EW w(i) mit PS direkt"/>
      <sheetName val="LZS&amp;PS BW&amp;EW + RBF&amp;EWF"/>
      <sheetName val="LZS&amp;PS BW&amp;EW mit mult. %-w(i)"/>
      <sheetName val="LSZ&amp;PS BW&amp;EW mit add.%-Pkt-w(i)"/>
      <sheetName val="LZS&amp;PS BW&amp;EW, d(CF)&amp;%-Pkt-w(i)"/>
      <sheetName val="RBF&amp;EWF mit Wachstum w(CF)&amp;w(i)"/>
      <sheetName val="Rollierende BW&amp;EW mit w(CF;i)"/>
      <sheetName val="Rollierende BW&amp;EW,varCF&amp;w(CF;i)"/>
      <sheetName val="LZS&amp;PS EW&amp;BW, stetig vs diskret"/>
      <sheetName val="LZS&amp;PS EW&amp;BW, i nom,real,stetig"/>
      <sheetName val="LZS&amp;PS BW&amp;EW, IRR bei Prämie"/>
      <sheetName val="IRR mit Io &amp; als Array, Polynom"/>
      <sheetName val="UB var. CF, rollierend, w(CF;i)"/>
      <sheetName val="Geometrische Reihe&amp;Zinswachstum"/>
      <sheetName val="Gewinn&amp;NPV, Lin.Opt. mit Solver"/>
      <sheetName val="Sensitivität&amp;Grenzen Report"/>
    </sheetNames>
    <sheetDataSet>
      <sheetData sheetId="0" refreshError="1"/>
      <sheetData sheetId="1">
        <row r="8">
          <cell r="I8" t="str">
            <v>LZS-BW</v>
          </cell>
        </row>
      </sheetData>
      <sheetData sheetId="2" refreshError="1"/>
      <sheetData sheetId="3" refreshError="1"/>
      <sheetData sheetId="4" refreshError="1"/>
      <sheetData sheetId="5" refreshError="1">
        <row r="9">
          <cell r="D9">
            <v>5000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A8E90-574D-405E-8D95-5ED8F1CBD9D9}">
  <sheetPr>
    <tabColor rgb="FF002060"/>
  </sheetPr>
  <dimension ref="A1:AI35"/>
  <sheetViews>
    <sheetView workbookViewId="0">
      <pane xSplit="1" ySplit="2" topLeftCell="B3" activePane="bottomRight" state="frozen"/>
      <selection activeCell="E4" sqref="E4"/>
      <selection pane="topRight" activeCell="E4" sqref="E4"/>
      <selection pane="bottomLeft" activeCell="E4" sqref="E4"/>
      <selection pane="bottomRight" activeCell="J10" sqref="J10"/>
    </sheetView>
  </sheetViews>
  <sheetFormatPr baseColWidth="10" defaultColWidth="18" defaultRowHeight="21" customHeight="1" outlineLevelCol="1"/>
  <cols>
    <col min="1" max="1" width="20.7109375" style="22" customWidth="1"/>
    <col min="2" max="3" width="17.7109375" style="2" customWidth="1"/>
    <col min="4" max="5" width="13.7109375" style="2" customWidth="1"/>
    <col min="6" max="10" width="15.7109375" style="2" customWidth="1"/>
    <col min="11" max="14" width="15.7109375" style="2" customWidth="1" outlineLevel="1"/>
    <col min="15" max="15" width="15.7109375" style="2" customWidth="1"/>
    <col min="16" max="29" width="15.7109375" style="2" customWidth="1" outlineLevel="1"/>
    <col min="30" max="30" width="15.7109375" style="2" customWidth="1"/>
    <col min="31" max="32" width="18" style="2" hidden="1" customWidth="1" outlineLevel="1"/>
    <col min="33" max="33" width="18" style="2" collapsed="1"/>
    <col min="34" max="16384" width="18" style="2"/>
  </cols>
  <sheetData>
    <row r="1" spans="1:35" ht="21" customHeight="1" thickBot="1">
      <c r="A1" s="7"/>
      <c r="B1" s="8"/>
      <c r="C1" s="8"/>
      <c r="D1" s="3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</row>
    <row r="2" spans="1:35" ht="33.6" customHeight="1" thickTop="1">
      <c r="A2" s="9" t="s">
        <v>0</v>
      </c>
      <c r="B2" s="24" t="s">
        <v>1</v>
      </c>
      <c r="C2" s="25" t="s">
        <v>2</v>
      </c>
      <c r="D2" s="33"/>
      <c r="E2" s="35" t="s">
        <v>1</v>
      </c>
      <c r="F2" s="5">
        <v>1</v>
      </c>
      <c r="G2" s="5">
        <v>2</v>
      </c>
      <c r="H2" s="5">
        <v>3</v>
      </c>
      <c r="I2" s="5">
        <v>4</v>
      </c>
      <c r="J2" s="5">
        <v>5</v>
      </c>
      <c r="K2" s="5">
        <v>6</v>
      </c>
      <c r="L2" s="5">
        <v>7</v>
      </c>
      <c r="M2" s="5">
        <v>8</v>
      </c>
      <c r="N2" s="5">
        <v>9</v>
      </c>
      <c r="O2" s="5">
        <v>10</v>
      </c>
      <c r="P2" s="5">
        <v>11</v>
      </c>
      <c r="Q2" s="5">
        <v>12</v>
      </c>
      <c r="R2" s="5">
        <v>13</v>
      </c>
      <c r="S2" s="5">
        <v>14</v>
      </c>
      <c r="T2" s="5">
        <v>15</v>
      </c>
      <c r="U2" s="5">
        <v>16</v>
      </c>
      <c r="V2" s="5">
        <v>17</v>
      </c>
      <c r="W2" s="5">
        <v>18</v>
      </c>
      <c r="X2" s="5">
        <v>19</v>
      </c>
      <c r="Y2" s="5">
        <v>20</v>
      </c>
      <c r="Z2" s="5">
        <v>21</v>
      </c>
      <c r="AA2" s="5">
        <v>22</v>
      </c>
      <c r="AB2" s="5">
        <v>23</v>
      </c>
      <c r="AC2" s="5">
        <v>24</v>
      </c>
      <c r="AD2" s="5">
        <v>25</v>
      </c>
      <c r="AE2" s="5" t="s">
        <v>3</v>
      </c>
      <c r="AF2" s="5" t="s">
        <v>4</v>
      </c>
      <c r="AG2" s="5" t="s">
        <v>5</v>
      </c>
      <c r="AH2" s="3"/>
      <c r="AI2" s="3"/>
    </row>
    <row r="3" spans="1:35" s="14" customFormat="1" ht="26.45" customHeight="1">
      <c r="A3" s="39" t="s">
        <v>9</v>
      </c>
      <c r="B3" s="10">
        <v>710</v>
      </c>
      <c r="C3" s="11">
        <v>1061</v>
      </c>
      <c r="D3" s="31"/>
      <c r="E3" s="12"/>
      <c r="F3" s="12">
        <f>IFERROR(LARGE(INDEX($A$3:$AZ$500,,MATCH($E$2,$2:$2,0)),F$2),"")</f>
        <v>1074</v>
      </c>
      <c r="G3" s="12">
        <f t="shared" ref="G3:AD3" si="0">IFERROR(LARGE(INDEX($A$3:$AZ$500,,MATCH($E$2,$2:$2,0)),G$2),"")</f>
        <v>764</v>
      </c>
      <c r="H3" s="12">
        <f t="shared" si="0"/>
        <v>724</v>
      </c>
      <c r="I3" s="12">
        <f t="shared" si="0"/>
        <v>710</v>
      </c>
      <c r="J3" s="12">
        <f t="shared" si="0"/>
        <v>657</v>
      </c>
      <c r="K3" s="12">
        <f t="shared" si="0"/>
        <v>635</v>
      </c>
      <c r="L3" s="12">
        <f t="shared" si="0"/>
        <v>634</v>
      </c>
      <c r="M3" s="12">
        <f t="shared" si="0"/>
        <v>627</v>
      </c>
      <c r="N3" s="12">
        <f t="shared" si="0"/>
        <v>623</v>
      </c>
      <c r="O3" s="12">
        <f t="shared" si="0"/>
        <v>619</v>
      </c>
      <c r="P3" s="12">
        <f t="shared" si="0"/>
        <v>618</v>
      </c>
      <c r="Q3" s="12">
        <f t="shared" si="0"/>
        <v>603</v>
      </c>
      <c r="R3" s="12">
        <f t="shared" si="0"/>
        <v>580</v>
      </c>
      <c r="S3" s="12">
        <f t="shared" si="0"/>
        <v>573</v>
      </c>
      <c r="T3" s="12">
        <f t="shared" si="0"/>
        <v>533</v>
      </c>
      <c r="U3" s="12">
        <f t="shared" si="0"/>
        <v>529</v>
      </c>
      <c r="V3" s="12">
        <f t="shared" si="0"/>
        <v>521</v>
      </c>
      <c r="W3" s="12">
        <f t="shared" si="0"/>
        <v>518</v>
      </c>
      <c r="X3" s="12">
        <f t="shared" si="0"/>
        <v>500</v>
      </c>
      <c r="Y3" s="12">
        <f t="shared" si="0"/>
        <v>494</v>
      </c>
      <c r="Z3" s="12">
        <f t="shared" si="0"/>
        <v>494</v>
      </c>
      <c r="AA3" s="12">
        <f t="shared" si="0"/>
        <v>492</v>
      </c>
      <c r="AB3" s="12">
        <f t="shared" si="0"/>
        <v>491</v>
      </c>
      <c r="AC3" s="12">
        <f t="shared" si="0"/>
        <v>490</v>
      </c>
      <c r="AD3" s="12">
        <f t="shared" si="0"/>
        <v>488</v>
      </c>
      <c r="AE3" s="12">
        <f>SUM($F3:$AD3)</f>
        <v>14991</v>
      </c>
      <c r="AF3" s="12">
        <f>AVERAGE($F3:$AD3)</f>
        <v>599.64</v>
      </c>
      <c r="AG3" s="13" cm="1">
        <f t="array" ref="AG3">SUM(IF($F3:$AD3&lt;&gt;"",1/COUNTIF($F3:$AD3,$F3:$AD3),""))</f>
        <v>24</v>
      </c>
      <c r="AH3" s="12"/>
      <c r="AI3" s="12"/>
    </row>
    <row r="4" spans="1:35" s="14" customFormat="1" ht="26.45" customHeight="1">
      <c r="A4" s="43" t="s">
        <v>25</v>
      </c>
      <c r="B4" s="16">
        <v>494</v>
      </c>
      <c r="C4" s="17">
        <v>1463</v>
      </c>
      <c r="D4" s="31"/>
      <c r="E4" s="12"/>
      <c r="F4" s="44" t="str">
        <f>IFERROR(INDEX($A$3:$A$500,MATCH(LARGE(INDEX($A$3:$AZ$500,,MATCH($E$2,$2:$2,0)),F$2),INDEX($A$3:$AZ$500,,MATCH($E$2,$2:$2,0)),0)),"")</f>
        <v>Tamika Catchings</v>
      </c>
      <c r="G4" s="44" t="str">
        <f t="shared" ref="G4:AD4" si="1">IFERROR(INDEX($A$3:$A$500,MATCH(LARGE(INDEX($A$3:$AZ$500,,MATCH($E$2,$2:$2,0)),G$2),INDEX($A$3:$AZ$500,,MATCH($E$2,$2:$2,0)),0)),"")</f>
        <v>Ticha Penicheiro</v>
      </c>
      <c r="H4" s="44" t="str">
        <f t="shared" si="1"/>
        <v>Sue Bird</v>
      </c>
      <c r="I4" s="44" t="str">
        <f t="shared" si="1"/>
        <v>Alana Beard</v>
      </c>
      <c r="J4" s="44" t="str">
        <f t="shared" si="1"/>
        <v>Sheryl Swoopes</v>
      </c>
      <c r="K4" s="44" t="str">
        <f t="shared" si="1"/>
        <v>Jia Perkins</v>
      </c>
      <c r="L4" s="44" t="str">
        <f t="shared" si="1"/>
        <v>Sancho Lyttle</v>
      </c>
      <c r="M4" s="44" t="str">
        <f t="shared" si="1"/>
        <v>Angel McCoughtry</v>
      </c>
      <c r="N4" s="44" t="str">
        <f t="shared" si="1"/>
        <v>Katie Douglas</v>
      </c>
      <c r="O4" s="44" t="str">
        <f t="shared" si="1"/>
        <v>DeLisha Milton-Jones</v>
      </c>
      <c r="P4" s="44" t="str">
        <f t="shared" si="1"/>
        <v>Nneka Ogwumike</v>
      </c>
      <c r="Q4" s="44" t="str">
        <f t="shared" si="1"/>
        <v>DeWanna Bonner</v>
      </c>
      <c r="R4" s="44" t="str">
        <f t="shared" si="1"/>
        <v>Taj McWilliams-Franklin</v>
      </c>
      <c r="S4" s="44" t="str">
        <f t="shared" si="1"/>
        <v>Tully Bevilaqua</v>
      </c>
      <c r="T4" s="44" t="str">
        <f t="shared" si="1"/>
        <v>Courtney Vandersloot</v>
      </c>
      <c r="U4" s="44" t="str">
        <f t="shared" si="1"/>
        <v>Yolanda Griffith</v>
      </c>
      <c r="V4" s="44" t="str">
        <f t="shared" si="1"/>
        <v>Candace Parker</v>
      </c>
      <c r="W4" s="44" t="str">
        <f t="shared" si="1"/>
        <v>Diana Taurasi</v>
      </c>
      <c r="X4" s="44" t="str">
        <f t="shared" si="1"/>
        <v>Lindsay Whalen</v>
      </c>
      <c r="Y4" s="45" t="str">
        <f t="shared" si="1"/>
        <v>Alyssa Thomas</v>
      </c>
      <c r="Z4" s="45" t="str">
        <f t="shared" si="1"/>
        <v>Alyssa Thomas</v>
      </c>
      <c r="AA4" s="44" t="str">
        <f t="shared" si="1"/>
        <v>Lisa Leslie</v>
      </c>
      <c r="AB4" s="44" t="str">
        <f t="shared" si="1"/>
        <v>Sylvia Fowles</v>
      </c>
      <c r="AC4" s="44" t="str">
        <f t="shared" si="1"/>
        <v>Nykesha Sales</v>
      </c>
      <c r="AD4" s="44" t="str">
        <f t="shared" si="1"/>
        <v>Becky Hammon</v>
      </c>
      <c r="AE4" s="12"/>
      <c r="AF4" s="12"/>
      <c r="AG4" s="13" cm="1">
        <f t="array" ref="AG4">SUM(IF($F4:$AD4&lt;&gt;"",1/COUNTIF($F4:$AD4,$F4:$AD4),""))</f>
        <v>24</v>
      </c>
      <c r="AH4" s="12"/>
      <c r="AI4" s="12"/>
    </row>
    <row r="5" spans="1:35" s="14" customFormat="1" ht="26.45" customHeight="1">
      <c r="A5" s="39" t="s">
        <v>13</v>
      </c>
      <c r="B5" s="10">
        <v>627</v>
      </c>
      <c r="C5" s="11">
        <v>915</v>
      </c>
      <c r="D5" s="31"/>
      <c r="E5" s="12"/>
      <c r="F5" s="53" t="str" cm="1">
        <f t="array" ref="F5">IFERROR(INDEX($A$3:$A$500,MATCH(LARGE(IF($B$3:$B$500&lt;&gt;"",$B$3:$B$500-ROW($B$3:$B$500)*10^-10,""),F$2),$B$3:$B$500-ROW($B$3:$B$500)*10^-10,0),COLUMN($A1)),"")</f>
        <v>Tamika Catchings</v>
      </c>
      <c r="G5" s="53" t="str" cm="1">
        <f t="array" ref="G5">IFERROR(INDEX($A$3:$A$500,MATCH(LARGE(IF($B$3:$B$500&lt;&gt;"",$B$3:$B$500-ROW($B$3:$B$500)*10^-10,""),G$2),$B$3:$B$500-ROW($B$3:$B$500)*10^-10,0),COLUMN($A1)),"")</f>
        <v>Ticha Penicheiro</v>
      </c>
      <c r="H5" s="53" t="str" cm="1">
        <f t="array" ref="H5">IFERROR(INDEX($A$3:$A$500,MATCH(LARGE(IF($B$3:$B$500&lt;&gt;"",$B$3:$B$500-ROW($B$3:$B$500)*10^-10,""),H$2),$B$3:$B$500-ROW($B$3:$B$500)*10^-10,0),COLUMN($A1)),"")</f>
        <v>Sue Bird</v>
      </c>
      <c r="I5" s="53" t="str" cm="1">
        <f t="array" ref="I5">IFERROR(INDEX($A$3:$A$500,MATCH(LARGE(IF($B$3:$B$500&lt;&gt;"",$B$3:$B$500-ROW($B$3:$B$500)*10^-10,""),I$2),$B$3:$B$500-ROW($B$3:$B$500)*10^-10,0),COLUMN($A1)),"")</f>
        <v>Alana Beard</v>
      </c>
      <c r="J5" s="53" t="str" cm="1">
        <f t="array" ref="J5">IFERROR(INDEX($A$3:$A$500,MATCH(LARGE(IF($B$3:$B$500&lt;&gt;"",$B$3:$B$500-ROW($B$3:$B$500)*10^-10,""),J$2),$B$3:$B$500-ROW($B$3:$B$500)*10^-10,0),COLUMN($A1)),"")</f>
        <v>Sheryl Swoopes</v>
      </c>
      <c r="K5" s="53" t="str" cm="1">
        <f t="array" ref="K5">IFERROR(INDEX($A$3:$A$500,MATCH(LARGE(IF($B$3:$B$500&lt;&gt;"",$B$3:$B$500-ROW($B$3:$B$500)*10^-10,""),K$2),$B$3:$B$500-ROW($B$3:$B$500)*10^-10,0),COLUMN($A1)),"")</f>
        <v>Jia Perkins</v>
      </c>
      <c r="L5" s="53" t="str" cm="1">
        <f t="array" ref="L5">IFERROR(INDEX($A$3:$A$500,MATCH(LARGE(IF($B$3:$B$500&lt;&gt;"",$B$3:$B$500-ROW($B$3:$B$500)*10^-10,""),L$2),$B$3:$B$500-ROW($B$3:$B$500)*10^-10,0),COLUMN($A1)),"")</f>
        <v>Sancho Lyttle</v>
      </c>
      <c r="M5" s="53" t="str" cm="1">
        <f t="array" ref="M5">IFERROR(INDEX($A$3:$A$500,MATCH(LARGE(IF($B$3:$B$500&lt;&gt;"",$B$3:$B$500-ROW($B$3:$B$500)*10^-10,""),M$2),$B$3:$B$500-ROW($B$3:$B$500)*10^-10,0),COLUMN($A1)),"")</f>
        <v>Angel McCoughtry</v>
      </c>
      <c r="N5" s="53" t="str" cm="1">
        <f t="array" ref="N5">IFERROR(INDEX($A$3:$A$500,MATCH(LARGE(IF($B$3:$B$500&lt;&gt;"",$B$3:$B$500-ROW($B$3:$B$500)*10^-10,""),N$2),$B$3:$B$500-ROW($B$3:$B$500)*10^-10,0),COLUMN($A1)),"")</f>
        <v>Katie Douglas</v>
      </c>
      <c r="O5" s="53" t="str" cm="1">
        <f t="array" ref="O5">IFERROR(INDEX($A$3:$A$500,MATCH(LARGE(IF($B$3:$B$500&lt;&gt;"",$B$3:$B$500-ROW($B$3:$B$500)*10^-10,""),O$2),$B$3:$B$500-ROW($B$3:$B$500)*10^-10,0),COLUMN($A1)),"")</f>
        <v>DeLisha Milton-Jones</v>
      </c>
      <c r="P5" s="53" t="str" cm="1">
        <f t="array" ref="P5">IFERROR(INDEX($A$3:$A$500,MATCH(LARGE(IF($B$3:$B$500&lt;&gt;"",$B$3:$B$500-ROW($B$3:$B$500)*10^-10,""),P$2),$B$3:$B$500-ROW($B$3:$B$500)*10^-10,0),COLUMN($A1)),"")</f>
        <v>Nneka Ogwumike</v>
      </c>
      <c r="Q5" s="53" t="str" cm="1">
        <f t="array" ref="Q5">IFERROR(INDEX($A$3:$A$500,MATCH(LARGE(IF($B$3:$B$500&lt;&gt;"",$B$3:$B$500-ROW($B$3:$B$500)*10^-10,""),Q$2),$B$3:$B$500-ROW($B$3:$B$500)*10^-10,0),COLUMN($A1)),"")</f>
        <v>DeWanna Bonner</v>
      </c>
      <c r="R5" s="53" t="str" cm="1">
        <f t="array" ref="R5">IFERROR(INDEX($A$3:$A$500,MATCH(LARGE(IF($B$3:$B$500&lt;&gt;"",$B$3:$B$500-ROW($B$3:$B$500)*10^-10,""),R$2),$B$3:$B$500-ROW($B$3:$B$500)*10^-10,0),COLUMN($A1)),"")</f>
        <v>Taj McWilliams-Franklin</v>
      </c>
      <c r="S5" s="53" t="str" cm="1">
        <f t="array" ref="S5">IFERROR(INDEX($A$3:$A$500,MATCH(LARGE(IF($B$3:$B$500&lt;&gt;"",$B$3:$B$500-ROW($B$3:$B$500)*10^-10,""),S$2),$B$3:$B$500-ROW($B$3:$B$500)*10^-10,0),COLUMN($A1)),"")</f>
        <v>Tully Bevilaqua</v>
      </c>
      <c r="T5" s="53" t="str" cm="1">
        <f t="array" ref="T5">IFERROR(INDEX($A$3:$A$500,MATCH(LARGE(IF($B$3:$B$500&lt;&gt;"",$B$3:$B$500-ROW($B$3:$B$500)*10^-10,""),T$2),$B$3:$B$500-ROW($B$3:$B$500)*10^-10,0),COLUMN($A1)),"")</f>
        <v>Courtney Vandersloot</v>
      </c>
      <c r="U5" s="53" t="str" cm="1">
        <f t="array" ref="U5">IFERROR(INDEX($A$3:$A$500,MATCH(LARGE(IF($B$3:$B$500&lt;&gt;"",$B$3:$B$500-ROW($B$3:$B$500)*10^-10,""),U$2),$B$3:$B$500-ROW($B$3:$B$500)*10^-10,0),COLUMN($A1)),"")</f>
        <v>Yolanda Griffith</v>
      </c>
      <c r="V5" s="53" t="str" cm="1">
        <f t="array" ref="V5">IFERROR(INDEX($A$3:$A$500,MATCH(LARGE(IF($B$3:$B$500&lt;&gt;"",$B$3:$B$500-ROW($B$3:$B$500)*10^-10,""),V$2),$B$3:$B$500-ROW($B$3:$B$500)*10^-10,0),COLUMN($A1)),"")</f>
        <v>Candace Parker</v>
      </c>
      <c r="W5" s="53" t="str" cm="1">
        <f t="array" ref="W5">IFERROR(INDEX($A$3:$A$500,MATCH(LARGE(IF($B$3:$B$500&lt;&gt;"",$B$3:$B$500-ROW($B$3:$B$500)*10^-10,""),W$2),$B$3:$B$500-ROW($B$3:$B$500)*10^-10,0),COLUMN($A1)),"")</f>
        <v>Diana Taurasi</v>
      </c>
      <c r="X5" s="53" t="str" cm="1">
        <f t="array" ref="X5">IFERROR(INDEX($A$3:$A$500,MATCH(LARGE(IF($B$3:$B$500&lt;&gt;"",$B$3:$B$500-ROW($B$3:$B$500)*10^-10,""),X$2),$B$3:$B$500-ROW($B$3:$B$500)*10^-10,0),COLUMN($A1)),"")</f>
        <v>Lindsay Whalen</v>
      </c>
      <c r="Y5" s="53" t="str" cm="1">
        <f t="array" ref="Y5">IFERROR(INDEX($A$3:$A$500,MATCH(LARGE(IF($B$3:$B$500&lt;&gt;"",$B$3:$B$500-ROW($B$3:$B$500)*10^-10,""),Y$2),$B$3:$B$500-ROW($B$3:$B$500)*10^-10,0),COLUMN($A1)),"")</f>
        <v>Alyssa Thomas</v>
      </c>
      <c r="Z5" s="53" t="str" cm="1">
        <f t="array" ref="Z5">IFERROR(INDEX($A$3:$A$500,MATCH(LARGE(IF($B$3:$B$500&lt;&gt;"",$B$3:$B$500-ROW($B$3:$B$500)*10^-10,""),Z$2),$B$3:$B$500-ROW($B$3:$B$500)*10^-10,0),COLUMN($A1)),"")</f>
        <v>Shannon Johnson</v>
      </c>
      <c r="AA5" s="53" t="str" cm="1">
        <f t="array" ref="AA5">IFERROR(INDEX($A$3:$A$500,MATCH(LARGE(IF($B$3:$B$500&lt;&gt;"",$B$3:$B$500-ROW($B$3:$B$500)*10^-10,""),AA$2),$B$3:$B$500-ROW($B$3:$B$500)*10^-10,0),COLUMN($A1)),"")</f>
        <v>Lisa Leslie</v>
      </c>
      <c r="AB5" s="53" t="str" cm="1">
        <f t="array" ref="AB5">IFERROR(INDEX($A$3:$A$500,MATCH(LARGE(IF($B$3:$B$500&lt;&gt;"",$B$3:$B$500-ROW($B$3:$B$500)*10^-10,""),AB$2),$B$3:$B$500-ROW($B$3:$B$500)*10^-10,0),COLUMN($A1)),"")</f>
        <v>Sylvia Fowles</v>
      </c>
      <c r="AC5" s="53" t="str" cm="1">
        <f t="array" ref="AC5">IFERROR(INDEX($A$3:$A$500,MATCH(LARGE(IF($B$3:$B$500&lt;&gt;"",$B$3:$B$500-ROW($B$3:$B$500)*10^-10,""),AC$2),$B$3:$B$500-ROW($B$3:$B$500)*10^-10,0),COLUMN($A1)),"")</f>
        <v>Nykesha Sales</v>
      </c>
      <c r="AD5" s="53" t="str" cm="1">
        <f t="array" ref="AD5">IFERROR(INDEX($A$3:$A$500,MATCH(LARGE(IF($B$3:$B$500&lt;&gt;"",$B$3:$B$500-ROW($B$3:$B$500)*10^-10,""),AD$2),$B$3:$B$500-ROW($B$3:$B$500)*10^-10,0),COLUMN($A1)),"")</f>
        <v>Becky Hammon</v>
      </c>
      <c r="AE5" s="4"/>
      <c r="AF5" s="4"/>
      <c r="AG5" s="23" cm="1">
        <f t="array" ref="AG5">SUM(IF($F5:$AD5&lt;&gt;"",1/COUNTIF($F5:$AD5,$F5:$AD5),""))</f>
        <v>25</v>
      </c>
      <c r="AH5" s="12"/>
      <c r="AI5" s="12"/>
    </row>
    <row r="6" spans="1:35" s="1" customFormat="1" ht="26.45" customHeight="1">
      <c r="A6" s="37" t="s">
        <v>30</v>
      </c>
      <c r="B6" s="10">
        <v>488</v>
      </c>
      <c r="C6" s="11">
        <v>1708</v>
      </c>
      <c r="D6" s="31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 s="1" customFormat="1" ht="26.45" customHeight="1">
      <c r="A7" s="43" t="s">
        <v>22</v>
      </c>
      <c r="B7" s="10">
        <v>521</v>
      </c>
      <c r="C7" s="17">
        <v>1463</v>
      </c>
      <c r="D7" s="31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 s="1" customFormat="1" ht="26.45" customHeight="1">
      <c r="A8" s="39" t="s">
        <v>20</v>
      </c>
      <c r="B8" s="10">
        <v>533</v>
      </c>
      <c r="C8" s="11">
        <v>2850</v>
      </c>
      <c r="D8" s="31"/>
      <c r="E8" s="36" t="s">
        <v>2</v>
      </c>
      <c r="F8" s="12">
        <f>IFERROR(LARGE(INDEX($A$3:$AZ$500,,MATCH($E$8,$2:$2,0)),COLUMN(A$1)),"")</f>
        <v>3234</v>
      </c>
      <c r="G8" s="12">
        <f t="shared" ref="G8:AD8" si="2">IFERROR(LARGE(INDEX($A$3:$AZ$500,,MATCH($E$8,$2:$2,0)),COLUMN(B$1)),"")</f>
        <v>2850</v>
      </c>
      <c r="H8" s="12">
        <f t="shared" si="2"/>
        <v>2599</v>
      </c>
      <c r="I8" s="12">
        <f t="shared" si="2"/>
        <v>2394</v>
      </c>
      <c r="J8" s="12">
        <f t="shared" si="2"/>
        <v>2348</v>
      </c>
      <c r="K8" s="12">
        <f t="shared" si="2"/>
        <v>1708</v>
      </c>
      <c r="L8" s="12">
        <f t="shared" si="2"/>
        <v>1488</v>
      </c>
      <c r="M8" s="12">
        <f t="shared" si="2"/>
        <v>1463</v>
      </c>
      <c r="N8" s="12">
        <f t="shared" si="2"/>
        <v>1463</v>
      </c>
      <c r="O8" s="12">
        <f t="shared" si="2"/>
        <v>1424</v>
      </c>
      <c r="P8" s="12">
        <f t="shared" si="2"/>
        <v>1138</v>
      </c>
      <c r="Q8" s="12">
        <f t="shared" si="2"/>
        <v>1075</v>
      </c>
      <c r="R8" s="12">
        <f t="shared" si="2"/>
        <v>1061</v>
      </c>
      <c r="S8" s="12">
        <f t="shared" si="2"/>
        <v>1037</v>
      </c>
      <c r="T8" s="12">
        <f t="shared" si="2"/>
        <v>921</v>
      </c>
      <c r="U8" s="12">
        <f t="shared" si="2"/>
        <v>915</v>
      </c>
      <c r="V8" s="12">
        <f t="shared" si="2"/>
        <v>879</v>
      </c>
      <c r="W8" s="12">
        <f t="shared" si="2"/>
        <v>874</v>
      </c>
      <c r="X8" s="12">
        <f t="shared" si="2"/>
        <v>854</v>
      </c>
      <c r="Y8" s="12">
        <f t="shared" si="2"/>
        <v>839</v>
      </c>
      <c r="Z8" s="12">
        <f t="shared" si="2"/>
        <v>797</v>
      </c>
      <c r="AA8" s="12">
        <f t="shared" si="2"/>
        <v>683</v>
      </c>
      <c r="AB8" s="12">
        <f t="shared" si="2"/>
        <v>594</v>
      </c>
      <c r="AC8" s="12">
        <f t="shared" si="2"/>
        <v>461</v>
      </c>
      <c r="AD8" s="12">
        <f t="shared" si="2"/>
        <v>453</v>
      </c>
      <c r="AE8" s="12">
        <f>SUM($F8:$AD8)</f>
        <v>33552</v>
      </c>
      <c r="AF8" s="12">
        <f>AVERAGE($F8:$AD8)</f>
        <v>1342.08</v>
      </c>
      <c r="AG8" s="13" cm="1">
        <f t="array" ref="AG8">SUM(IF($F8:$AD8&lt;&gt;"",1/COUNTIF($F8:$AD8,$F8:$AD8),""))</f>
        <v>24</v>
      </c>
      <c r="AH8" s="4"/>
      <c r="AI8" s="4"/>
    </row>
    <row r="9" spans="1:35" s="1" customFormat="1" ht="26.45" customHeight="1">
      <c r="A9" s="39" t="s">
        <v>15</v>
      </c>
      <c r="B9" s="10">
        <v>619</v>
      </c>
      <c r="C9" s="11">
        <v>921</v>
      </c>
      <c r="D9" s="31"/>
      <c r="E9" s="4"/>
      <c r="F9" s="15" cm="1">
        <f t="array" ref="F9">IFERROR(INDEX($A$3:$AZ$500,MATCH(LARGE($C$3:$C500-ROW($3:$500)*10^-12,F$2),$C$3:$C$500-ROW($3:$500)*10^-12,0),MATCH($E$8,$2:$2,0)),"")</f>
        <v>3234</v>
      </c>
      <c r="G9" s="15" cm="1">
        <f t="array" ref="G9">IFERROR(INDEX($A$3:$AZ$500,MATCH(LARGE($C$3:$C500-ROW($3:$500)*10^-12,G$2),$C$3:$C$500-ROW($3:$500)*10^-12,0),MATCH($E$8,$2:$2,0)),"")</f>
        <v>2850</v>
      </c>
      <c r="H9" s="15" cm="1">
        <f t="array" ref="H9">IFERROR(INDEX($A$3:$AZ$500,MATCH(LARGE($C$3:$C500-ROW($3:$500)*10^-12,H$2),$C$3:$C$500-ROW($3:$500)*10^-12,0),MATCH($E$8,$2:$2,0)),"")</f>
        <v>2599</v>
      </c>
      <c r="I9" s="15" cm="1">
        <f t="array" ref="I9">IFERROR(INDEX($A$3:$AZ$500,MATCH(LARGE($C$3:$C500-ROW($3:$500)*10^-12,I$2),$C$3:$C$500-ROW($3:$500)*10^-12,0),MATCH($E$8,$2:$2,0)),"")</f>
        <v>2394</v>
      </c>
      <c r="J9" s="15" cm="1">
        <f t="array" ref="J9">IFERROR(INDEX($A$3:$AZ$500,MATCH(LARGE($C$3:$C500-ROW($3:$500)*10^-12,J$2),$C$3:$C$500-ROW($3:$500)*10^-12,0),MATCH($E$8,$2:$2,0)),"")</f>
        <v>2348</v>
      </c>
      <c r="K9" s="15" cm="1">
        <f t="array" ref="K9">IFERROR(INDEX($A$3:$AZ$500,MATCH(LARGE($C$3:$C500-ROW($3:$500)*10^-12,K$2),$C$3:$C$500-ROW($3:$500)*10^-12,0),MATCH($E$8,$2:$2,0)),"")</f>
        <v>1708</v>
      </c>
      <c r="L9" s="15" cm="1">
        <f t="array" ref="L9">IFERROR(INDEX($A$3:$AZ$500,MATCH(LARGE($C$3:$C500-ROW($3:$500)*10^-12,L$2),$C$3:$C$500-ROW($3:$500)*10^-12,0),MATCH($E$8,$2:$2,0)),"")</f>
        <v>1488</v>
      </c>
      <c r="M9" s="15" cm="1">
        <f t="array" ref="M9">IFERROR(INDEX($A$3:$AZ$500,MATCH(LARGE($C$3:$C500-ROW($3:$500)*10^-12,M$2),$C$3:$C$500-ROW($3:$500)*10^-12,0),MATCH($E$8,$2:$2,0)),"")</f>
        <v>1463</v>
      </c>
      <c r="N9" s="15" cm="1">
        <f t="array" ref="N9">IFERROR(INDEX($A$3:$AZ$500,MATCH(LARGE($C$3:$C500-ROW($3:$500)*10^-12,N$2),$C$3:$C$500-ROW($3:$500)*10^-12,0),MATCH($E$8,$2:$2,0)),"")</f>
        <v>1463</v>
      </c>
      <c r="O9" s="15" cm="1">
        <f t="array" ref="O9">IFERROR(INDEX($A$3:$AZ$500,MATCH(LARGE($C$3:$C500-ROW($3:$500)*10^-12,O$2),$C$3:$C$500-ROW($3:$500)*10^-12,0),MATCH($E$8,$2:$2,0)),"")</f>
        <v>1424</v>
      </c>
      <c r="P9" s="15" cm="1">
        <f t="array" ref="P9">IFERROR(INDEX($A$3:$AZ$500,MATCH(LARGE($C$3:$C500-ROW($3:$500)*10^-12,P$2),$C$3:$C$500-ROW($3:$500)*10^-12,0),MATCH($E$8,$2:$2,0)),"")</f>
        <v>1138</v>
      </c>
      <c r="Q9" s="15" cm="1">
        <f t="array" ref="Q9">IFERROR(INDEX($A$3:$AZ$500,MATCH(LARGE($C$3:$C500-ROW($3:$500)*10^-12,Q$2),$C$3:$C$500-ROW($3:$500)*10^-12,0),MATCH($E$8,$2:$2,0)),"")</f>
        <v>1075</v>
      </c>
      <c r="R9" s="15" cm="1">
        <f t="array" ref="R9">IFERROR(INDEX($A$3:$AZ$500,MATCH(LARGE($C$3:$C500-ROW($3:$500)*10^-12,R$2),$C$3:$C$500-ROW($3:$500)*10^-12,0),MATCH($E$8,$2:$2,0)),"")</f>
        <v>1061</v>
      </c>
      <c r="S9" s="15" cm="1">
        <f t="array" ref="S9">IFERROR(INDEX($A$3:$AZ$500,MATCH(LARGE($C$3:$C500-ROW($3:$500)*10^-12,S$2),$C$3:$C$500-ROW($3:$500)*10^-12,0),MATCH($E$8,$2:$2,0)),"")</f>
        <v>1037</v>
      </c>
      <c r="T9" s="15" cm="1">
        <f t="array" ref="T9">IFERROR(INDEX($A$3:$AZ$500,MATCH(LARGE($C$3:$C500-ROW($3:$500)*10^-12,T$2),$C$3:$C$500-ROW($3:$500)*10^-12,0),MATCH($E$8,$2:$2,0)),"")</f>
        <v>921</v>
      </c>
      <c r="U9" s="15" cm="1">
        <f t="array" ref="U9">IFERROR(INDEX($A$3:$AZ$500,MATCH(LARGE($C$3:$C500-ROW($3:$500)*10^-12,U$2),$C$3:$C$500-ROW($3:$500)*10^-12,0),MATCH($E$8,$2:$2,0)),"")</f>
        <v>915</v>
      </c>
      <c r="V9" s="15" cm="1">
        <f t="array" ref="V9">IFERROR(INDEX($A$3:$AZ$500,MATCH(LARGE($C$3:$C500-ROW($3:$500)*10^-12,V$2),$C$3:$C$500-ROW($3:$500)*10^-12,0),MATCH($E$8,$2:$2,0)),"")</f>
        <v>879</v>
      </c>
      <c r="W9" s="15" cm="1">
        <f t="array" ref="W9">IFERROR(INDEX($A$3:$AZ$500,MATCH(LARGE($C$3:$C500-ROW($3:$500)*10^-12,W$2),$C$3:$C$500-ROW($3:$500)*10^-12,0),MATCH($E$8,$2:$2,0)),"")</f>
        <v>874</v>
      </c>
      <c r="X9" s="15" cm="1">
        <f t="array" ref="X9">IFERROR(INDEX($A$3:$AZ$500,MATCH(LARGE($C$3:$C500-ROW($3:$500)*10^-12,X$2),$C$3:$C$500-ROW($3:$500)*10^-12,0),MATCH($E$8,$2:$2,0)),"")</f>
        <v>854</v>
      </c>
      <c r="Y9" s="15" cm="1">
        <f t="array" ref="Y9">IFERROR(INDEX($A$3:$AZ$500,MATCH(LARGE($C$3:$C500-ROW($3:$500)*10^-12,Y$2),$C$3:$C$500-ROW($3:$500)*10^-12,0),MATCH($E$8,$2:$2,0)),"")</f>
        <v>839</v>
      </c>
      <c r="Z9" s="15" cm="1">
        <f t="array" ref="Z9">IFERROR(INDEX($A$3:$AZ$500,MATCH(LARGE($C$3:$C500-ROW($3:$500)*10^-12,Z$2),$C$3:$C$500-ROW($3:$500)*10^-12,0),MATCH($E$8,$2:$2,0)),"")</f>
        <v>797</v>
      </c>
      <c r="AA9" s="15" cm="1">
        <f t="array" ref="AA9">IFERROR(INDEX($A$3:$AZ$500,MATCH(LARGE($C$3:$C500-ROW($3:$500)*10^-12,AA$2),$C$3:$C$500-ROW($3:$500)*10^-12,0),MATCH($E$8,$2:$2,0)),"")</f>
        <v>683</v>
      </c>
      <c r="AB9" s="15" cm="1">
        <f t="array" ref="AB9">IFERROR(INDEX($A$3:$AZ$500,MATCH(LARGE($C$3:$C500-ROW($3:$500)*10^-12,AB$2),$C$3:$C$500-ROW($3:$500)*10^-12,0),MATCH($E$8,$2:$2,0)),"")</f>
        <v>594</v>
      </c>
      <c r="AC9" s="15" cm="1">
        <f t="array" ref="AC9">IFERROR(INDEX($A$3:$AZ$500,MATCH(LARGE($C$3:$C500-ROW($3:$500)*10^-12,AC$2),$C$3:$C$500-ROW($3:$500)*10^-12,0),MATCH($E$8,$2:$2,0)),"")</f>
        <v>461</v>
      </c>
      <c r="AD9" s="15" cm="1">
        <f t="array" ref="AD9">IFERROR(INDEX($A$3:$AZ$500,MATCH(LARGE($C$3:$C500-ROW($3:$500)*10^-12,AD$2),$C$3:$C$500-ROW($3:$500)*10^-12,0),MATCH($E$8,$2:$2,0)),"")</f>
        <v>453</v>
      </c>
      <c r="AE9" s="12">
        <f>SUM($F9:$AD9)</f>
        <v>33552</v>
      </c>
      <c r="AF9" s="12">
        <f>AVERAGE($F9:$AD9)</f>
        <v>1342.08</v>
      </c>
      <c r="AG9" s="13" cm="1">
        <f t="array" ref="AG9">SUM(IF($F9:$AD9&lt;&gt;"",1/COUNTIF($F9:$AD9,$F9:$AD9),""))</f>
        <v>24</v>
      </c>
      <c r="AH9" s="4"/>
      <c r="AI9" s="4"/>
    </row>
    <row r="10" spans="1:35" s="1" customFormat="1" ht="26.45" customHeight="1">
      <c r="A10" s="39" t="s">
        <v>17</v>
      </c>
      <c r="B10" s="10">
        <v>603</v>
      </c>
      <c r="C10" s="11">
        <v>1138</v>
      </c>
      <c r="D10" s="31"/>
      <c r="E10" s="4"/>
      <c r="F10" s="44" t="str">
        <f>IFERROR(INDEX($A$3:$A$500,MATCH(LARGE(INDEX($A$3:$AZ$500,,MATCH($E$8,$2:$2,0)),F$2),INDEX($A$3:$AZ$500,,MATCH($E$8,$2:$2,0)),0)),"")</f>
        <v>Sue Bird</v>
      </c>
      <c r="G10" s="44" t="str">
        <f t="shared" ref="G10:AD10" si="3">IFERROR(INDEX($A$3:$A$500,MATCH(LARGE(INDEX($A$3:$AZ$500,,MATCH($E$8,$2:$2,0)),G$2),INDEX($A$3:$AZ$500,,MATCH($E$8,$2:$2,0)),0)),"")</f>
        <v>Courtney Vandersloot</v>
      </c>
      <c r="H10" s="44" t="str">
        <f t="shared" si="3"/>
        <v>Ticha Penicheiro</v>
      </c>
      <c r="I10" s="44" t="str">
        <f t="shared" si="3"/>
        <v>Diana Taurasi</v>
      </c>
      <c r="J10" s="44" t="str">
        <f t="shared" si="3"/>
        <v>Lindsay Whalen</v>
      </c>
      <c r="K10" s="44" t="str">
        <f t="shared" si="3"/>
        <v>Becky Hammon</v>
      </c>
      <c r="L10" s="44" t="str">
        <f t="shared" si="3"/>
        <v>Tamika Catchings</v>
      </c>
      <c r="M10" s="45" t="str">
        <f t="shared" si="3"/>
        <v>Alyssa Thomas</v>
      </c>
      <c r="N10" s="45" t="str">
        <f t="shared" si="3"/>
        <v>Alyssa Thomas</v>
      </c>
      <c r="O10" s="44" t="str">
        <f t="shared" si="3"/>
        <v>Shannon Johnson</v>
      </c>
      <c r="P10" s="44" t="str">
        <f t="shared" si="3"/>
        <v>DeWanna Bonner</v>
      </c>
      <c r="Q10" s="44" t="str">
        <f t="shared" si="3"/>
        <v>Katie Douglas</v>
      </c>
      <c r="R10" s="44" t="str">
        <f t="shared" si="3"/>
        <v>Alana Beard</v>
      </c>
      <c r="S10" s="44" t="str">
        <f t="shared" si="3"/>
        <v>Sheryl Swoopes</v>
      </c>
      <c r="T10" s="44" t="str">
        <f t="shared" si="3"/>
        <v>DeLisha Milton-Jones</v>
      </c>
      <c r="U10" s="44" t="str">
        <f t="shared" si="3"/>
        <v>Angel McCoughtry</v>
      </c>
      <c r="V10" s="44" t="str">
        <f t="shared" si="3"/>
        <v>Taj McWilliams-Franklin</v>
      </c>
      <c r="W10" s="44" t="str">
        <f t="shared" si="3"/>
        <v>Lisa Leslie</v>
      </c>
      <c r="X10" s="44" t="str">
        <f t="shared" si="3"/>
        <v>Tully Bevilaqua</v>
      </c>
      <c r="Y10" s="44" t="str">
        <f t="shared" si="3"/>
        <v>Jia Perkins</v>
      </c>
      <c r="Z10" s="44" t="str">
        <f t="shared" si="3"/>
        <v>Nneka Ogwumike</v>
      </c>
      <c r="AA10" s="44" t="str">
        <f t="shared" si="3"/>
        <v>Nykesha Sales</v>
      </c>
      <c r="AB10" s="44" t="str">
        <f t="shared" si="3"/>
        <v>Sancho Lyttle</v>
      </c>
      <c r="AC10" s="44" t="str">
        <f t="shared" si="3"/>
        <v>Sylvia Fowles</v>
      </c>
      <c r="AD10" s="44" t="str">
        <f t="shared" si="3"/>
        <v>Yolanda Griffith</v>
      </c>
      <c r="AE10" s="12"/>
      <c r="AF10" s="12"/>
      <c r="AG10" s="13" cm="1">
        <f t="array" ref="AG10">SUM(IF($F10:$AD10&lt;&gt;"",1/COUNTIF($F10:$AD10,$F10:$AD10),""))</f>
        <v>24</v>
      </c>
      <c r="AH10" s="4"/>
      <c r="AI10" s="4"/>
    </row>
    <row r="11" spans="1:35" s="1" customFormat="1" ht="26.45" customHeight="1">
      <c r="A11" s="39" t="s">
        <v>23</v>
      </c>
      <c r="B11" s="10">
        <v>518</v>
      </c>
      <c r="C11" s="11">
        <v>2394</v>
      </c>
      <c r="D11" s="31"/>
      <c r="E11" s="4"/>
      <c r="F11" s="53" t="str" cm="1">
        <f t="array" ref="F11">IFERROR(INDEX($A$3:$A$500,MATCH(LARGE(IF($C$3:$C$500&lt;&gt;"",$C$3:$C$500-ROW($C$3:$C$500)*10^-10,""),F$2),$C$3:$C$500-ROW($C$3:$C$500)*10^-10,0),COLUMN($A6)),"")</f>
        <v>Sue Bird</v>
      </c>
      <c r="G11" s="53" t="str" cm="1">
        <f t="array" ref="G11">IFERROR(INDEX($A$3:$A$500,MATCH(LARGE(IF($C$3:$C$500&lt;&gt;"",$C$3:$C$500-ROW($C$3:$C$500)*10^-10,""),G$2),$C$3:$C$500-ROW($C$3:$C$500)*10^-10,0),COLUMN($A6)),"")</f>
        <v>Courtney Vandersloot</v>
      </c>
      <c r="H11" s="53" t="str" cm="1">
        <f t="array" ref="H11">IFERROR(INDEX($A$3:$A$500,MATCH(LARGE(IF($C$3:$C$500&lt;&gt;"",$C$3:$C$500-ROW($C$3:$C$500)*10^-10,""),H$2),$C$3:$C$500-ROW($C$3:$C$500)*10^-10,0),COLUMN($A6)),"")</f>
        <v>Ticha Penicheiro</v>
      </c>
      <c r="I11" s="53" t="str" cm="1">
        <f t="array" ref="I11">IFERROR(INDEX($A$3:$A$500,MATCH(LARGE(IF($C$3:$C$500&lt;&gt;"",$C$3:$C$500-ROW($C$3:$C$500)*10^-10,""),I$2),$C$3:$C$500-ROW($C$3:$C$500)*10^-10,0),COLUMN($A6)),"")</f>
        <v>Diana Taurasi</v>
      </c>
      <c r="J11" s="53" t="str" cm="1">
        <f t="array" ref="J11">IFERROR(INDEX($A$3:$A$500,MATCH(LARGE(IF($C$3:$C$500&lt;&gt;"",$C$3:$C$500-ROW($C$3:$C$500)*10^-10,""),J$2),$C$3:$C$500-ROW($C$3:$C$500)*10^-10,0),COLUMN($A6)),"")</f>
        <v>Lindsay Whalen</v>
      </c>
      <c r="K11" s="53" t="str" cm="1">
        <f t="array" ref="K11">IFERROR(INDEX($A$3:$A$500,MATCH(LARGE(IF($C$3:$C$500&lt;&gt;"",$C$3:$C$500-ROW($C$3:$C$500)*10^-10,""),K$2),$C$3:$C$500-ROW($C$3:$C$500)*10^-10,0),COLUMN($A6)),"")</f>
        <v>Becky Hammon</v>
      </c>
      <c r="L11" s="53" t="str" cm="1">
        <f t="array" ref="L11">IFERROR(INDEX($A$3:$A$500,MATCH(LARGE(IF($C$3:$C$500&lt;&gt;"",$C$3:$C$500-ROW($C$3:$C$500)*10^-10,""),L$2),$C$3:$C$500-ROW($C$3:$C$500)*10^-10,0),COLUMN($A6)),"")</f>
        <v>Tamika Catchings</v>
      </c>
      <c r="M11" s="53" t="str" cm="1">
        <f t="array" ref="M11">IFERROR(INDEX($A$3:$A$500,MATCH(LARGE(IF($C$3:$C$500&lt;&gt;"",$C$3:$C$500-ROW($C$3:$C$500)*10^-10,""),M$2),$C$3:$C$500-ROW($C$3:$C$500)*10^-10,0),COLUMN($A6)),"")</f>
        <v>Alyssa Thomas</v>
      </c>
      <c r="N11" s="53" t="str" cm="1">
        <f t="array" ref="N11">IFERROR(INDEX($A$3:$A$500,MATCH(LARGE(IF($C$3:$C$500&lt;&gt;"",$C$3:$C$500-ROW($C$3:$C$500)*10^-10,""),N$2),$C$3:$C$500-ROW($C$3:$C$500)*10^-10,0),COLUMN($A6)),"")</f>
        <v>Candace Parker</v>
      </c>
      <c r="O11" s="53" t="str" cm="1">
        <f t="array" ref="O11">IFERROR(INDEX($A$3:$A$500,MATCH(LARGE(IF($C$3:$C$500&lt;&gt;"",$C$3:$C$500-ROW($C$3:$C$500)*10^-10,""),O$2),$C$3:$C$500-ROW($C$3:$C$500)*10^-10,0),COLUMN($A6)),"")</f>
        <v>Shannon Johnson</v>
      </c>
      <c r="P11" s="53" t="str" cm="1">
        <f t="array" ref="P11">IFERROR(INDEX($A$3:$A$500,MATCH(LARGE(IF($C$3:$C$500&lt;&gt;"",$C$3:$C$500-ROW($C$3:$C$500)*10^-10,""),P$2),$C$3:$C$500-ROW($C$3:$C$500)*10^-10,0),COLUMN($A6)),"")</f>
        <v>DeWanna Bonner</v>
      </c>
      <c r="Q11" s="53" t="str" cm="1">
        <f t="array" ref="Q11">IFERROR(INDEX($A$3:$A$500,MATCH(LARGE(IF($C$3:$C$500&lt;&gt;"",$C$3:$C$500-ROW($C$3:$C$500)*10^-10,""),Q$2),$C$3:$C$500-ROW($C$3:$C$500)*10^-10,0),COLUMN($A6)),"")</f>
        <v>Katie Douglas</v>
      </c>
      <c r="R11" s="53" t="str" cm="1">
        <f t="array" ref="R11">IFERROR(INDEX($A$3:$A$500,MATCH(LARGE(IF($C$3:$C$500&lt;&gt;"",$C$3:$C$500-ROW($C$3:$C$500)*10^-10,""),R$2),$C$3:$C$500-ROW($C$3:$C$500)*10^-10,0),COLUMN($A6)),"")</f>
        <v>Alana Beard</v>
      </c>
      <c r="S11" s="53" t="str" cm="1">
        <f t="array" ref="S11">IFERROR(INDEX($A$3:$A$500,MATCH(LARGE(IF($C$3:$C$500&lt;&gt;"",$C$3:$C$500-ROW($C$3:$C$500)*10^-10,""),S$2),$C$3:$C$500-ROW($C$3:$C$500)*10^-10,0),COLUMN($A6)),"")</f>
        <v>Sheryl Swoopes</v>
      </c>
      <c r="T11" s="53" t="str" cm="1">
        <f t="array" ref="T11">IFERROR(INDEX($A$3:$A$500,MATCH(LARGE(IF($C$3:$C$500&lt;&gt;"",$C$3:$C$500-ROW($C$3:$C$500)*10^-10,""),T$2),$C$3:$C$500-ROW($C$3:$C$500)*10^-10,0),COLUMN($A6)),"")</f>
        <v>DeLisha Milton-Jones</v>
      </c>
      <c r="U11" s="53" t="str" cm="1">
        <f t="array" ref="U11">IFERROR(INDEX($A$3:$A$500,MATCH(LARGE(IF($C$3:$C$500&lt;&gt;"",$C$3:$C$500-ROW($C$3:$C$500)*10^-10,""),U$2),$C$3:$C$500-ROW($C$3:$C$500)*10^-10,0),COLUMN($A6)),"")</f>
        <v>Angel McCoughtry</v>
      </c>
      <c r="V11" s="53" t="str" cm="1">
        <f t="array" ref="V11">IFERROR(INDEX($A$3:$A$500,MATCH(LARGE(IF($C$3:$C$500&lt;&gt;"",$C$3:$C$500-ROW($C$3:$C$500)*10^-10,""),V$2),$C$3:$C$500-ROW($C$3:$C$500)*10^-10,0),COLUMN($A6)),"")</f>
        <v>Taj McWilliams-Franklin</v>
      </c>
      <c r="W11" s="53" t="str" cm="1">
        <f t="array" ref="W11">IFERROR(INDEX($A$3:$A$500,MATCH(LARGE(IF($C$3:$C$500&lt;&gt;"",$C$3:$C$500-ROW($C$3:$C$500)*10^-10,""),W$2),$C$3:$C$500-ROW($C$3:$C$500)*10^-10,0),COLUMN($A6)),"")</f>
        <v>Lisa Leslie</v>
      </c>
      <c r="X11" s="53" t="str" cm="1">
        <f t="array" ref="X11">IFERROR(INDEX($A$3:$A$500,MATCH(LARGE(IF($C$3:$C$500&lt;&gt;"",$C$3:$C$500-ROW($C$3:$C$500)*10^-10,""),X$2),$C$3:$C$500-ROW($C$3:$C$500)*10^-10,0),COLUMN($A6)),"")</f>
        <v>Tully Bevilaqua</v>
      </c>
      <c r="Y11" s="53" t="str" cm="1">
        <f t="array" ref="Y11">IFERROR(INDEX($A$3:$A$500,MATCH(LARGE(IF($C$3:$C$500&lt;&gt;"",$C$3:$C$500-ROW($C$3:$C$500)*10^-10,""),Y$2),$C$3:$C$500-ROW($C$3:$C$500)*10^-10,0),COLUMN($A6)),"")</f>
        <v>Jia Perkins</v>
      </c>
      <c r="Z11" s="53" t="str" cm="1">
        <f t="array" ref="Z11">IFERROR(INDEX($A$3:$A$500,MATCH(LARGE(IF($C$3:$C$500&lt;&gt;"",$C$3:$C$500-ROW($C$3:$C$500)*10^-10,""),Z$2),$C$3:$C$500-ROW($C$3:$C$500)*10^-10,0),COLUMN($A6)),"")</f>
        <v>Nneka Ogwumike</v>
      </c>
      <c r="AA11" s="53" t="str" cm="1">
        <f t="array" ref="AA11">IFERROR(INDEX($A$3:$A$500,MATCH(LARGE(IF($C$3:$C$500&lt;&gt;"",$C$3:$C$500-ROW($C$3:$C$500)*10^-10,""),AA$2),$C$3:$C$500-ROW($C$3:$C$500)*10^-10,0),COLUMN($A6)),"")</f>
        <v>Nykesha Sales</v>
      </c>
      <c r="AB11" s="53" t="str" cm="1">
        <f t="array" ref="AB11">IFERROR(INDEX($A$3:$A$500,MATCH(LARGE(IF($C$3:$C$500&lt;&gt;"",$C$3:$C$500-ROW($C$3:$C$500)*10^-10,""),AB$2),$C$3:$C$500-ROW($C$3:$C$500)*10^-10,0),COLUMN($A6)),"")</f>
        <v>Sancho Lyttle</v>
      </c>
      <c r="AC11" s="53" t="str" cm="1">
        <f t="array" ref="AC11">IFERROR(INDEX($A$3:$A$500,MATCH(LARGE(IF($C$3:$C$500&lt;&gt;"",$C$3:$C$500-ROW($C$3:$C$500)*10^-10,""),AC$2),$C$3:$C$500-ROW($C$3:$C$500)*10^-10,0),COLUMN($A6)),"")</f>
        <v>Sylvia Fowles</v>
      </c>
      <c r="AD11" s="53" t="str" cm="1">
        <f t="array" ref="AD11">IFERROR(INDEX($A$3:$A$500,MATCH(LARGE(IF($C$3:$C$500&lt;&gt;"",$C$3:$C$500-ROW($C$3:$C$500)*10^-10,""),AD$2),$C$3:$C$500-ROW($C$3:$C$500)*10^-10,0),COLUMN($A6)),"")</f>
        <v>Yolanda Griffith</v>
      </c>
      <c r="AE11" s="12"/>
      <c r="AF11" s="12"/>
      <c r="AG11" s="23" cm="1">
        <f t="array" ref="AG11">SUM(IF($F11:$AD11&lt;&gt;"",1/COUNTIF($F11:$AD11,$F11:$AD11),""))</f>
        <v>25</v>
      </c>
      <c r="AH11" s="4"/>
      <c r="AI11" s="4"/>
    </row>
    <row r="12" spans="1:35" s="1" customFormat="1" ht="26.45" customHeight="1">
      <c r="A12" s="39" t="s">
        <v>11</v>
      </c>
      <c r="B12" s="10">
        <v>635</v>
      </c>
      <c r="C12" s="11">
        <v>839</v>
      </c>
      <c r="D12" s="31"/>
      <c r="E12" s="4"/>
      <c r="F12" s="27" t="str">
        <f t="array" ref="F12:AD12">INDEX(_xlfn.SORTBY($A3:$A30,$C$3:$C$30,-1),_xlfn.SEQUENCE(,COUNTA($A3:$A30)))</f>
        <v>Sue Bird</v>
      </c>
      <c r="G12" s="27" t="str">
        <v>Courtney Vandersloot</v>
      </c>
      <c r="H12" s="27" t="str">
        <v>Ticha Penicheiro</v>
      </c>
      <c r="I12" s="27" t="str">
        <v>Diana Taurasi</v>
      </c>
      <c r="J12" s="27" t="str">
        <v>Lindsay Whalen</v>
      </c>
      <c r="K12" s="27" t="str">
        <v>Becky Hammon</v>
      </c>
      <c r="L12" s="27" t="str">
        <v>Tamika Catchings</v>
      </c>
      <c r="M12" s="27" t="str">
        <v>Alyssa Thomas</v>
      </c>
      <c r="N12" s="27" t="str">
        <v>Candace Parker</v>
      </c>
      <c r="O12" s="27" t="str">
        <v>Shannon Johnson</v>
      </c>
      <c r="P12" s="27" t="str">
        <v>DeWanna Bonner</v>
      </c>
      <c r="Q12" s="27" t="str">
        <v>Katie Douglas</v>
      </c>
      <c r="R12" s="27" t="str">
        <v>Alana Beard</v>
      </c>
      <c r="S12" s="27" t="str">
        <v>Sheryl Swoopes</v>
      </c>
      <c r="T12" s="27" t="str">
        <v>DeLisha Milton-Jones</v>
      </c>
      <c r="U12" s="27" t="str">
        <v>Angel McCoughtry</v>
      </c>
      <c r="V12" s="27" t="str">
        <v>Taj McWilliams-Franklin</v>
      </c>
      <c r="W12" s="27" t="str">
        <v>Lisa Leslie</v>
      </c>
      <c r="X12" s="27" t="str">
        <v>Tully Bevilaqua</v>
      </c>
      <c r="Y12" s="27" t="str">
        <v>Jia Perkins</v>
      </c>
      <c r="Z12" s="27" t="str">
        <v>Nneka Ogwumike</v>
      </c>
      <c r="AA12" s="27" t="str">
        <v>Nykesha Sales</v>
      </c>
      <c r="AB12" s="27" t="str">
        <v>Sancho Lyttle</v>
      </c>
      <c r="AC12" s="27" t="str">
        <v>Sylvia Fowles</v>
      </c>
      <c r="AD12" s="27" t="str">
        <v>Yolanda Griffith</v>
      </c>
      <c r="AE12" s="3"/>
      <c r="AF12" s="3"/>
      <c r="AG12" s="23" cm="1">
        <f t="array" ref="AG12">SUM(IF($F12:$AD12&lt;&gt;"",1/COUNTIF($F12:$AD12,$F12:$AD12),""))</f>
        <v>25</v>
      </c>
      <c r="AH12" s="4"/>
      <c r="AI12" s="4"/>
    </row>
    <row r="13" spans="1:35" s="1" customFormat="1" ht="26.45" customHeight="1">
      <c r="A13" s="39" t="s">
        <v>14</v>
      </c>
      <c r="B13" s="10">
        <v>623</v>
      </c>
      <c r="C13" s="11">
        <v>1075</v>
      </c>
      <c r="D13" s="3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 s="1" customFormat="1" ht="26.45" customHeight="1">
      <c r="A14" s="39" t="s">
        <v>24</v>
      </c>
      <c r="B14" s="10">
        <v>500</v>
      </c>
      <c r="C14" s="11">
        <v>2348</v>
      </c>
      <c r="D14" s="31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 s="1" customFormat="1" ht="26.45" customHeight="1">
      <c r="A15" s="37" t="s">
        <v>27</v>
      </c>
      <c r="B15" s="10">
        <v>492</v>
      </c>
      <c r="C15" s="11">
        <v>874</v>
      </c>
      <c r="D15" s="31"/>
      <c r="E15" s="4"/>
      <c r="F15" s="29"/>
      <c r="G15" s="30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 s="1" customFormat="1" ht="26.45" customHeight="1">
      <c r="A16" s="39" t="s">
        <v>16</v>
      </c>
      <c r="B16" s="10">
        <v>618</v>
      </c>
      <c r="C16" s="11">
        <v>797</v>
      </c>
      <c r="D16" s="31"/>
      <c r="E16" s="4"/>
      <c r="F16" s="28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 s="1" customFormat="1" ht="26.45" customHeight="1">
      <c r="A17" s="37" t="s">
        <v>29</v>
      </c>
      <c r="B17" s="10">
        <v>490</v>
      </c>
      <c r="C17" s="11">
        <v>683</v>
      </c>
      <c r="D17" s="31"/>
      <c r="E17" s="4"/>
      <c r="F17" s="26"/>
      <c r="G17" s="26"/>
      <c r="H17" s="26"/>
      <c r="I17" s="26"/>
      <c r="J17" s="26"/>
      <c r="K17" s="26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 s="1" customFormat="1" ht="26.45" customHeight="1">
      <c r="A18" s="39" t="s">
        <v>12</v>
      </c>
      <c r="B18" s="10">
        <v>634</v>
      </c>
      <c r="C18" s="11">
        <v>594</v>
      </c>
      <c r="D18" s="31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 s="1" customFormat="1" ht="26.45" customHeight="1">
      <c r="A19" s="38" t="s">
        <v>26</v>
      </c>
      <c r="B19" s="16">
        <v>494</v>
      </c>
      <c r="C19" s="11">
        <v>1424</v>
      </c>
      <c r="D19" s="31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 s="1" customFormat="1" ht="26.45" customHeight="1">
      <c r="A20" s="39" t="s">
        <v>10</v>
      </c>
      <c r="B20" s="10">
        <v>657</v>
      </c>
      <c r="C20" s="11">
        <v>1037</v>
      </c>
      <c r="D20" s="31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 s="1" customFormat="1" ht="26.45" customHeight="1">
      <c r="A21" s="39" t="s">
        <v>8</v>
      </c>
      <c r="B21" s="10">
        <v>724</v>
      </c>
      <c r="C21" s="11">
        <v>3234</v>
      </c>
      <c r="D21" s="3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 s="1" customFormat="1" ht="26.45" customHeight="1">
      <c r="A22" s="37" t="s">
        <v>28</v>
      </c>
      <c r="B22" s="10">
        <v>491</v>
      </c>
      <c r="C22" s="11">
        <v>461</v>
      </c>
      <c r="D22" s="31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 s="1" customFormat="1" ht="26.45" customHeight="1">
      <c r="A23" s="39" t="s">
        <v>18</v>
      </c>
      <c r="B23" s="10">
        <v>580</v>
      </c>
      <c r="C23" s="11">
        <v>879</v>
      </c>
      <c r="D23" s="31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</row>
    <row r="24" spans="1:35" s="1" customFormat="1" ht="26.45" customHeight="1">
      <c r="A24" s="39" t="s">
        <v>6</v>
      </c>
      <c r="B24" s="10">
        <v>1074</v>
      </c>
      <c r="C24" s="11">
        <v>1488</v>
      </c>
      <c r="D24" s="31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 s="1" customFormat="1" ht="26.45" customHeight="1">
      <c r="A25" s="39" t="s">
        <v>7</v>
      </c>
      <c r="B25" s="10">
        <v>764</v>
      </c>
      <c r="C25" s="11">
        <v>2599</v>
      </c>
      <c r="D25" s="31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 s="1" customFormat="1" ht="26.45" customHeight="1">
      <c r="A26" s="39" t="s">
        <v>19</v>
      </c>
      <c r="B26" s="10">
        <v>573</v>
      </c>
      <c r="C26" s="11">
        <v>854</v>
      </c>
      <c r="D26" s="31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</row>
    <row r="27" spans="1:35" s="1" customFormat="1" ht="26.45" customHeight="1" thickBot="1">
      <c r="A27" s="40" t="s">
        <v>21</v>
      </c>
      <c r="B27" s="18">
        <v>529</v>
      </c>
      <c r="C27" s="19">
        <v>453</v>
      </c>
      <c r="D27" s="32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 ht="26.45" customHeight="1" thickTop="1">
      <c r="A28" s="20"/>
      <c r="B28" s="21"/>
      <c r="C28" s="21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</row>
    <row r="29" spans="1:35" ht="26.45" customHeight="1">
      <c r="A29" s="6"/>
      <c r="B29" s="3"/>
      <c r="C29" s="3"/>
      <c r="D29" s="3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</row>
    <row r="30" spans="1:35" ht="26.45" customHeight="1">
      <c r="A30" s="6"/>
      <c r="B30" s="3"/>
      <c r="C30" s="3"/>
      <c r="D30" s="3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</row>
    <row r="31" spans="1:35" ht="22.9" customHeight="1">
      <c r="A31" s="6"/>
      <c r="B31" s="3"/>
      <c r="C31" s="3"/>
      <c r="D31" s="3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</row>
    <row r="32" spans="1:35" ht="22.9" customHeight="1">
      <c r="A32" s="6"/>
      <c r="B32" s="3"/>
      <c r="C32" s="3"/>
      <c r="D32" s="34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</row>
    <row r="33" spans="1:35" ht="22.9" customHeight="1">
      <c r="A33" s="6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</row>
    <row r="34" spans="1:35" ht="22.9" customHeight="1">
      <c r="A34" s="6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</row>
    <row r="35" spans="1:35" ht="22.9" customHeight="1">
      <c r="A35" s="6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</row>
  </sheetData>
  <autoFilter ref="A2:C2" xr:uid="{5A7A8E90-574D-405E-8D95-5ED8F1CBD9D9}">
    <sortState xmlns:xlrd2="http://schemas.microsoft.com/office/spreadsheetml/2017/richdata2" ref="A3:C27">
      <sortCondition ref="A2"/>
    </sortState>
  </autoFilter>
  <conditionalFormatting sqref="B3:B27">
    <cfRule type="top10" dxfId="5" priority="2" rank="5"/>
  </conditionalFormatting>
  <conditionalFormatting sqref="C3:D27">
    <cfRule type="top10" dxfId="4" priority="1" rank="5"/>
  </conditionalFormatting>
  <conditionalFormatting sqref="F2:AD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6C3DB-46AF-4BD8-957D-765C8F4005F3}">
  <sheetPr>
    <tabColor rgb="FF0000FF"/>
  </sheetPr>
  <dimension ref="A1:F35"/>
  <sheetViews>
    <sheetView workbookViewId="0">
      <pane xSplit="1" ySplit="2" topLeftCell="B3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baseColWidth="10" defaultColWidth="18" defaultRowHeight="21" customHeight="1"/>
  <cols>
    <col min="1" max="1" width="20.7109375" style="22" customWidth="1"/>
    <col min="2" max="14" width="18.7109375" style="2" customWidth="1"/>
    <col min="15" max="16384" width="18" style="2"/>
  </cols>
  <sheetData>
    <row r="1" spans="1:6" ht="21" customHeight="1" thickBot="1">
      <c r="A1" s="7"/>
      <c r="B1" s="8"/>
      <c r="C1" s="8"/>
      <c r="D1" s="34"/>
      <c r="E1" s="3"/>
      <c r="F1" s="3"/>
    </row>
    <row r="2" spans="1:6" ht="34.9" customHeight="1" thickTop="1">
      <c r="A2" s="9" t="s">
        <v>0</v>
      </c>
      <c r="B2" s="24" t="s">
        <v>1</v>
      </c>
      <c r="C2" s="25" t="s">
        <v>2</v>
      </c>
      <c r="D2" s="33"/>
      <c r="E2" s="3"/>
      <c r="F2" s="3"/>
    </row>
    <row r="3" spans="1:6" s="14" customFormat="1" ht="27.75" customHeight="1">
      <c r="A3" s="39" t="s">
        <v>8</v>
      </c>
      <c r="B3" s="10">
        <v>724</v>
      </c>
      <c r="C3" s="11">
        <v>3234</v>
      </c>
      <c r="D3" s="31"/>
      <c r="E3" s="12"/>
      <c r="F3" s="12"/>
    </row>
    <row r="4" spans="1:6" s="14" customFormat="1" ht="27.75" customHeight="1">
      <c r="A4" s="39" t="s">
        <v>20</v>
      </c>
      <c r="B4" s="10">
        <v>533</v>
      </c>
      <c r="C4" s="11">
        <v>2850</v>
      </c>
      <c r="D4" s="31"/>
      <c r="E4" s="12"/>
      <c r="F4" s="12"/>
    </row>
    <row r="5" spans="1:6" s="14" customFormat="1" ht="27.75" customHeight="1">
      <c r="A5" s="39" t="s">
        <v>7</v>
      </c>
      <c r="B5" s="10">
        <v>764</v>
      </c>
      <c r="C5" s="11">
        <v>2599</v>
      </c>
      <c r="D5" s="31"/>
      <c r="E5" s="12"/>
      <c r="F5" s="12"/>
    </row>
    <row r="6" spans="1:6" s="1" customFormat="1" ht="27.75" customHeight="1">
      <c r="A6" s="39" t="s">
        <v>23</v>
      </c>
      <c r="B6" s="10">
        <v>518</v>
      </c>
      <c r="C6" s="11">
        <v>2394</v>
      </c>
      <c r="D6" s="31"/>
      <c r="E6" s="4"/>
      <c r="F6" s="4"/>
    </row>
    <row r="7" spans="1:6" s="1" customFormat="1" ht="27.75" customHeight="1">
      <c r="A7" s="39" t="s">
        <v>24</v>
      </c>
      <c r="B7" s="10">
        <v>500</v>
      </c>
      <c r="C7" s="11">
        <v>2348</v>
      </c>
      <c r="D7" s="31"/>
      <c r="E7" s="4"/>
      <c r="F7" s="4"/>
    </row>
    <row r="8" spans="1:6" s="1" customFormat="1" ht="27.75" customHeight="1">
      <c r="A8" s="37" t="s">
        <v>30</v>
      </c>
      <c r="B8" s="10">
        <v>488</v>
      </c>
      <c r="C8" s="11">
        <v>1708</v>
      </c>
      <c r="D8" s="31"/>
      <c r="E8" s="4"/>
      <c r="F8" s="4"/>
    </row>
    <row r="9" spans="1:6" s="1" customFormat="1" ht="27.75" customHeight="1">
      <c r="A9" s="39" t="s">
        <v>6</v>
      </c>
      <c r="B9" s="10">
        <v>1074</v>
      </c>
      <c r="C9" s="11">
        <v>1488</v>
      </c>
      <c r="D9" s="31"/>
      <c r="E9" s="4"/>
      <c r="F9" s="4"/>
    </row>
    <row r="10" spans="1:6" s="1" customFormat="1" ht="27.75" customHeight="1">
      <c r="A10" s="43" t="s">
        <v>25</v>
      </c>
      <c r="B10" s="16">
        <v>494</v>
      </c>
      <c r="C10" s="17">
        <v>1463</v>
      </c>
      <c r="D10" s="31"/>
      <c r="E10" s="4"/>
      <c r="F10" s="4"/>
    </row>
    <row r="11" spans="1:6" s="1" customFormat="1" ht="27.75" customHeight="1">
      <c r="A11" s="43" t="s">
        <v>22</v>
      </c>
      <c r="B11" s="10">
        <v>521</v>
      </c>
      <c r="C11" s="17">
        <v>1463</v>
      </c>
      <c r="D11" s="31"/>
      <c r="E11" s="4"/>
      <c r="F11" s="4"/>
    </row>
    <row r="12" spans="1:6" s="1" customFormat="1" ht="27.75" customHeight="1">
      <c r="A12" s="38" t="s">
        <v>26</v>
      </c>
      <c r="B12" s="16">
        <v>494</v>
      </c>
      <c r="C12" s="11">
        <v>1424</v>
      </c>
      <c r="D12" s="31"/>
      <c r="E12" s="4"/>
      <c r="F12" s="4"/>
    </row>
    <row r="13" spans="1:6" s="1" customFormat="1" ht="27.75" customHeight="1">
      <c r="A13" s="39" t="s">
        <v>17</v>
      </c>
      <c r="B13" s="10">
        <v>603</v>
      </c>
      <c r="C13" s="11">
        <v>1138</v>
      </c>
      <c r="D13" s="31"/>
      <c r="E13" s="4"/>
      <c r="F13" s="4"/>
    </row>
    <row r="14" spans="1:6" s="1" customFormat="1" ht="27.75" customHeight="1">
      <c r="A14" s="39" t="s">
        <v>14</v>
      </c>
      <c r="B14" s="10">
        <v>623</v>
      </c>
      <c r="C14" s="11">
        <v>1075</v>
      </c>
      <c r="D14" s="31"/>
      <c r="E14" s="4"/>
      <c r="F14" s="4"/>
    </row>
    <row r="15" spans="1:6" s="1" customFormat="1" ht="27.75" customHeight="1">
      <c r="A15" s="39" t="s">
        <v>9</v>
      </c>
      <c r="B15" s="10">
        <v>710</v>
      </c>
      <c r="C15" s="11">
        <v>1061</v>
      </c>
      <c r="D15" s="31"/>
      <c r="E15" s="4"/>
      <c r="F15" s="4"/>
    </row>
    <row r="16" spans="1:6" s="1" customFormat="1" ht="27.75" customHeight="1">
      <c r="A16" s="39" t="s">
        <v>10</v>
      </c>
      <c r="B16" s="10">
        <v>657</v>
      </c>
      <c r="C16" s="11">
        <v>1037</v>
      </c>
      <c r="D16" s="31"/>
      <c r="E16" s="4"/>
      <c r="F16" s="4"/>
    </row>
    <row r="17" spans="1:6" s="1" customFormat="1" ht="27.75" customHeight="1">
      <c r="A17" s="39" t="s">
        <v>15</v>
      </c>
      <c r="B17" s="10">
        <v>619</v>
      </c>
      <c r="C17" s="11">
        <v>921</v>
      </c>
      <c r="D17" s="31"/>
      <c r="E17" s="4"/>
      <c r="F17" s="4"/>
    </row>
    <row r="18" spans="1:6" s="1" customFormat="1" ht="27.75" customHeight="1">
      <c r="A18" s="39" t="s">
        <v>13</v>
      </c>
      <c r="B18" s="10">
        <v>627</v>
      </c>
      <c r="C18" s="11">
        <v>915</v>
      </c>
      <c r="D18" s="31"/>
      <c r="E18" s="4"/>
      <c r="F18" s="4"/>
    </row>
    <row r="19" spans="1:6" s="1" customFormat="1" ht="27.75" customHeight="1">
      <c r="A19" s="39" t="s">
        <v>18</v>
      </c>
      <c r="B19" s="10">
        <v>580</v>
      </c>
      <c r="C19" s="11">
        <v>879</v>
      </c>
      <c r="D19" s="31"/>
      <c r="E19" s="4"/>
      <c r="F19" s="4"/>
    </row>
    <row r="20" spans="1:6" s="1" customFormat="1" ht="27.75" customHeight="1">
      <c r="A20" s="37" t="s">
        <v>27</v>
      </c>
      <c r="B20" s="10">
        <v>492</v>
      </c>
      <c r="C20" s="11">
        <v>874</v>
      </c>
      <c r="D20" s="31"/>
      <c r="E20" s="4"/>
      <c r="F20" s="4"/>
    </row>
    <row r="21" spans="1:6" s="1" customFormat="1" ht="27.75" customHeight="1">
      <c r="A21" s="39" t="s">
        <v>19</v>
      </c>
      <c r="B21" s="10">
        <v>573</v>
      </c>
      <c r="C21" s="11">
        <v>854</v>
      </c>
      <c r="D21" s="31"/>
      <c r="E21" s="4"/>
      <c r="F21" s="4"/>
    </row>
    <row r="22" spans="1:6" s="1" customFormat="1" ht="27.75" customHeight="1">
      <c r="A22" s="39" t="s">
        <v>11</v>
      </c>
      <c r="B22" s="10">
        <v>635</v>
      </c>
      <c r="C22" s="11">
        <v>839</v>
      </c>
      <c r="D22" s="31"/>
      <c r="E22" s="4"/>
      <c r="F22" s="4"/>
    </row>
    <row r="23" spans="1:6" s="1" customFormat="1" ht="27.75" customHeight="1">
      <c r="A23" s="39" t="s">
        <v>16</v>
      </c>
      <c r="B23" s="10">
        <v>618</v>
      </c>
      <c r="C23" s="11">
        <v>797</v>
      </c>
      <c r="D23" s="31"/>
      <c r="E23" s="4"/>
      <c r="F23" s="4"/>
    </row>
    <row r="24" spans="1:6" s="1" customFormat="1" ht="27.75" customHeight="1">
      <c r="A24" s="37" t="s">
        <v>29</v>
      </c>
      <c r="B24" s="10">
        <v>490</v>
      </c>
      <c r="C24" s="11">
        <v>683</v>
      </c>
      <c r="D24" s="31"/>
      <c r="E24" s="4"/>
      <c r="F24" s="4"/>
    </row>
    <row r="25" spans="1:6" s="1" customFormat="1" ht="27.75" customHeight="1">
      <c r="A25" s="39" t="s">
        <v>12</v>
      </c>
      <c r="B25" s="10">
        <v>634</v>
      </c>
      <c r="C25" s="11">
        <v>594</v>
      </c>
      <c r="D25" s="31"/>
      <c r="E25" s="4"/>
      <c r="F25" s="4"/>
    </row>
    <row r="26" spans="1:6" s="1" customFormat="1" ht="27.75" customHeight="1">
      <c r="A26" s="37" t="s">
        <v>28</v>
      </c>
      <c r="B26" s="10">
        <v>491</v>
      </c>
      <c r="C26" s="11">
        <v>461</v>
      </c>
      <c r="D26" s="31"/>
      <c r="E26" s="4"/>
      <c r="F26" s="4"/>
    </row>
    <row r="27" spans="1:6" s="1" customFormat="1" ht="27.75" customHeight="1" thickBot="1">
      <c r="A27" s="40" t="s">
        <v>21</v>
      </c>
      <c r="B27" s="18">
        <v>529</v>
      </c>
      <c r="C27" s="19">
        <v>453</v>
      </c>
      <c r="D27" s="32"/>
      <c r="E27" s="4"/>
      <c r="F27" s="4"/>
    </row>
    <row r="28" spans="1:6" ht="21" customHeight="1" thickTop="1">
      <c r="A28" s="20"/>
      <c r="B28" s="21"/>
      <c r="C28" s="21"/>
      <c r="D28" s="3"/>
      <c r="E28" s="3"/>
      <c r="F28" s="3"/>
    </row>
    <row r="29" spans="1:6" ht="21" customHeight="1">
      <c r="A29" s="6"/>
      <c r="B29" s="3"/>
      <c r="C29" s="3"/>
      <c r="D29" s="34"/>
      <c r="E29" s="3"/>
      <c r="F29" s="3"/>
    </row>
    <row r="30" spans="1:6" ht="21" customHeight="1">
      <c r="A30" s="6"/>
      <c r="B30" s="3"/>
      <c r="C30" s="3"/>
      <c r="D30" s="34"/>
      <c r="E30" s="3"/>
      <c r="F30" s="3"/>
    </row>
    <row r="31" spans="1:6" ht="21" customHeight="1">
      <c r="A31" s="6"/>
      <c r="B31" s="3"/>
      <c r="C31" s="3"/>
      <c r="D31" s="34"/>
      <c r="E31" s="3"/>
      <c r="F31" s="3"/>
    </row>
    <row r="32" spans="1:6" ht="21" customHeight="1">
      <c r="A32" s="6"/>
      <c r="B32" s="3"/>
      <c r="C32" s="3"/>
      <c r="D32" s="34"/>
      <c r="E32" s="3"/>
      <c r="F32" s="3"/>
    </row>
    <row r="33" spans="1:6" ht="21" customHeight="1">
      <c r="A33" s="6"/>
      <c r="B33" s="3"/>
      <c r="C33" s="3"/>
      <c r="D33" s="3"/>
      <c r="E33" s="3"/>
      <c r="F33" s="3"/>
    </row>
    <row r="34" spans="1:6" ht="21" customHeight="1">
      <c r="A34" s="6"/>
      <c r="B34" s="3"/>
      <c r="C34" s="3"/>
      <c r="D34" s="3"/>
      <c r="E34" s="3"/>
      <c r="F34" s="3"/>
    </row>
    <row r="35" spans="1:6" ht="21" customHeight="1">
      <c r="A35" s="6"/>
      <c r="B35" s="3"/>
      <c r="C35" s="3"/>
      <c r="D35" s="3"/>
      <c r="E35" s="3"/>
      <c r="F35" s="3"/>
    </row>
  </sheetData>
  <autoFilter ref="A2:C2" xr:uid="{5A7A8E90-574D-405E-8D95-5ED8F1CBD9D9}">
    <sortState xmlns:xlrd2="http://schemas.microsoft.com/office/spreadsheetml/2017/richdata2" ref="A3:C27">
      <sortCondition descending="1" ref="C2"/>
    </sortState>
  </autoFilter>
  <conditionalFormatting sqref="B3:B27">
    <cfRule type="top10" dxfId="3" priority="2" rank="5"/>
  </conditionalFormatting>
  <conditionalFormatting sqref="C3:D27">
    <cfRule type="top10" dxfId="2" priority="1" rank="5"/>
  </conditionalFormatting>
  <pageMargins left="0.7" right="0.7" top="0.78740157499999996" bottom="0.78740157499999996" header="0.3" footer="0.3"/>
  <pageSetup paperSize="9"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1BC08-A81D-47F2-8433-498E361C34AD}">
  <sheetPr>
    <tabColor rgb="FF0000FF"/>
  </sheetPr>
  <dimension ref="A1:AE20"/>
  <sheetViews>
    <sheetView workbookViewId="0">
      <pane xSplit="1" ySplit="2" topLeftCell="B3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baseColWidth="10" defaultColWidth="18" defaultRowHeight="21" customHeight="1" outlineLevelCol="1"/>
  <cols>
    <col min="1" max="6" width="16.7109375" style="2" customWidth="1"/>
    <col min="7" max="10" width="16.7109375" style="2" customWidth="1" outlineLevel="1"/>
    <col min="11" max="11" width="16.7109375" style="2" customWidth="1"/>
    <col min="12" max="25" width="16.7109375" style="2" customWidth="1" outlineLevel="1"/>
    <col min="26" max="26" width="16.7109375" style="2" customWidth="1"/>
    <col min="27" max="28" width="16.7109375" style="2" hidden="1" customWidth="1" outlineLevel="1"/>
    <col min="29" max="29" width="16.7109375" style="2" customWidth="1" collapsed="1"/>
    <col min="30" max="16384" width="18" style="2"/>
  </cols>
  <sheetData>
    <row r="1" spans="1:31" ht="2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31" ht="26.45" customHeight="1">
      <c r="A2" s="35" t="s">
        <v>1</v>
      </c>
      <c r="B2" s="5">
        <v>1</v>
      </c>
      <c r="C2" s="5">
        <v>2</v>
      </c>
      <c r="D2" s="5">
        <v>3</v>
      </c>
      <c r="E2" s="5">
        <v>4</v>
      </c>
      <c r="F2" s="5">
        <v>5</v>
      </c>
      <c r="G2" s="5">
        <v>6</v>
      </c>
      <c r="H2" s="5">
        <v>7</v>
      </c>
      <c r="I2" s="5">
        <v>8</v>
      </c>
      <c r="J2" s="5">
        <v>9</v>
      </c>
      <c r="K2" s="5">
        <v>10</v>
      </c>
      <c r="L2" s="5">
        <v>11</v>
      </c>
      <c r="M2" s="5">
        <v>12</v>
      </c>
      <c r="N2" s="5">
        <v>13</v>
      </c>
      <c r="O2" s="5">
        <v>14</v>
      </c>
      <c r="P2" s="5">
        <v>15</v>
      </c>
      <c r="Q2" s="5">
        <v>16</v>
      </c>
      <c r="R2" s="5">
        <v>17</v>
      </c>
      <c r="S2" s="5">
        <v>18</v>
      </c>
      <c r="T2" s="5">
        <v>19</v>
      </c>
      <c r="U2" s="5">
        <v>20</v>
      </c>
      <c r="V2" s="5">
        <v>21</v>
      </c>
      <c r="W2" s="5">
        <v>22</v>
      </c>
      <c r="X2" s="5">
        <v>23</v>
      </c>
      <c r="Y2" s="5">
        <v>24</v>
      </c>
      <c r="Z2" s="5">
        <v>25</v>
      </c>
      <c r="AA2" s="5" t="s">
        <v>3</v>
      </c>
      <c r="AB2" s="5" t="s">
        <v>4</v>
      </c>
      <c r="AC2" s="5" t="s">
        <v>5</v>
      </c>
      <c r="AD2" s="3"/>
      <c r="AE2" s="3"/>
    </row>
    <row r="3" spans="1:31" s="14" customFormat="1" ht="27.75" customHeight="1">
      <c r="A3" s="12"/>
      <c r="B3" s="12">
        <f>IFERROR(LARGE(INDEX('Tabelle bzw Matrix - Spalten'!$A$2:$AZ$500,,MATCH($A$2,'Tabelle bzw Matrix - Spalten'!$2:$2,0)),B$2),"")</f>
        <v>1074</v>
      </c>
      <c r="C3" s="12">
        <f>IFERROR(LARGE(INDEX('Tabelle bzw Matrix - Spalten'!$A$2:$AZ$500,,MATCH($A$2,'Tabelle bzw Matrix - Spalten'!$2:$2,0)),C$2),"")</f>
        <v>764</v>
      </c>
      <c r="D3" s="12">
        <f>IFERROR(LARGE(INDEX('Tabelle bzw Matrix - Spalten'!$A$2:$AZ$500,,MATCH($A$2,'Tabelle bzw Matrix - Spalten'!$2:$2,0)),D$2),"")</f>
        <v>724</v>
      </c>
      <c r="E3" s="12">
        <f>IFERROR(LARGE(INDEX('Tabelle bzw Matrix - Spalten'!$A$2:$AZ$500,,MATCH($A$2,'Tabelle bzw Matrix - Spalten'!$2:$2,0)),E$2),"")</f>
        <v>710</v>
      </c>
      <c r="F3" s="12">
        <f>IFERROR(LARGE(INDEX('Tabelle bzw Matrix - Spalten'!$A$2:$AZ$500,,MATCH($A$2,'Tabelle bzw Matrix - Spalten'!$2:$2,0)),F$2),"")</f>
        <v>657</v>
      </c>
      <c r="G3" s="12">
        <f>IFERROR(LARGE(INDEX('Tabelle bzw Matrix - Spalten'!$A$2:$AZ$500,,MATCH($A$2,'Tabelle bzw Matrix - Spalten'!$2:$2,0)),G$2),"")</f>
        <v>635</v>
      </c>
      <c r="H3" s="12">
        <f>IFERROR(LARGE(INDEX('Tabelle bzw Matrix - Spalten'!$A$2:$AZ$500,,MATCH($A$2,'Tabelle bzw Matrix - Spalten'!$2:$2,0)),H$2),"")</f>
        <v>634</v>
      </c>
      <c r="I3" s="12">
        <f>IFERROR(LARGE(INDEX('Tabelle bzw Matrix - Spalten'!$A$2:$AZ$500,,MATCH($A$2,'Tabelle bzw Matrix - Spalten'!$2:$2,0)),I$2),"")</f>
        <v>627</v>
      </c>
      <c r="J3" s="12">
        <f>IFERROR(LARGE(INDEX('Tabelle bzw Matrix - Spalten'!$A$2:$AZ$500,,MATCH($A$2,'Tabelle bzw Matrix - Spalten'!$2:$2,0)),J$2),"")</f>
        <v>623</v>
      </c>
      <c r="K3" s="12">
        <f>IFERROR(LARGE(INDEX('Tabelle bzw Matrix - Spalten'!$A$2:$AZ$500,,MATCH($A$2,'Tabelle bzw Matrix - Spalten'!$2:$2,0)),K$2),"")</f>
        <v>619</v>
      </c>
      <c r="L3" s="12">
        <f>IFERROR(LARGE(INDEX('Tabelle bzw Matrix - Spalten'!$A$2:$AZ$500,,MATCH($A$2,'Tabelle bzw Matrix - Spalten'!$2:$2,0)),L$2),"")</f>
        <v>618</v>
      </c>
      <c r="M3" s="12">
        <f>IFERROR(LARGE(INDEX('Tabelle bzw Matrix - Spalten'!$A$2:$AZ$500,,MATCH($A$2,'Tabelle bzw Matrix - Spalten'!$2:$2,0)),M$2),"")</f>
        <v>603</v>
      </c>
      <c r="N3" s="12">
        <f>IFERROR(LARGE(INDEX('Tabelle bzw Matrix - Spalten'!$A$2:$AZ$500,,MATCH($A$2,'Tabelle bzw Matrix - Spalten'!$2:$2,0)),N$2),"")</f>
        <v>580</v>
      </c>
      <c r="O3" s="12">
        <f>IFERROR(LARGE(INDEX('Tabelle bzw Matrix - Spalten'!$A$2:$AZ$500,,MATCH($A$2,'Tabelle bzw Matrix - Spalten'!$2:$2,0)),O$2),"")</f>
        <v>573</v>
      </c>
      <c r="P3" s="12">
        <f>IFERROR(LARGE(INDEX('Tabelle bzw Matrix - Spalten'!$A$2:$AZ$500,,MATCH($A$2,'Tabelle bzw Matrix - Spalten'!$2:$2,0)),P$2),"")</f>
        <v>533</v>
      </c>
      <c r="Q3" s="12">
        <f>IFERROR(LARGE(INDEX('Tabelle bzw Matrix - Spalten'!$A$2:$AZ$500,,MATCH($A$2,'Tabelle bzw Matrix - Spalten'!$2:$2,0)),Q$2),"")</f>
        <v>529</v>
      </c>
      <c r="R3" s="12">
        <f>IFERROR(LARGE(INDEX('Tabelle bzw Matrix - Spalten'!$A$2:$AZ$500,,MATCH($A$2,'Tabelle bzw Matrix - Spalten'!$2:$2,0)),R$2),"")</f>
        <v>521</v>
      </c>
      <c r="S3" s="12">
        <f>IFERROR(LARGE(INDEX('Tabelle bzw Matrix - Spalten'!$A$2:$AZ$500,,MATCH($A$2,'Tabelle bzw Matrix - Spalten'!$2:$2,0)),S$2),"")</f>
        <v>518</v>
      </c>
      <c r="T3" s="12">
        <f>IFERROR(LARGE(INDEX('Tabelle bzw Matrix - Spalten'!$A$2:$AZ$500,,MATCH($A$2,'Tabelle bzw Matrix - Spalten'!$2:$2,0)),T$2),"")</f>
        <v>500</v>
      </c>
      <c r="U3" s="55">
        <f>IFERROR(LARGE(INDEX('Tabelle bzw Matrix - Spalten'!$A$2:$AZ$500,,MATCH($A$2,'Tabelle bzw Matrix - Spalten'!$2:$2,0)),U$2),"")</f>
        <v>494</v>
      </c>
      <c r="V3" s="55">
        <f>IFERROR(LARGE(INDEX('Tabelle bzw Matrix - Spalten'!$A$2:$AZ$500,,MATCH($A$2,'Tabelle bzw Matrix - Spalten'!$2:$2,0)),V$2),"")</f>
        <v>494</v>
      </c>
      <c r="W3" s="12">
        <f>IFERROR(LARGE(INDEX('Tabelle bzw Matrix - Spalten'!$A$2:$AZ$500,,MATCH($A$2,'Tabelle bzw Matrix - Spalten'!$2:$2,0)),W$2),"")</f>
        <v>492</v>
      </c>
      <c r="X3" s="12">
        <f>IFERROR(LARGE(INDEX('Tabelle bzw Matrix - Spalten'!$A$2:$AZ$500,,MATCH($A$2,'Tabelle bzw Matrix - Spalten'!$2:$2,0)),X$2),"")</f>
        <v>491</v>
      </c>
      <c r="Y3" s="12">
        <f>IFERROR(LARGE(INDEX('Tabelle bzw Matrix - Spalten'!$A$2:$AZ$500,,MATCH($A$2,'Tabelle bzw Matrix - Spalten'!$2:$2,0)),Y$2),"")</f>
        <v>490</v>
      </c>
      <c r="Z3" s="12">
        <f>IFERROR(LARGE(INDEX('Tabelle bzw Matrix - Spalten'!$A$2:$AZ$500,,MATCH($A$2,'Tabelle bzw Matrix - Spalten'!$2:$2,0)),Z$2),"")</f>
        <v>488</v>
      </c>
      <c r="AA3" s="12">
        <f>SUM($B3:$Z3)</f>
        <v>14991</v>
      </c>
      <c r="AB3" s="12">
        <f>AVERAGE($B3:$Z3)</f>
        <v>599.64</v>
      </c>
      <c r="AC3" s="13" cm="1">
        <f t="array" ref="AC3">SUM(IF($B3:$Z3&lt;&gt;"",1/COUNTIF($B3:$Z3,$B3:$Z3),""))</f>
        <v>24</v>
      </c>
      <c r="AD3" s="12"/>
      <c r="AE3" s="12"/>
    </row>
    <row r="4" spans="1:31" s="14" customFormat="1" ht="27.75" customHeight="1">
      <c r="A4" s="12"/>
      <c r="B4" s="44" t="str">
        <f>IFERROR(INDEX('Tabelle bzw Matrix - Spalten'!$A$3:$A$500,MATCH(LARGE(INDEX('Tabelle bzw Matrix - Spalten'!$A$3:$AZ$500,,MATCH($A$2,'Tabelle bzw Matrix - Spalten'!$2:$2,0)),B$2),INDEX('Tabelle bzw Matrix - Spalten'!$A$3:$AZ$500,,MATCH($A$2,'Tabelle bzw Matrix - Spalten'!$2:$2,0)),0)),"")</f>
        <v>Tamika Catchings</v>
      </c>
      <c r="C4" s="44" t="str">
        <f>IFERROR(INDEX('Tabelle bzw Matrix - Spalten'!$A$3:$A$500,MATCH(LARGE(INDEX('Tabelle bzw Matrix - Spalten'!$A$3:$AZ$500,,MATCH($A$2,'Tabelle bzw Matrix - Spalten'!$2:$2,0)),C$2),INDEX('Tabelle bzw Matrix - Spalten'!$A$3:$AZ$500,,MATCH($A$2,'Tabelle bzw Matrix - Spalten'!$2:$2,0)),0)),"")</f>
        <v>Ticha Penicheiro</v>
      </c>
      <c r="D4" s="44" t="str">
        <f>IFERROR(INDEX('Tabelle bzw Matrix - Spalten'!$A$3:$A$500,MATCH(LARGE(INDEX('Tabelle bzw Matrix - Spalten'!$A$3:$AZ$500,,MATCH($A$2,'Tabelle bzw Matrix - Spalten'!$2:$2,0)),D$2),INDEX('Tabelle bzw Matrix - Spalten'!$A$3:$AZ$500,,MATCH($A$2,'Tabelle bzw Matrix - Spalten'!$2:$2,0)),0)),"")</f>
        <v>Sue Bird</v>
      </c>
      <c r="E4" s="44" t="str">
        <f>IFERROR(INDEX('Tabelle bzw Matrix - Spalten'!$A$3:$A$500,MATCH(LARGE(INDEX('Tabelle bzw Matrix - Spalten'!$A$3:$AZ$500,,MATCH($A$2,'Tabelle bzw Matrix - Spalten'!$2:$2,0)),E$2),INDEX('Tabelle bzw Matrix - Spalten'!$A$3:$AZ$500,,MATCH($A$2,'Tabelle bzw Matrix - Spalten'!$2:$2,0)),0)),"")</f>
        <v>Alana Beard</v>
      </c>
      <c r="F4" s="44" t="str">
        <f>IFERROR(INDEX('Tabelle bzw Matrix - Spalten'!$A$3:$A$500,MATCH(LARGE(INDEX('Tabelle bzw Matrix - Spalten'!$A$3:$AZ$500,,MATCH($A$2,'Tabelle bzw Matrix - Spalten'!$2:$2,0)),F$2),INDEX('Tabelle bzw Matrix - Spalten'!$A$3:$AZ$500,,MATCH($A$2,'Tabelle bzw Matrix - Spalten'!$2:$2,0)),0)),"")</f>
        <v>Sheryl Swoopes</v>
      </c>
      <c r="G4" s="44" t="str">
        <f>IFERROR(INDEX('Tabelle bzw Matrix - Spalten'!$A$3:$A$500,MATCH(LARGE(INDEX('Tabelle bzw Matrix - Spalten'!$A$3:$AZ$500,,MATCH($A$2,'Tabelle bzw Matrix - Spalten'!$2:$2,0)),G$2),INDEX('Tabelle bzw Matrix - Spalten'!$A$3:$AZ$500,,MATCH($A$2,'Tabelle bzw Matrix - Spalten'!$2:$2,0)),0)),"")</f>
        <v>Jia Perkins</v>
      </c>
      <c r="H4" s="44" t="str">
        <f>IFERROR(INDEX('Tabelle bzw Matrix - Spalten'!$A$3:$A$500,MATCH(LARGE(INDEX('Tabelle bzw Matrix - Spalten'!$A$3:$AZ$500,,MATCH($A$2,'Tabelle bzw Matrix - Spalten'!$2:$2,0)),H$2),INDEX('Tabelle bzw Matrix - Spalten'!$A$3:$AZ$500,,MATCH($A$2,'Tabelle bzw Matrix - Spalten'!$2:$2,0)),0)),"")</f>
        <v>Sancho Lyttle</v>
      </c>
      <c r="I4" s="44" t="str">
        <f>IFERROR(INDEX('Tabelle bzw Matrix - Spalten'!$A$3:$A$500,MATCH(LARGE(INDEX('Tabelle bzw Matrix - Spalten'!$A$3:$AZ$500,,MATCH($A$2,'Tabelle bzw Matrix - Spalten'!$2:$2,0)),I$2),INDEX('Tabelle bzw Matrix - Spalten'!$A$3:$AZ$500,,MATCH($A$2,'Tabelle bzw Matrix - Spalten'!$2:$2,0)),0)),"")</f>
        <v>Angel McCoughtry</v>
      </c>
      <c r="J4" s="44" t="str">
        <f>IFERROR(INDEX('Tabelle bzw Matrix - Spalten'!$A$3:$A$500,MATCH(LARGE(INDEX('Tabelle bzw Matrix - Spalten'!$A$3:$AZ$500,,MATCH($A$2,'Tabelle bzw Matrix - Spalten'!$2:$2,0)),J$2),INDEX('Tabelle bzw Matrix - Spalten'!$A$3:$AZ$500,,MATCH($A$2,'Tabelle bzw Matrix - Spalten'!$2:$2,0)),0)),"")</f>
        <v>Katie Douglas</v>
      </c>
      <c r="K4" s="44" t="str">
        <f>IFERROR(INDEX('Tabelle bzw Matrix - Spalten'!$A$3:$A$500,MATCH(LARGE(INDEX('Tabelle bzw Matrix - Spalten'!$A$3:$AZ$500,,MATCH($A$2,'Tabelle bzw Matrix - Spalten'!$2:$2,0)),K$2),INDEX('Tabelle bzw Matrix - Spalten'!$A$3:$AZ$500,,MATCH($A$2,'Tabelle bzw Matrix - Spalten'!$2:$2,0)),0)),"")</f>
        <v>DeLisha Milton-Jones</v>
      </c>
      <c r="L4" s="44" t="str">
        <f>IFERROR(INDEX('Tabelle bzw Matrix - Spalten'!$A$3:$A$500,MATCH(LARGE(INDEX('Tabelle bzw Matrix - Spalten'!$A$3:$AZ$500,,MATCH($A$2,'Tabelle bzw Matrix - Spalten'!$2:$2,0)),L$2),INDEX('Tabelle bzw Matrix - Spalten'!$A$3:$AZ$500,,MATCH($A$2,'Tabelle bzw Matrix - Spalten'!$2:$2,0)),0)),"")</f>
        <v>Nneka Ogwumike</v>
      </c>
      <c r="M4" s="44" t="str">
        <f>IFERROR(INDEX('Tabelle bzw Matrix - Spalten'!$A$3:$A$500,MATCH(LARGE(INDEX('Tabelle bzw Matrix - Spalten'!$A$3:$AZ$500,,MATCH($A$2,'Tabelle bzw Matrix - Spalten'!$2:$2,0)),M$2),INDEX('Tabelle bzw Matrix - Spalten'!$A$3:$AZ$500,,MATCH($A$2,'Tabelle bzw Matrix - Spalten'!$2:$2,0)),0)),"")</f>
        <v>DeWanna Bonner</v>
      </c>
      <c r="N4" s="44" t="str">
        <f>IFERROR(INDEX('Tabelle bzw Matrix - Spalten'!$A$3:$A$500,MATCH(LARGE(INDEX('Tabelle bzw Matrix - Spalten'!$A$3:$AZ$500,,MATCH($A$2,'Tabelle bzw Matrix - Spalten'!$2:$2,0)),N$2),INDEX('Tabelle bzw Matrix - Spalten'!$A$3:$AZ$500,,MATCH($A$2,'Tabelle bzw Matrix - Spalten'!$2:$2,0)),0)),"")</f>
        <v>Taj McWilliams-Franklin</v>
      </c>
      <c r="O4" s="44" t="str">
        <f>IFERROR(INDEX('Tabelle bzw Matrix - Spalten'!$A$3:$A$500,MATCH(LARGE(INDEX('Tabelle bzw Matrix - Spalten'!$A$3:$AZ$500,,MATCH($A$2,'Tabelle bzw Matrix - Spalten'!$2:$2,0)),O$2),INDEX('Tabelle bzw Matrix - Spalten'!$A$3:$AZ$500,,MATCH($A$2,'Tabelle bzw Matrix - Spalten'!$2:$2,0)),0)),"")</f>
        <v>Tully Bevilaqua</v>
      </c>
      <c r="P4" s="44" t="str">
        <f>IFERROR(INDEX('Tabelle bzw Matrix - Spalten'!$A$3:$A$500,MATCH(LARGE(INDEX('Tabelle bzw Matrix - Spalten'!$A$3:$AZ$500,,MATCH($A$2,'Tabelle bzw Matrix - Spalten'!$2:$2,0)),P$2),INDEX('Tabelle bzw Matrix - Spalten'!$A$3:$AZ$500,,MATCH($A$2,'Tabelle bzw Matrix - Spalten'!$2:$2,0)),0)),"")</f>
        <v>Courtney Vandersloot</v>
      </c>
      <c r="Q4" s="44" t="str">
        <f>IFERROR(INDEX('Tabelle bzw Matrix - Spalten'!$A$3:$A$500,MATCH(LARGE(INDEX('Tabelle bzw Matrix - Spalten'!$A$3:$AZ$500,,MATCH($A$2,'Tabelle bzw Matrix - Spalten'!$2:$2,0)),Q$2),INDEX('Tabelle bzw Matrix - Spalten'!$A$3:$AZ$500,,MATCH($A$2,'Tabelle bzw Matrix - Spalten'!$2:$2,0)),0)),"")</f>
        <v>Yolanda Griffith</v>
      </c>
      <c r="R4" s="44" t="str">
        <f>IFERROR(INDEX('Tabelle bzw Matrix - Spalten'!$A$3:$A$500,MATCH(LARGE(INDEX('Tabelle bzw Matrix - Spalten'!$A$3:$AZ$500,,MATCH($A$2,'Tabelle bzw Matrix - Spalten'!$2:$2,0)),R$2),INDEX('Tabelle bzw Matrix - Spalten'!$A$3:$AZ$500,,MATCH($A$2,'Tabelle bzw Matrix - Spalten'!$2:$2,0)),0)),"")</f>
        <v>Candace Parker</v>
      </c>
      <c r="S4" s="44" t="str">
        <f>IFERROR(INDEX('Tabelle bzw Matrix - Spalten'!$A$3:$A$500,MATCH(LARGE(INDEX('Tabelle bzw Matrix - Spalten'!$A$3:$AZ$500,,MATCH($A$2,'Tabelle bzw Matrix - Spalten'!$2:$2,0)),S$2),INDEX('Tabelle bzw Matrix - Spalten'!$A$3:$AZ$500,,MATCH($A$2,'Tabelle bzw Matrix - Spalten'!$2:$2,0)),0)),"")</f>
        <v>Diana Taurasi</v>
      </c>
      <c r="T4" s="44" t="str">
        <f>IFERROR(INDEX('Tabelle bzw Matrix - Spalten'!$A$3:$A$500,MATCH(LARGE(INDEX('Tabelle bzw Matrix - Spalten'!$A$3:$AZ$500,,MATCH($A$2,'Tabelle bzw Matrix - Spalten'!$2:$2,0)),T$2),INDEX('Tabelle bzw Matrix - Spalten'!$A$3:$AZ$500,,MATCH($A$2,'Tabelle bzw Matrix - Spalten'!$2:$2,0)),0)),"")</f>
        <v>Lindsay Whalen</v>
      </c>
      <c r="U4" s="45" t="str">
        <f>IFERROR(INDEX('Tabelle bzw Matrix - Spalten'!$A$3:$A$500,MATCH(LARGE(INDEX('Tabelle bzw Matrix - Spalten'!$A$3:$AZ$500,,MATCH($A$2,'Tabelle bzw Matrix - Spalten'!$2:$2,0)),U$2),INDEX('Tabelle bzw Matrix - Spalten'!$A$3:$AZ$500,,MATCH($A$2,'Tabelle bzw Matrix - Spalten'!$2:$2,0)),0)),"")</f>
        <v>Alyssa Thomas</v>
      </c>
      <c r="V4" s="45" t="str">
        <f>IFERROR(INDEX('Tabelle bzw Matrix - Spalten'!$A$3:$A$500,MATCH(LARGE(INDEX('Tabelle bzw Matrix - Spalten'!$A$3:$AZ$500,,MATCH($A$2,'Tabelle bzw Matrix - Spalten'!$2:$2,0)),V$2),INDEX('Tabelle bzw Matrix - Spalten'!$A$3:$AZ$500,,MATCH($A$2,'Tabelle bzw Matrix - Spalten'!$2:$2,0)),0)),"")</f>
        <v>Alyssa Thomas</v>
      </c>
      <c r="W4" s="44" t="str">
        <f>IFERROR(INDEX('Tabelle bzw Matrix - Spalten'!$A$3:$A$500,MATCH(LARGE(INDEX('Tabelle bzw Matrix - Spalten'!$A$3:$AZ$500,,MATCH($A$2,'Tabelle bzw Matrix - Spalten'!$2:$2,0)),W$2),INDEX('Tabelle bzw Matrix - Spalten'!$A$3:$AZ$500,,MATCH($A$2,'Tabelle bzw Matrix - Spalten'!$2:$2,0)),0)),"")</f>
        <v>Lisa Leslie</v>
      </c>
      <c r="X4" s="44" t="str">
        <f>IFERROR(INDEX('Tabelle bzw Matrix - Spalten'!$A$3:$A$500,MATCH(LARGE(INDEX('Tabelle bzw Matrix - Spalten'!$A$3:$AZ$500,,MATCH($A$2,'Tabelle bzw Matrix - Spalten'!$2:$2,0)),X$2),INDEX('Tabelle bzw Matrix - Spalten'!$A$3:$AZ$500,,MATCH($A$2,'Tabelle bzw Matrix - Spalten'!$2:$2,0)),0)),"")</f>
        <v>Sylvia Fowles</v>
      </c>
      <c r="Y4" s="44" t="str">
        <f>IFERROR(INDEX('Tabelle bzw Matrix - Spalten'!$A$3:$A$500,MATCH(LARGE(INDEX('Tabelle bzw Matrix - Spalten'!$A$3:$AZ$500,,MATCH($A$2,'Tabelle bzw Matrix - Spalten'!$2:$2,0)),Y$2),INDEX('Tabelle bzw Matrix - Spalten'!$A$3:$AZ$500,,MATCH($A$2,'Tabelle bzw Matrix - Spalten'!$2:$2,0)),0)),"")</f>
        <v>Nykesha Sales</v>
      </c>
      <c r="Z4" s="44" t="str">
        <f>IFERROR(INDEX('Tabelle bzw Matrix - Spalten'!$A$3:$A$500,MATCH(LARGE(INDEX('Tabelle bzw Matrix - Spalten'!$A$3:$AZ$500,,MATCH($A$2,'Tabelle bzw Matrix - Spalten'!$2:$2,0)),Z$2),INDEX('Tabelle bzw Matrix - Spalten'!$A$3:$AZ$500,,MATCH($A$2,'Tabelle bzw Matrix - Spalten'!$2:$2,0)),0)),"")</f>
        <v>Becky Hammon</v>
      </c>
      <c r="AA4" s="12"/>
      <c r="AB4" s="12"/>
      <c r="AC4" s="13" cm="1">
        <f t="array" ref="AC4">SUM(IF($B4:$Z4&lt;&gt;"",1/COUNTIF($B4:$Z4,$B4:$Z4),""))</f>
        <v>24</v>
      </c>
      <c r="AD4" s="12"/>
      <c r="AE4" s="12"/>
    </row>
    <row r="5" spans="1:31" s="1" customFormat="1" ht="27.75" customHeight="1">
      <c r="A5" s="4"/>
      <c r="B5" s="53" t="str" cm="1">
        <f t="array" ref="B5">IFERROR(INDEX('Tabelle bzw Matrix - Spalten'!$A$3:$A$500,MATCH(LARGE(IF('Tabelle bzw Matrix - Spalten'!$B$3:$B$500&lt;&gt;"",'Tabelle bzw Matrix - Spalten'!$B$3:$B$500-ROW($B$3:$B$500)*10^-10,""),B$2),'Tabelle bzw Matrix - Spalten'!$B$3:$B$500-ROW($B$3:$B$500)*10^-10,0),COLUMN($A1)),"")</f>
        <v>Tamika Catchings</v>
      </c>
      <c r="C5" s="53" t="str" cm="1">
        <f t="array" ref="C5">IFERROR(INDEX('Tabelle bzw Matrix - Spalten'!$A$3:$A$500,MATCH(LARGE(IF('Tabelle bzw Matrix - Spalten'!$B$3:$B$500&lt;&gt;"",'Tabelle bzw Matrix - Spalten'!$B$3:$B$500-ROW($B$3:$B$500)*10^-10,""),C$2),'Tabelle bzw Matrix - Spalten'!$B$3:$B$500-ROW($B$3:$B$500)*10^-10,0),COLUMN($A1)),"")</f>
        <v>Ticha Penicheiro</v>
      </c>
      <c r="D5" s="53" t="str" cm="1">
        <f t="array" ref="D5">IFERROR(INDEX('Tabelle bzw Matrix - Spalten'!$A$3:$A$500,MATCH(LARGE(IF('Tabelle bzw Matrix - Spalten'!$B$3:$B$500&lt;&gt;"",'Tabelle bzw Matrix - Spalten'!$B$3:$B$500-ROW($B$3:$B$500)*10^-10,""),D$2),'Tabelle bzw Matrix - Spalten'!$B$3:$B$500-ROW($B$3:$B$500)*10^-10,0),COLUMN($A1)),"")</f>
        <v>Sue Bird</v>
      </c>
      <c r="E5" s="53" t="str" cm="1">
        <f t="array" ref="E5">IFERROR(INDEX('Tabelle bzw Matrix - Spalten'!$A$3:$A$500,MATCH(LARGE(IF('Tabelle bzw Matrix - Spalten'!$B$3:$B$500&lt;&gt;"",'Tabelle bzw Matrix - Spalten'!$B$3:$B$500-ROW($B$3:$B$500)*10^-10,""),E$2),'Tabelle bzw Matrix - Spalten'!$B$3:$B$500-ROW($B$3:$B$500)*10^-10,0),COLUMN($A1)),"")</f>
        <v>Alana Beard</v>
      </c>
      <c r="F5" s="53" t="str" cm="1">
        <f t="array" ref="F5">IFERROR(INDEX('Tabelle bzw Matrix - Spalten'!$A$3:$A$500,MATCH(LARGE(IF('Tabelle bzw Matrix - Spalten'!$B$3:$B$500&lt;&gt;"",'Tabelle bzw Matrix - Spalten'!$B$3:$B$500-ROW($B$3:$B$500)*10^-10,""),F$2),'Tabelle bzw Matrix - Spalten'!$B$3:$B$500-ROW($B$3:$B$500)*10^-10,0),COLUMN($A1)),"")</f>
        <v>Sheryl Swoopes</v>
      </c>
      <c r="G5" s="53" t="str" cm="1">
        <f t="array" ref="G5">IFERROR(INDEX('Tabelle bzw Matrix - Spalten'!$A$3:$A$500,MATCH(LARGE(IF('Tabelle bzw Matrix - Spalten'!$B$3:$B$500&lt;&gt;"",'Tabelle bzw Matrix - Spalten'!$B$3:$B$500-ROW($B$3:$B$500)*10^-10,""),G$2),'Tabelle bzw Matrix - Spalten'!$B$3:$B$500-ROW($B$3:$B$500)*10^-10,0),COLUMN($A1)),"")</f>
        <v>Jia Perkins</v>
      </c>
      <c r="H5" s="53" t="str" cm="1">
        <f t="array" ref="H5">IFERROR(INDEX('Tabelle bzw Matrix - Spalten'!$A$3:$A$500,MATCH(LARGE(IF('Tabelle bzw Matrix - Spalten'!$B$3:$B$500&lt;&gt;"",'Tabelle bzw Matrix - Spalten'!$B$3:$B$500-ROW($B$3:$B$500)*10^-10,""),H$2),'Tabelle bzw Matrix - Spalten'!$B$3:$B$500-ROW($B$3:$B$500)*10^-10,0),COLUMN($A1)),"")</f>
        <v>Sancho Lyttle</v>
      </c>
      <c r="I5" s="53" t="str" cm="1">
        <f t="array" ref="I5">IFERROR(INDEX('Tabelle bzw Matrix - Spalten'!$A$3:$A$500,MATCH(LARGE(IF('Tabelle bzw Matrix - Spalten'!$B$3:$B$500&lt;&gt;"",'Tabelle bzw Matrix - Spalten'!$B$3:$B$500-ROW($B$3:$B$500)*10^-10,""),I$2),'Tabelle bzw Matrix - Spalten'!$B$3:$B$500-ROW($B$3:$B$500)*10^-10,0),COLUMN($A1)),"")</f>
        <v>Angel McCoughtry</v>
      </c>
      <c r="J5" s="53" t="str" cm="1">
        <f t="array" ref="J5">IFERROR(INDEX('Tabelle bzw Matrix - Spalten'!$A$3:$A$500,MATCH(LARGE(IF('Tabelle bzw Matrix - Spalten'!$B$3:$B$500&lt;&gt;"",'Tabelle bzw Matrix - Spalten'!$B$3:$B$500-ROW($B$3:$B$500)*10^-10,""),J$2),'Tabelle bzw Matrix - Spalten'!$B$3:$B$500-ROW($B$3:$B$500)*10^-10,0),COLUMN($A1)),"")</f>
        <v>Katie Douglas</v>
      </c>
      <c r="K5" s="53" t="str" cm="1">
        <f t="array" ref="K5">IFERROR(INDEX('Tabelle bzw Matrix - Spalten'!$A$3:$A$500,MATCH(LARGE(IF('Tabelle bzw Matrix - Spalten'!$B$3:$B$500&lt;&gt;"",'Tabelle bzw Matrix - Spalten'!$B$3:$B$500-ROW($B$3:$B$500)*10^-10,""),K$2),'Tabelle bzw Matrix - Spalten'!$B$3:$B$500-ROW($B$3:$B$500)*10^-10,0),COLUMN($A1)),"")</f>
        <v>DeLisha Milton-Jones</v>
      </c>
      <c r="L5" s="53" t="str" cm="1">
        <f t="array" ref="L5">IFERROR(INDEX('Tabelle bzw Matrix - Spalten'!$A$3:$A$500,MATCH(LARGE(IF('Tabelle bzw Matrix - Spalten'!$B$3:$B$500&lt;&gt;"",'Tabelle bzw Matrix - Spalten'!$B$3:$B$500-ROW($B$3:$B$500)*10^-10,""),L$2),'Tabelle bzw Matrix - Spalten'!$B$3:$B$500-ROW($B$3:$B$500)*10^-10,0),COLUMN($A1)),"")</f>
        <v>Nneka Ogwumike</v>
      </c>
      <c r="M5" s="53" t="str" cm="1">
        <f t="array" ref="M5">IFERROR(INDEX('Tabelle bzw Matrix - Spalten'!$A$3:$A$500,MATCH(LARGE(IF('Tabelle bzw Matrix - Spalten'!$B$3:$B$500&lt;&gt;"",'Tabelle bzw Matrix - Spalten'!$B$3:$B$500-ROW($B$3:$B$500)*10^-10,""),M$2),'Tabelle bzw Matrix - Spalten'!$B$3:$B$500-ROW($B$3:$B$500)*10^-10,0),COLUMN($A1)),"")</f>
        <v>DeWanna Bonner</v>
      </c>
      <c r="N5" s="53" t="str" cm="1">
        <f t="array" ref="N5">IFERROR(INDEX('Tabelle bzw Matrix - Spalten'!$A$3:$A$500,MATCH(LARGE(IF('Tabelle bzw Matrix - Spalten'!$B$3:$B$500&lt;&gt;"",'Tabelle bzw Matrix - Spalten'!$B$3:$B$500-ROW($B$3:$B$500)*10^-10,""),N$2),'Tabelle bzw Matrix - Spalten'!$B$3:$B$500-ROW($B$3:$B$500)*10^-10,0),COLUMN($A1)),"")</f>
        <v>Taj McWilliams-Franklin</v>
      </c>
      <c r="O5" s="53" t="str" cm="1">
        <f t="array" ref="O5">IFERROR(INDEX('Tabelle bzw Matrix - Spalten'!$A$3:$A$500,MATCH(LARGE(IF('Tabelle bzw Matrix - Spalten'!$B$3:$B$500&lt;&gt;"",'Tabelle bzw Matrix - Spalten'!$B$3:$B$500-ROW($B$3:$B$500)*10^-10,""),O$2),'Tabelle bzw Matrix - Spalten'!$B$3:$B$500-ROW($B$3:$B$500)*10^-10,0),COLUMN($A1)),"")</f>
        <v>Tully Bevilaqua</v>
      </c>
      <c r="P5" s="53" t="str" cm="1">
        <f t="array" ref="P5">IFERROR(INDEX('Tabelle bzw Matrix - Spalten'!$A$3:$A$500,MATCH(LARGE(IF('Tabelle bzw Matrix - Spalten'!$B$3:$B$500&lt;&gt;"",'Tabelle bzw Matrix - Spalten'!$B$3:$B$500-ROW($B$3:$B$500)*10^-10,""),P$2),'Tabelle bzw Matrix - Spalten'!$B$3:$B$500-ROW($B$3:$B$500)*10^-10,0),COLUMN($A1)),"")</f>
        <v>Courtney Vandersloot</v>
      </c>
      <c r="Q5" s="53" t="str" cm="1">
        <f t="array" ref="Q5">IFERROR(INDEX('Tabelle bzw Matrix - Spalten'!$A$3:$A$500,MATCH(LARGE(IF('Tabelle bzw Matrix - Spalten'!$B$3:$B$500&lt;&gt;"",'Tabelle bzw Matrix - Spalten'!$B$3:$B$500-ROW($B$3:$B$500)*10^-10,""),Q$2),'Tabelle bzw Matrix - Spalten'!$B$3:$B$500-ROW($B$3:$B$500)*10^-10,0),COLUMN($A1)),"")</f>
        <v>Yolanda Griffith</v>
      </c>
      <c r="R5" s="53" t="str" cm="1">
        <f t="array" ref="R5">IFERROR(INDEX('Tabelle bzw Matrix - Spalten'!$A$3:$A$500,MATCH(LARGE(IF('Tabelle bzw Matrix - Spalten'!$B$3:$B$500&lt;&gt;"",'Tabelle bzw Matrix - Spalten'!$B$3:$B$500-ROW($B$3:$B$500)*10^-10,""),R$2),'Tabelle bzw Matrix - Spalten'!$B$3:$B$500-ROW($B$3:$B$500)*10^-10,0),COLUMN($A1)),"")</f>
        <v>Candace Parker</v>
      </c>
      <c r="S5" s="53" t="str" cm="1">
        <f t="array" ref="S5">IFERROR(INDEX('Tabelle bzw Matrix - Spalten'!$A$3:$A$500,MATCH(LARGE(IF('Tabelle bzw Matrix - Spalten'!$B$3:$B$500&lt;&gt;"",'Tabelle bzw Matrix - Spalten'!$B$3:$B$500-ROW($B$3:$B$500)*10^-10,""),S$2),'Tabelle bzw Matrix - Spalten'!$B$3:$B$500-ROW($B$3:$B$500)*10^-10,0),COLUMN($A1)),"")</f>
        <v>Diana Taurasi</v>
      </c>
      <c r="T5" s="53" t="str" cm="1">
        <f t="array" ref="T5">IFERROR(INDEX('Tabelle bzw Matrix - Spalten'!$A$3:$A$500,MATCH(LARGE(IF('Tabelle bzw Matrix - Spalten'!$B$3:$B$500&lt;&gt;"",'Tabelle bzw Matrix - Spalten'!$B$3:$B$500-ROW($B$3:$B$500)*10^-10,""),T$2),'Tabelle bzw Matrix - Spalten'!$B$3:$B$500-ROW($B$3:$B$500)*10^-10,0),COLUMN($A1)),"")</f>
        <v>Lindsay Whalen</v>
      </c>
      <c r="U5" s="53" t="str" cm="1">
        <f t="array" ref="U5">IFERROR(INDEX('Tabelle bzw Matrix - Spalten'!$A$3:$A$500,MATCH(LARGE(IF('Tabelle bzw Matrix - Spalten'!$B$3:$B$500&lt;&gt;"",'Tabelle bzw Matrix - Spalten'!$B$3:$B$500-ROW($B$3:$B$500)*10^-10,""),U$2),'Tabelle bzw Matrix - Spalten'!$B$3:$B$500-ROW($B$3:$B$500)*10^-10,0),COLUMN($A1)),"")</f>
        <v>Alyssa Thomas</v>
      </c>
      <c r="V5" s="53" t="str" cm="1">
        <f t="array" ref="V5">IFERROR(INDEX('Tabelle bzw Matrix - Spalten'!$A$3:$A$500,MATCH(LARGE(IF('Tabelle bzw Matrix - Spalten'!$B$3:$B$500&lt;&gt;"",'Tabelle bzw Matrix - Spalten'!$B$3:$B$500-ROW($B$3:$B$500)*10^-10,""),V$2),'Tabelle bzw Matrix - Spalten'!$B$3:$B$500-ROW($B$3:$B$500)*10^-10,0),COLUMN($A1)),"")</f>
        <v>Shannon Johnson</v>
      </c>
      <c r="W5" s="53" t="str" cm="1">
        <f t="array" ref="W5">IFERROR(INDEX('Tabelle bzw Matrix - Spalten'!$A$3:$A$500,MATCH(LARGE(IF('Tabelle bzw Matrix - Spalten'!$B$3:$B$500&lt;&gt;"",'Tabelle bzw Matrix - Spalten'!$B$3:$B$500-ROW($B$3:$B$500)*10^-10,""),W$2),'Tabelle bzw Matrix - Spalten'!$B$3:$B$500-ROW($B$3:$B$500)*10^-10,0),COLUMN($A1)),"")</f>
        <v>Lisa Leslie</v>
      </c>
      <c r="X5" s="53" t="str" cm="1">
        <f t="array" ref="X5">IFERROR(INDEX('Tabelle bzw Matrix - Spalten'!$A$3:$A$500,MATCH(LARGE(IF('Tabelle bzw Matrix - Spalten'!$B$3:$B$500&lt;&gt;"",'Tabelle bzw Matrix - Spalten'!$B$3:$B$500-ROW($B$3:$B$500)*10^-10,""),X$2),'Tabelle bzw Matrix - Spalten'!$B$3:$B$500-ROW($B$3:$B$500)*10^-10,0),COLUMN($A1)),"")</f>
        <v>Sylvia Fowles</v>
      </c>
      <c r="Y5" s="53" t="str" cm="1">
        <f t="array" ref="Y5">IFERROR(INDEX('Tabelle bzw Matrix - Spalten'!$A$3:$A$500,MATCH(LARGE(IF('Tabelle bzw Matrix - Spalten'!$B$3:$B$500&lt;&gt;"",'Tabelle bzw Matrix - Spalten'!$B$3:$B$500-ROW($B$3:$B$500)*10^-10,""),Y$2),'Tabelle bzw Matrix - Spalten'!$B$3:$B$500-ROW($B$3:$B$500)*10^-10,0),COLUMN($A1)),"")</f>
        <v>Nykesha Sales</v>
      </c>
      <c r="Z5" s="53" t="str" cm="1">
        <f t="array" ref="Z5">IFERROR(INDEX('Tabelle bzw Matrix - Spalten'!$A$3:$A$500,MATCH(LARGE(IF('Tabelle bzw Matrix - Spalten'!$B$3:$B$500&lt;&gt;"",'Tabelle bzw Matrix - Spalten'!$B$3:$B$500-ROW($B$3:$B$500)*10^-10,""),Z$2),'Tabelle bzw Matrix - Spalten'!$B$3:$B$500-ROW($B$3:$B$500)*10^-10,0),COLUMN($A1)),"")</f>
        <v>Becky Hammon</v>
      </c>
      <c r="AA5" s="4"/>
      <c r="AB5" s="4"/>
      <c r="AC5" s="23" cm="1">
        <f t="array" ref="AC5">SUM(IF($B5:$Z5&lt;&gt;"",1/COUNTIF($B5:$Z5,$B5:$Z5),""))</f>
        <v>25</v>
      </c>
      <c r="AD5" s="4"/>
      <c r="AE5" s="4"/>
    </row>
    <row r="6" spans="1:31" s="1" customFormat="1" ht="27.7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12"/>
      <c r="AD6" s="4"/>
      <c r="AE6" s="4"/>
    </row>
    <row r="7" spans="1:31" s="1" customFormat="1" ht="27.75" customHeight="1">
      <c r="A7" s="36" t="s">
        <v>2</v>
      </c>
      <c r="B7" s="12">
        <f>IFERROR(LARGE(INDEX('Tabelle bzw Matrix - Spalten'!$A$2:$AZ$600,,MATCH($A$7,'Tabelle bzw Matrix - Spalten'!$2:$2,0)),B$2),"")</f>
        <v>3234</v>
      </c>
      <c r="C7" s="12">
        <f>IFERROR(LARGE(INDEX('Tabelle bzw Matrix - Spalten'!$A$2:$AZ$600,,MATCH($A$7,'Tabelle bzw Matrix - Spalten'!$2:$2,0)),C$2),"")</f>
        <v>2850</v>
      </c>
      <c r="D7" s="12">
        <f>IFERROR(LARGE(INDEX('Tabelle bzw Matrix - Spalten'!$A$2:$AZ$600,,MATCH($A$7,'Tabelle bzw Matrix - Spalten'!$2:$2,0)),D$2),"")</f>
        <v>2599</v>
      </c>
      <c r="E7" s="12">
        <f>IFERROR(LARGE(INDEX('Tabelle bzw Matrix - Spalten'!$A$2:$AZ$600,,MATCH($A$7,'Tabelle bzw Matrix - Spalten'!$2:$2,0)),E$2),"")</f>
        <v>2394</v>
      </c>
      <c r="F7" s="12">
        <f>IFERROR(LARGE(INDEX('Tabelle bzw Matrix - Spalten'!$A$2:$AZ$600,,MATCH($A$7,'Tabelle bzw Matrix - Spalten'!$2:$2,0)),F$2),"")</f>
        <v>2348</v>
      </c>
      <c r="G7" s="12">
        <f>IFERROR(LARGE(INDEX('Tabelle bzw Matrix - Spalten'!$A$2:$AZ$600,,MATCH($A$7,'Tabelle bzw Matrix - Spalten'!$2:$2,0)),G$2),"")</f>
        <v>1708</v>
      </c>
      <c r="H7" s="12">
        <f>IFERROR(LARGE(INDEX('Tabelle bzw Matrix - Spalten'!$A$2:$AZ$600,,MATCH($A$7,'Tabelle bzw Matrix - Spalten'!$2:$2,0)),H$2),"")</f>
        <v>1488</v>
      </c>
      <c r="I7" s="55">
        <f>IFERROR(LARGE(INDEX('Tabelle bzw Matrix - Spalten'!$A$2:$AZ$600,,MATCH($A$7,'Tabelle bzw Matrix - Spalten'!$2:$2,0)),I$2),"")</f>
        <v>1463</v>
      </c>
      <c r="J7" s="55">
        <f>IFERROR(LARGE(INDEX('Tabelle bzw Matrix - Spalten'!$A$2:$AZ$600,,MATCH($A$7,'Tabelle bzw Matrix - Spalten'!$2:$2,0)),J$2),"")</f>
        <v>1463</v>
      </c>
      <c r="K7" s="12">
        <f>IFERROR(LARGE(INDEX('Tabelle bzw Matrix - Spalten'!$A$2:$AZ$600,,MATCH($A$7,'Tabelle bzw Matrix - Spalten'!$2:$2,0)),K$2),"")</f>
        <v>1424</v>
      </c>
      <c r="L7" s="12">
        <f>IFERROR(LARGE(INDEX('Tabelle bzw Matrix - Spalten'!$A$2:$AZ$600,,MATCH($A$7,'Tabelle bzw Matrix - Spalten'!$2:$2,0)),L$2),"")</f>
        <v>1138</v>
      </c>
      <c r="M7" s="12">
        <f>IFERROR(LARGE(INDEX('Tabelle bzw Matrix - Spalten'!$A$2:$AZ$600,,MATCH($A$7,'Tabelle bzw Matrix - Spalten'!$2:$2,0)),M$2),"")</f>
        <v>1075</v>
      </c>
      <c r="N7" s="12">
        <f>IFERROR(LARGE(INDEX('Tabelle bzw Matrix - Spalten'!$A$2:$AZ$600,,MATCH($A$7,'Tabelle bzw Matrix - Spalten'!$2:$2,0)),N$2),"")</f>
        <v>1061</v>
      </c>
      <c r="O7" s="12">
        <f>IFERROR(LARGE(INDEX('Tabelle bzw Matrix - Spalten'!$A$2:$AZ$600,,MATCH($A$7,'Tabelle bzw Matrix - Spalten'!$2:$2,0)),O$2),"")</f>
        <v>1037</v>
      </c>
      <c r="P7" s="12">
        <f>IFERROR(LARGE(INDEX('Tabelle bzw Matrix - Spalten'!$A$2:$AZ$600,,MATCH($A$7,'Tabelle bzw Matrix - Spalten'!$2:$2,0)),P$2),"")</f>
        <v>921</v>
      </c>
      <c r="Q7" s="12">
        <f>IFERROR(LARGE(INDEX('Tabelle bzw Matrix - Spalten'!$A$2:$AZ$600,,MATCH($A$7,'Tabelle bzw Matrix - Spalten'!$2:$2,0)),Q$2),"")</f>
        <v>915</v>
      </c>
      <c r="R7" s="12">
        <f>IFERROR(LARGE(INDEX('Tabelle bzw Matrix - Spalten'!$A$2:$AZ$600,,MATCH($A$7,'Tabelle bzw Matrix - Spalten'!$2:$2,0)),R$2),"")</f>
        <v>879</v>
      </c>
      <c r="S7" s="12">
        <f>IFERROR(LARGE(INDEX('Tabelle bzw Matrix - Spalten'!$A$2:$AZ$600,,MATCH($A$7,'Tabelle bzw Matrix - Spalten'!$2:$2,0)),S$2),"")</f>
        <v>874</v>
      </c>
      <c r="T7" s="12">
        <f>IFERROR(LARGE(INDEX('Tabelle bzw Matrix - Spalten'!$A$2:$AZ$600,,MATCH($A$7,'Tabelle bzw Matrix - Spalten'!$2:$2,0)),T$2),"")</f>
        <v>854</v>
      </c>
      <c r="U7" s="12">
        <f>IFERROR(LARGE(INDEX('Tabelle bzw Matrix - Spalten'!$A$2:$AZ$600,,MATCH($A$7,'Tabelle bzw Matrix - Spalten'!$2:$2,0)),U$2),"")</f>
        <v>839</v>
      </c>
      <c r="V7" s="12">
        <f>IFERROR(LARGE(INDEX('Tabelle bzw Matrix - Spalten'!$A$2:$AZ$600,,MATCH($A$7,'Tabelle bzw Matrix - Spalten'!$2:$2,0)),V$2),"")</f>
        <v>797</v>
      </c>
      <c r="W7" s="12">
        <f>IFERROR(LARGE(INDEX('Tabelle bzw Matrix - Spalten'!$A$2:$AZ$600,,MATCH($A$7,'Tabelle bzw Matrix - Spalten'!$2:$2,0)),W$2),"")</f>
        <v>683</v>
      </c>
      <c r="X7" s="12">
        <f>IFERROR(LARGE(INDEX('Tabelle bzw Matrix - Spalten'!$A$2:$AZ$600,,MATCH($A$7,'Tabelle bzw Matrix - Spalten'!$2:$2,0)),X$2),"")</f>
        <v>594</v>
      </c>
      <c r="Y7" s="12">
        <f>IFERROR(LARGE(INDEX('Tabelle bzw Matrix - Spalten'!$A$2:$AZ$600,,MATCH($A$7,'Tabelle bzw Matrix - Spalten'!$2:$2,0)),Y$2),"")</f>
        <v>461</v>
      </c>
      <c r="Z7" s="12">
        <f>IFERROR(LARGE(INDEX('Tabelle bzw Matrix - Spalten'!$A$2:$AZ$600,,MATCH($A$7,'Tabelle bzw Matrix - Spalten'!$2:$2,0)),Z$2),"")</f>
        <v>453</v>
      </c>
      <c r="AA7" s="12">
        <f>SUM($B7:$Z7)</f>
        <v>33552</v>
      </c>
      <c r="AB7" s="12">
        <f>AVERAGE($B7:$Z7)</f>
        <v>1342.08</v>
      </c>
      <c r="AC7" s="13" cm="1">
        <f t="array" ref="AC7">SUM(IF($B7:$Z7&lt;&gt;"",1/COUNTIF($B7:$Z7,$B7:$Z7),""))</f>
        <v>24</v>
      </c>
      <c r="AD7" s="4"/>
      <c r="AE7" s="4"/>
    </row>
    <row r="8" spans="1:31" s="1" customFormat="1" ht="27.75" customHeight="1">
      <c r="A8" s="4"/>
      <c r="B8" s="44" t="str">
        <f>IFERROR(INDEX('Tabelle bzw Matrix - Spalten'!$A$3:$A$600,MATCH(LARGE(INDEX('Tabelle bzw Matrix - Spalten'!$A$3:$AZ$600,,MATCH($A$7,'Tabelle bzw Matrix - Spalten'!$2:$2,0)),B$2),INDEX('Tabelle bzw Matrix - Spalten'!$A$3:$AZ$600,,MATCH($A$7,'Tabelle bzw Matrix - Spalten'!$2:$2,0)),0)),"")</f>
        <v>Sue Bird</v>
      </c>
      <c r="C8" s="44" t="str">
        <f>IFERROR(INDEX('Tabelle bzw Matrix - Spalten'!$A$3:$A$600,MATCH(LARGE(INDEX('Tabelle bzw Matrix - Spalten'!$A$3:$AZ$600,,MATCH($A$7,'Tabelle bzw Matrix - Spalten'!$2:$2,0)),C$2),INDEX('Tabelle bzw Matrix - Spalten'!$A$3:$AZ$600,,MATCH($A$7,'Tabelle bzw Matrix - Spalten'!$2:$2,0)),0)),"")</f>
        <v>Courtney Vandersloot</v>
      </c>
      <c r="D8" s="44" t="str">
        <f>IFERROR(INDEX('Tabelle bzw Matrix - Spalten'!$A$3:$A$600,MATCH(LARGE(INDEX('Tabelle bzw Matrix - Spalten'!$A$3:$AZ$600,,MATCH($A$7,'Tabelle bzw Matrix - Spalten'!$2:$2,0)),D$2),INDEX('Tabelle bzw Matrix - Spalten'!$A$3:$AZ$600,,MATCH($A$7,'Tabelle bzw Matrix - Spalten'!$2:$2,0)),0)),"")</f>
        <v>Ticha Penicheiro</v>
      </c>
      <c r="E8" s="44" t="str">
        <f>IFERROR(INDEX('Tabelle bzw Matrix - Spalten'!$A$3:$A$600,MATCH(LARGE(INDEX('Tabelle bzw Matrix - Spalten'!$A$3:$AZ$600,,MATCH($A$7,'Tabelle bzw Matrix - Spalten'!$2:$2,0)),E$2),INDEX('Tabelle bzw Matrix - Spalten'!$A$3:$AZ$600,,MATCH($A$7,'Tabelle bzw Matrix - Spalten'!$2:$2,0)),0)),"")</f>
        <v>Diana Taurasi</v>
      </c>
      <c r="F8" s="44" t="str">
        <f>IFERROR(INDEX('Tabelle bzw Matrix - Spalten'!$A$3:$A$600,MATCH(LARGE(INDEX('Tabelle bzw Matrix - Spalten'!$A$3:$AZ$600,,MATCH($A$7,'Tabelle bzw Matrix - Spalten'!$2:$2,0)),F$2),INDEX('Tabelle bzw Matrix - Spalten'!$A$3:$AZ$600,,MATCH($A$7,'Tabelle bzw Matrix - Spalten'!$2:$2,0)),0)),"")</f>
        <v>Lindsay Whalen</v>
      </c>
      <c r="G8" s="44" t="str">
        <f>IFERROR(INDEX('Tabelle bzw Matrix - Spalten'!$A$3:$A$600,MATCH(LARGE(INDEX('Tabelle bzw Matrix - Spalten'!$A$3:$AZ$600,,MATCH($A$7,'Tabelle bzw Matrix - Spalten'!$2:$2,0)),G$2),INDEX('Tabelle bzw Matrix - Spalten'!$A$3:$AZ$600,,MATCH($A$7,'Tabelle bzw Matrix - Spalten'!$2:$2,0)),0)),"")</f>
        <v>Becky Hammon</v>
      </c>
      <c r="H8" s="44" t="str">
        <f>IFERROR(INDEX('Tabelle bzw Matrix - Spalten'!$A$3:$A$600,MATCH(LARGE(INDEX('Tabelle bzw Matrix - Spalten'!$A$3:$AZ$600,,MATCH($A$7,'Tabelle bzw Matrix - Spalten'!$2:$2,0)),H$2),INDEX('Tabelle bzw Matrix - Spalten'!$A$3:$AZ$600,,MATCH($A$7,'Tabelle bzw Matrix - Spalten'!$2:$2,0)),0)),"")</f>
        <v>Tamika Catchings</v>
      </c>
      <c r="I8" s="45" t="str">
        <f>IFERROR(INDEX('Tabelle bzw Matrix - Spalten'!$A$3:$A$600,MATCH(LARGE(INDEX('Tabelle bzw Matrix - Spalten'!$A$3:$AZ$600,,MATCH($A$7,'Tabelle bzw Matrix - Spalten'!$2:$2,0)),I$2),INDEX('Tabelle bzw Matrix - Spalten'!$A$3:$AZ$600,,MATCH($A$7,'Tabelle bzw Matrix - Spalten'!$2:$2,0)),0)),"")</f>
        <v>Alyssa Thomas</v>
      </c>
      <c r="J8" s="45" t="str">
        <f>IFERROR(INDEX('Tabelle bzw Matrix - Spalten'!$A$3:$A$600,MATCH(LARGE(INDEX('Tabelle bzw Matrix - Spalten'!$A$3:$AZ$600,,MATCH($A$7,'Tabelle bzw Matrix - Spalten'!$2:$2,0)),J$2),INDEX('Tabelle bzw Matrix - Spalten'!$A$3:$AZ$600,,MATCH($A$7,'Tabelle bzw Matrix - Spalten'!$2:$2,0)),0)),"")</f>
        <v>Alyssa Thomas</v>
      </c>
      <c r="K8" s="44" t="str">
        <f>IFERROR(INDEX('Tabelle bzw Matrix - Spalten'!$A$3:$A$600,MATCH(LARGE(INDEX('Tabelle bzw Matrix - Spalten'!$A$3:$AZ$600,,MATCH($A$7,'Tabelle bzw Matrix - Spalten'!$2:$2,0)),K$2),INDEX('Tabelle bzw Matrix - Spalten'!$A$3:$AZ$600,,MATCH($A$7,'Tabelle bzw Matrix - Spalten'!$2:$2,0)),0)),"")</f>
        <v>Shannon Johnson</v>
      </c>
      <c r="L8" s="44" t="str">
        <f>IFERROR(INDEX('Tabelle bzw Matrix - Spalten'!$A$3:$A$600,MATCH(LARGE(INDEX('Tabelle bzw Matrix - Spalten'!$A$3:$AZ$600,,MATCH($A$7,'Tabelle bzw Matrix - Spalten'!$2:$2,0)),L$2),INDEX('Tabelle bzw Matrix - Spalten'!$A$3:$AZ$600,,MATCH($A$7,'Tabelle bzw Matrix - Spalten'!$2:$2,0)),0)),"")</f>
        <v>DeWanna Bonner</v>
      </c>
      <c r="M8" s="44" t="str">
        <f>IFERROR(INDEX('Tabelle bzw Matrix - Spalten'!$A$3:$A$600,MATCH(LARGE(INDEX('Tabelle bzw Matrix - Spalten'!$A$3:$AZ$600,,MATCH($A$7,'Tabelle bzw Matrix - Spalten'!$2:$2,0)),M$2),INDEX('Tabelle bzw Matrix - Spalten'!$A$3:$AZ$600,,MATCH($A$7,'Tabelle bzw Matrix - Spalten'!$2:$2,0)),0)),"")</f>
        <v>Katie Douglas</v>
      </c>
      <c r="N8" s="44" t="str">
        <f>IFERROR(INDEX('Tabelle bzw Matrix - Spalten'!$A$3:$A$600,MATCH(LARGE(INDEX('Tabelle bzw Matrix - Spalten'!$A$3:$AZ$600,,MATCH($A$7,'Tabelle bzw Matrix - Spalten'!$2:$2,0)),N$2),INDEX('Tabelle bzw Matrix - Spalten'!$A$3:$AZ$600,,MATCH($A$7,'Tabelle bzw Matrix - Spalten'!$2:$2,0)),0)),"")</f>
        <v>Alana Beard</v>
      </c>
      <c r="O8" s="44" t="str">
        <f>IFERROR(INDEX('Tabelle bzw Matrix - Spalten'!$A$3:$A$600,MATCH(LARGE(INDEX('Tabelle bzw Matrix - Spalten'!$A$3:$AZ$600,,MATCH($A$7,'Tabelle bzw Matrix - Spalten'!$2:$2,0)),O$2),INDEX('Tabelle bzw Matrix - Spalten'!$A$3:$AZ$600,,MATCH($A$7,'Tabelle bzw Matrix - Spalten'!$2:$2,0)),0)),"")</f>
        <v>Sheryl Swoopes</v>
      </c>
      <c r="P8" s="44" t="str">
        <f>IFERROR(INDEX('Tabelle bzw Matrix - Spalten'!$A$3:$A$600,MATCH(LARGE(INDEX('Tabelle bzw Matrix - Spalten'!$A$3:$AZ$600,,MATCH($A$7,'Tabelle bzw Matrix - Spalten'!$2:$2,0)),P$2),INDEX('Tabelle bzw Matrix - Spalten'!$A$3:$AZ$600,,MATCH($A$7,'Tabelle bzw Matrix - Spalten'!$2:$2,0)),0)),"")</f>
        <v>DeLisha Milton-Jones</v>
      </c>
      <c r="Q8" s="44" t="str">
        <f>IFERROR(INDEX('Tabelle bzw Matrix - Spalten'!$A$3:$A$600,MATCH(LARGE(INDEX('Tabelle bzw Matrix - Spalten'!$A$3:$AZ$600,,MATCH($A$7,'Tabelle bzw Matrix - Spalten'!$2:$2,0)),Q$2),INDEX('Tabelle bzw Matrix - Spalten'!$A$3:$AZ$600,,MATCH($A$7,'Tabelle bzw Matrix - Spalten'!$2:$2,0)),0)),"")</f>
        <v>Angel McCoughtry</v>
      </c>
      <c r="R8" s="44" t="str">
        <f>IFERROR(INDEX('Tabelle bzw Matrix - Spalten'!$A$3:$A$600,MATCH(LARGE(INDEX('Tabelle bzw Matrix - Spalten'!$A$3:$AZ$600,,MATCH($A$7,'Tabelle bzw Matrix - Spalten'!$2:$2,0)),R$2),INDEX('Tabelle bzw Matrix - Spalten'!$A$3:$AZ$600,,MATCH($A$7,'Tabelle bzw Matrix - Spalten'!$2:$2,0)),0)),"")</f>
        <v>Taj McWilliams-Franklin</v>
      </c>
      <c r="S8" s="44" t="str">
        <f>IFERROR(INDEX('Tabelle bzw Matrix - Spalten'!$A$3:$A$600,MATCH(LARGE(INDEX('Tabelle bzw Matrix - Spalten'!$A$3:$AZ$600,,MATCH($A$7,'Tabelle bzw Matrix - Spalten'!$2:$2,0)),S$2),INDEX('Tabelle bzw Matrix - Spalten'!$A$3:$AZ$600,,MATCH($A$7,'Tabelle bzw Matrix - Spalten'!$2:$2,0)),0)),"")</f>
        <v>Lisa Leslie</v>
      </c>
      <c r="T8" s="44" t="str">
        <f>IFERROR(INDEX('Tabelle bzw Matrix - Spalten'!$A$3:$A$600,MATCH(LARGE(INDEX('Tabelle bzw Matrix - Spalten'!$A$3:$AZ$600,,MATCH($A$7,'Tabelle bzw Matrix - Spalten'!$2:$2,0)),T$2),INDEX('Tabelle bzw Matrix - Spalten'!$A$3:$AZ$600,,MATCH($A$7,'Tabelle bzw Matrix - Spalten'!$2:$2,0)),0)),"")</f>
        <v>Tully Bevilaqua</v>
      </c>
      <c r="U8" s="44" t="str">
        <f>IFERROR(INDEX('Tabelle bzw Matrix - Spalten'!$A$3:$A$600,MATCH(LARGE(INDEX('Tabelle bzw Matrix - Spalten'!$A$3:$AZ$600,,MATCH($A$7,'Tabelle bzw Matrix - Spalten'!$2:$2,0)),U$2),INDEX('Tabelle bzw Matrix - Spalten'!$A$3:$AZ$600,,MATCH($A$7,'Tabelle bzw Matrix - Spalten'!$2:$2,0)),0)),"")</f>
        <v>Jia Perkins</v>
      </c>
      <c r="V8" s="44" t="str">
        <f>IFERROR(INDEX('Tabelle bzw Matrix - Spalten'!$A$3:$A$600,MATCH(LARGE(INDEX('Tabelle bzw Matrix - Spalten'!$A$3:$AZ$600,,MATCH($A$7,'Tabelle bzw Matrix - Spalten'!$2:$2,0)),V$2),INDEX('Tabelle bzw Matrix - Spalten'!$A$3:$AZ$600,,MATCH($A$7,'Tabelle bzw Matrix - Spalten'!$2:$2,0)),0)),"")</f>
        <v>Nneka Ogwumike</v>
      </c>
      <c r="W8" s="44" t="str">
        <f>IFERROR(INDEX('Tabelle bzw Matrix - Spalten'!$A$3:$A$600,MATCH(LARGE(INDEX('Tabelle bzw Matrix - Spalten'!$A$3:$AZ$600,,MATCH($A$7,'Tabelle bzw Matrix - Spalten'!$2:$2,0)),W$2),INDEX('Tabelle bzw Matrix - Spalten'!$A$3:$AZ$600,,MATCH($A$7,'Tabelle bzw Matrix - Spalten'!$2:$2,0)),0)),"")</f>
        <v>Nykesha Sales</v>
      </c>
      <c r="X8" s="44" t="str">
        <f>IFERROR(INDEX('Tabelle bzw Matrix - Spalten'!$A$3:$A$600,MATCH(LARGE(INDEX('Tabelle bzw Matrix - Spalten'!$A$3:$AZ$600,,MATCH($A$7,'Tabelle bzw Matrix - Spalten'!$2:$2,0)),X$2),INDEX('Tabelle bzw Matrix - Spalten'!$A$3:$AZ$600,,MATCH($A$7,'Tabelle bzw Matrix - Spalten'!$2:$2,0)),0)),"")</f>
        <v>Sancho Lyttle</v>
      </c>
      <c r="Y8" s="44" t="str">
        <f>IFERROR(INDEX('Tabelle bzw Matrix - Spalten'!$A$3:$A$600,MATCH(LARGE(INDEX('Tabelle bzw Matrix - Spalten'!$A$3:$AZ$600,,MATCH($A$7,'Tabelle bzw Matrix - Spalten'!$2:$2,0)),Y$2),INDEX('Tabelle bzw Matrix - Spalten'!$A$3:$AZ$600,,MATCH($A$7,'Tabelle bzw Matrix - Spalten'!$2:$2,0)),0)),"")</f>
        <v>Sylvia Fowles</v>
      </c>
      <c r="Z8" s="44" t="str">
        <f>IFERROR(INDEX('Tabelle bzw Matrix - Spalten'!$A$3:$A$600,MATCH(LARGE(INDEX('Tabelle bzw Matrix - Spalten'!$A$3:$AZ$600,,MATCH($A$7,'Tabelle bzw Matrix - Spalten'!$2:$2,0)),Z$2),INDEX('Tabelle bzw Matrix - Spalten'!$A$3:$AZ$600,,MATCH($A$7,'Tabelle bzw Matrix - Spalten'!$2:$2,0)),0)),"")</f>
        <v>Yolanda Griffith</v>
      </c>
      <c r="AA8" s="12"/>
      <c r="AB8" s="12"/>
      <c r="AC8" s="13" cm="1">
        <f t="array" ref="AC8">SUM(IF($B8:$Z8&lt;&gt;"",1/COUNTIF($B8:$Z8,$B8:$Z8),""))</f>
        <v>24</v>
      </c>
      <c r="AD8" s="4"/>
      <c r="AE8" s="4"/>
    </row>
    <row r="9" spans="1:31" s="1" customFormat="1" ht="27.75" customHeight="1">
      <c r="A9" s="4"/>
      <c r="B9" s="53" t="str" cm="1">
        <f t="array" ref="B9">IFERROR(INDEX('Tabelle bzw Matrix - Spalten'!$A$3:$A$600,MATCH(LARGE(IF('Tabelle bzw Matrix - Spalten'!$C$3:$C$600&lt;&gt;"",'Tabelle bzw Matrix - Spalten'!$C$3:$C$600-ROW($B$3:$B$600)*10^-10,""),B$2),'Tabelle bzw Matrix - Spalten'!$C$3:$C$600-ROW($B$3:$B$600)*10^-10,0),COLUMN($A5)),"")</f>
        <v>Sue Bird</v>
      </c>
      <c r="C9" s="53" t="str" cm="1">
        <f t="array" ref="C9">IFERROR(INDEX('Tabelle bzw Matrix - Spalten'!$A$3:$A$600,MATCH(LARGE(IF('Tabelle bzw Matrix - Spalten'!$C$3:$C$600&lt;&gt;"",'Tabelle bzw Matrix - Spalten'!$C$3:$C$600-ROW($B$3:$B$600)*10^-10,""),C$2),'Tabelle bzw Matrix - Spalten'!$C$3:$C$600-ROW($B$3:$B$600)*10^-10,0),COLUMN($A5)),"")</f>
        <v>Courtney Vandersloot</v>
      </c>
      <c r="D9" s="53" t="str" cm="1">
        <f t="array" ref="D9">IFERROR(INDEX('Tabelle bzw Matrix - Spalten'!$A$3:$A$600,MATCH(LARGE(IF('Tabelle bzw Matrix - Spalten'!$C$3:$C$600&lt;&gt;"",'Tabelle bzw Matrix - Spalten'!$C$3:$C$600-ROW($B$3:$B$600)*10^-10,""),D$2),'Tabelle bzw Matrix - Spalten'!$C$3:$C$600-ROW($B$3:$B$600)*10^-10,0),COLUMN($A5)),"")</f>
        <v>Ticha Penicheiro</v>
      </c>
      <c r="E9" s="53" t="str" cm="1">
        <f t="array" ref="E9">IFERROR(INDEX('Tabelle bzw Matrix - Spalten'!$A$3:$A$600,MATCH(LARGE(IF('Tabelle bzw Matrix - Spalten'!$C$3:$C$600&lt;&gt;"",'Tabelle bzw Matrix - Spalten'!$C$3:$C$600-ROW($B$3:$B$600)*10^-10,""),E$2),'Tabelle bzw Matrix - Spalten'!$C$3:$C$600-ROW($B$3:$B$600)*10^-10,0),COLUMN($A5)),"")</f>
        <v>Diana Taurasi</v>
      </c>
      <c r="F9" s="53" t="str" cm="1">
        <f t="array" ref="F9">IFERROR(INDEX('Tabelle bzw Matrix - Spalten'!$A$3:$A$600,MATCH(LARGE(IF('Tabelle bzw Matrix - Spalten'!$C$3:$C$600&lt;&gt;"",'Tabelle bzw Matrix - Spalten'!$C$3:$C$600-ROW($B$3:$B$600)*10^-10,""),F$2),'Tabelle bzw Matrix - Spalten'!$C$3:$C$600-ROW($B$3:$B$600)*10^-10,0),COLUMN($A5)),"")</f>
        <v>Lindsay Whalen</v>
      </c>
      <c r="G9" s="53" t="str" cm="1">
        <f t="array" ref="G9">IFERROR(INDEX('Tabelle bzw Matrix - Spalten'!$A$3:$A$600,MATCH(LARGE(IF('Tabelle bzw Matrix - Spalten'!$C$3:$C$600&lt;&gt;"",'Tabelle bzw Matrix - Spalten'!$C$3:$C$600-ROW($B$3:$B$600)*10^-10,""),G$2),'Tabelle bzw Matrix - Spalten'!$C$3:$C$600-ROW($B$3:$B$600)*10^-10,0),COLUMN($A5)),"")</f>
        <v>Becky Hammon</v>
      </c>
      <c r="H9" s="53" t="str" cm="1">
        <f t="array" ref="H9">IFERROR(INDEX('Tabelle bzw Matrix - Spalten'!$A$3:$A$600,MATCH(LARGE(IF('Tabelle bzw Matrix - Spalten'!$C$3:$C$600&lt;&gt;"",'Tabelle bzw Matrix - Spalten'!$C$3:$C$600-ROW($B$3:$B$600)*10^-10,""),H$2),'Tabelle bzw Matrix - Spalten'!$C$3:$C$600-ROW($B$3:$B$600)*10^-10,0),COLUMN($A5)),"")</f>
        <v>Tamika Catchings</v>
      </c>
      <c r="I9" s="53" t="str" cm="1">
        <f t="array" ref="I9">IFERROR(INDEX('Tabelle bzw Matrix - Spalten'!$A$3:$A$600,MATCH(LARGE(IF('Tabelle bzw Matrix - Spalten'!$C$3:$C$600&lt;&gt;"",'Tabelle bzw Matrix - Spalten'!$C$3:$C$600-ROW($B$3:$B$600)*10^-10,""),I$2),'Tabelle bzw Matrix - Spalten'!$C$3:$C$600-ROW($B$3:$B$600)*10^-10,0),COLUMN($A5)),"")</f>
        <v>Alyssa Thomas</v>
      </c>
      <c r="J9" s="53" t="str" cm="1">
        <f t="array" ref="J9">IFERROR(INDEX('Tabelle bzw Matrix - Spalten'!$A$3:$A$600,MATCH(LARGE(IF('Tabelle bzw Matrix - Spalten'!$C$3:$C$600&lt;&gt;"",'Tabelle bzw Matrix - Spalten'!$C$3:$C$600-ROW($B$3:$B$600)*10^-10,""),J$2),'Tabelle bzw Matrix - Spalten'!$C$3:$C$600-ROW($B$3:$B$600)*10^-10,0),COLUMN($A5)),"")</f>
        <v>Candace Parker</v>
      </c>
      <c r="K9" s="53" t="str" cm="1">
        <f t="array" ref="K9">IFERROR(INDEX('Tabelle bzw Matrix - Spalten'!$A$3:$A$600,MATCH(LARGE(IF('Tabelle bzw Matrix - Spalten'!$C$3:$C$600&lt;&gt;"",'Tabelle bzw Matrix - Spalten'!$C$3:$C$600-ROW($B$3:$B$600)*10^-10,""),K$2),'Tabelle bzw Matrix - Spalten'!$C$3:$C$600-ROW($B$3:$B$600)*10^-10,0),COLUMN($A5)),"")</f>
        <v>Shannon Johnson</v>
      </c>
      <c r="L9" s="53" t="str" cm="1">
        <f t="array" ref="L9">IFERROR(INDEX('Tabelle bzw Matrix - Spalten'!$A$3:$A$600,MATCH(LARGE(IF('Tabelle bzw Matrix - Spalten'!$C$3:$C$600&lt;&gt;"",'Tabelle bzw Matrix - Spalten'!$C$3:$C$600-ROW($B$3:$B$600)*10^-10,""),L$2),'Tabelle bzw Matrix - Spalten'!$C$3:$C$600-ROW($B$3:$B$600)*10^-10,0),COLUMN($A5)),"")</f>
        <v>DeWanna Bonner</v>
      </c>
      <c r="M9" s="53" t="str" cm="1">
        <f t="array" ref="M9">IFERROR(INDEX('Tabelle bzw Matrix - Spalten'!$A$3:$A$600,MATCH(LARGE(IF('Tabelle bzw Matrix - Spalten'!$C$3:$C$600&lt;&gt;"",'Tabelle bzw Matrix - Spalten'!$C$3:$C$600-ROW($B$3:$B$600)*10^-10,""),M$2),'Tabelle bzw Matrix - Spalten'!$C$3:$C$600-ROW($B$3:$B$600)*10^-10,0),COLUMN($A5)),"")</f>
        <v>Katie Douglas</v>
      </c>
      <c r="N9" s="53" t="str" cm="1">
        <f t="array" ref="N9">IFERROR(INDEX('Tabelle bzw Matrix - Spalten'!$A$3:$A$600,MATCH(LARGE(IF('Tabelle bzw Matrix - Spalten'!$C$3:$C$600&lt;&gt;"",'Tabelle bzw Matrix - Spalten'!$C$3:$C$600-ROW($B$3:$B$600)*10^-10,""),N$2),'Tabelle bzw Matrix - Spalten'!$C$3:$C$600-ROW($B$3:$B$600)*10^-10,0),COLUMN($A5)),"")</f>
        <v>Alana Beard</v>
      </c>
      <c r="O9" s="53" t="str" cm="1">
        <f t="array" ref="O9">IFERROR(INDEX('Tabelle bzw Matrix - Spalten'!$A$3:$A$600,MATCH(LARGE(IF('Tabelle bzw Matrix - Spalten'!$C$3:$C$600&lt;&gt;"",'Tabelle bzw Matrix - Spalten'!$C$3:$C$600-ROW($B$3:$B$600)*10^-10,""),O$2),'Tabelle bzw Matrix - Spalten'!$C$3:$C$600-ROW($B$3:$B$600)*10^-10,0),COLUMN($A5)),"")</f>
        <v>Sheryl Swoopes</v>
      </c>
      <c r="P9" s="53" t="str" cm="1">
        <f t="array" ref="P9">IFERROR(INDEX('Tabelle bzw Matrix - Spalten'!$A$3:$A$600,MATCH(LARGE(IF('Tabelle bzw Matrix - Spalten'!$C$3:$C$600&lt;&gt;"",'Tabelle bzw Matrix - Spalten'!$C$3:$C$600-ROW($B$3:$B$600)*10^-10,""),P$2),'Tabelle bzw Matrix - Spalten'!$C$3:$C$600-ROW($B$3:$B$600)*10^-10,0),COLUMN($A5)),"")</f>
        <v>DeLisha Milton-Jones</v>
      </c>
      <c r="Q9" s="53" t="str" cm="1">
        <f t="array" ref="Q9">IFERROR(INDEX('Tabelle bzw Matrix - Spalten'!$A$3:$A$600,MATCH(LARGE(IF('Tabelle bzw Matrix - Spalten'!$C$3:$C$600&lt;&gt;"",'Tabelle bzw Matrix - Spalten'!$C$3:$C$600-ROW($B$3:$B$600)*10^-10,""),Q$2),'Tabelle bzw Matrix - Spalten'!$C$3:$C$600-ROW($B$3:$B$600)*10^-10,0),COLUMN($A5)),"")</f>
        <v>Angel McCoughtry</v>
      </c>
      <c r="R9" s="53" t="str" cm="1">
        <f t="array" ref="R9">IFERROR(INDEX('Tabelle bzw Matrix - Spalten'!$A$3:$A$600,MATCH(LARGE(IF('Tabelle bzw Matrix - Spalten'!$C$3:$C$600&lt;&gt;"",'Tabelle bzw Matrix - Spalten'!$C$3:$C$600-ROW($B$3:$B$600)*10^-10,""),R$2),'Tabelle bzw Matrix - Spalten'!$C$3:$C$600-ROW($B$3:$B$600)*10^-10,0),COLUMN($A5)),"")</f>
        <v>Taj McWilliams-Franklin</v>
      </c>
      <c r="S9" s="53" t="str" cm="1">
        <f t="array" ref="S9">IFERROR(INDEX('Tabelle bzw Matrix - Spalten'!$A$3:$A$600,MATCH(LARGE(IF('Tabelle bzw Matrix - Spalten'!$C$3:$C$600&lt;&gt;"",'Tabelle bzw Matrix - Spalten'!$C$3:$C$600-ROW($B$3:$B$600)*10^-10,""),S$2),'Tabelle bzw Matrix - Spalten'!$C$3:$C$600-ROW($B$3:$B$600)*10^-10,0),COLUMN($A5)),"")</f>
        <v>Lisa Leslie</v>
      </c>
      <c r="T9" s="53" t="str" cm="1">
        <f t="array" ref="T9">IFERROR(INDEX('Tabelle bzw Matrix - Spalten'!$A$3:$A$600,MATCH(LARGE(IF('Tabelle bzw Matrix - Spalten'!$C$3:$C$600&lt;&gt;"",'Tabelle bzw Matrix - Spalten'!$C$3:$C$600-ROW($B$3:$B$600)*10^-10,""),T$2),'Tabelle bzw Matrix - Spalten'!$C$3:$C$600-ROW($B$3:$B$600)*10^-10,0),COLUMN($A5)),"")</f>
        <v>Tully Bevilaqua</v>
      </c>
      <c r="U9" s="53" t="str" cm="1">
        <f t="array" ref="U9">IFERROR(INDEX('Tabelle bzw Matrix - Spalten'!$A$3:$A$600,MATCH(LARGE(IF('Tabelle bzw Matrix - Spalten'!$C$3:$C$600&lt;&gt;"",'Tabelle bzw Matrix - Spalten'!$C$3:$C$600-ROW($B$3:$B$600)*10^-10,""),U$2),'Tabelle bzw Matrix - Spalten'!$C$3:$C$600-ROW($B$3:$B$600)*10^-10,0),COLUMN($A5)),"")</f>
        <v>Jia Perkins</v>
      </c>
      <c r="V9" s="53" t="str" cm="1">
        <f t="array" ref="V9">IFERROR(INDEX('Tabelle bzw Matrix - Spalten'!$A$3:$A$600,MATCH(LARGE(IF('Tabelle bzw Matrix - Spalten'!$C$3:$C$600&lt;&gt;"",'Tabelle bzw Matrix - Spalten'!$C$3:$C$600-ROW($B$3:$B$600)*10^-10,""),V$2),'Tabelle bzw Matrix - Spalten'!$C$3:$C$600-ROW($B$3:$B$600)*10^-10,0),COLUMN($A5)),"")</f>
        <v>Nneka Ogwumike</v>
      </c>
      <c r="W9" s="53" t="str" cm="1">
        <f t="array" ref="W9">IFERROR(INDEX('Tabelle bzw Matrix - Spalten'!$A$3:$A$600,MATCH(LARGE(IF('Tabelle bzw Matrix - Spalten'!$C$3:$C$600&lt;&gt;"",'Tabelle bzw Matrix - Spalten'!$C$3:$C$600-ROW($B$3:$B$600)*10^-10,""),W$2),'Tabelle bzw Matrix - Spalten'!$C$3:$C$600-ROW($B$3:$B$600)*10^-10,0),COLUMN($A5)),"")</f>
        <v>Nykesha Sales</v>
      </c>
      <c r="X9" s="53" t="str" cm="1">
        <f t="array" ref="X9">IFERROR(INDEX('Tabelle bzw Matrix - Spalten'!$A$3:$A$600,MATCH(LARGE(IF('Tabelle bzw Matrix - Spalten'!$C$3:$C$600&lt;&gt;"",'Tabelle bzw Matrix - Spalten'!$C$3:$C$600-ROW($B$3:$B$600)*10^-10,""),X$2),'Tabelle bzw Matrix - Spalten'!$C$3:$C$600-ROW($B$3:$B$600)*10^-10,0),COLUMN($A5)),"")</f>
        <v>Sancho Lyttle</v>
      </c>
      <c r="Y9" s="53" t="str" cm="1">
        <f t="array" ref="Y9">IFERROR(INDEX('Tabelle bzw Matrix - Spalten'!$A$3:$A$600,MATCH(LARGE(IF('Tabelle bzw Matrix - Spalten'!$C$3:$C$600&lt;&gt;"",'Tabelle bzw Matrix - Spalten'!$C$3:$C$600-ROW($B$3:$B$600)*10^-10,""),Y$2),'Tabelle bzw Matrix - Spalten'!$C$3:$C$600-ROW($B$3:$B$600)*10^-10,0),COLUMN($A5)),"")</f>
        <v>Sylvia Fowles</v>
      </c>
      <c r="Z9" s="53" t="str" cm="1">
        <f t="array" ref="Z9">IFERROR(INDEX('Tabelle bzw Matrix - Spalten'!$A$3:$A$600,MATCH(LARGE(IF('Tabelle bzw Matrix - Spalten'!$C$3:$C$600&lt;&gt;"",'Tabelle bzw Matrix - Spalten'!$C$3:$C$600-ROW($B$3:$B$600)*10^-10,""),Z$2),'Tabelle bzw Matrix - Spalten'!$C$3:$C$600-ROW($B$3:$B$600)*10^-10,0),COLUMN($A5)),"")</f>
        <v>Yolanda Griffith</v>
      </c>
      <c r="AA9" s="12"/>
      <c r="AB9" s="12"/>
      <c r="AC9" s="23" cm="1">
        <f t="array" ref="AC9">SUM(IF($B9:$Z9&lt;&gt;"",1/COUNTIF($B9:$Z9,$B9:$Z9),""))</f>
        <v>25</v>
      </c>
      <c r="AD9" s="4"/>
      <c r="AE9" s="4"/>
    </row>
    <row r="10" spans="1:31" s="1" customFormat="1" ht="27.75" customHeight="1">
      <c r="A10" s="4"/>
      <c r="B10" s="27" t="str" cm="1">
        <f t="array" ref="B10:Z10">IFERROR(INDEX(_xlfn.SORTBY('Tabelle bzw Matrix - Spalten'!$A$3:$A$30,'Tabelle bzw Matrix - Spalten'!$C$3:$C$30,-1),_xlfn.SEQUENCE(,COUNTA('Tabelle bzw Matrix - Spalten'!$A$3:$A$30))),"")</f>
        <v>Sue Bird</v>
      </c>
      <c r="C10" s="27" t="str">
        <v>Courtney Vandersloot</v>
      </c>
      <c r="D10" s="27" t="str">
        <v>Ticha Penicheiro</v>
      </c>
      <c r="E10" s="27" t="str">
        <v>Diana Taurasi</v>
      </c>
      <c r="F10" s="27" t="str">
        <v>Lindsay Whalen</v>
      </c>
      <c r="G10" s="27" t="str">
        <v>Becky Hammon</v>
      </c>
      <c r="H10" s="27" t="str">
        <v>Tamika Catchings</v>
      </c>
      <c r="I10" s="27" t="str">
        <v>Alyssa Thomas</v>
      </c>
      <c r="J10" s="27" t="str">
        <v>Candace Parker</v>
      </c>
      <c r="K10" s="27" t="str">
        <v>Shannon Johnson</v>
      </c>
      <c r="L10" s="27" t="str">
        <v>DeWanna Bonner</v>
      </c>
      <c r="M10" s="27" t="str">
        <v>Katie Douglas</v>
      </c>
      <c r="N10" s="27" t="str">
        <v>Alana Beard</v>
      </c>
      <c r="O10" s="27" t="str">
        <v>Sheryl Swoopes</v>
      </c>
      <c r="P10" s="27" t="str">
        <v>DeLisha Milton-Jones</v>
      </c>
      <c r="Q10" s="27" t="str">
        <v>Angel McCoughtry</v>
      </c>
      <c r="R10" s="27" t="str">
        <v>Taj McWilliams-Franklin</v>
      </c>
      <c r="S10" s="27" t="str">
        <v>Lisa Leslie</v>
      </c>
      <c r="T10" s="27" t="str">
        <v>Tully Bevilaqua</v>
      </c>
      <c r="U10" s="27" t="str">
        <v>Jia Perkins</v>
      </c>
      <c r="V10" s="27" t="str">
        <v>Nneka Ogwumike</v>
      </c>
      <c r="W10" s="27" t="str">
        <v>Nykesha Sales</v>
      </c>
      <c r="X10" s="27" t="str">
        <v>Sancho Lyttle</v>
      </c>
      <c r="Y10" s="27" t="str">
        <v>Sylvia Fowles</v>
      </c>
      <c r="Z10" s="27" t="str">
        <v>Yolanda Griffith</v>
      </c>
      <c r="AA10" s="2"/>
      <c r="AB10" s="3"/>
      <c r="AC10" s="23" cm="1">
        <f t="array" ref="AC10">SUM(IF($B10:$Z10&lt;&gt;"",1/COUNTIF($B10:$Z10,$B10:$Z10),""))</f>
        <v>25</v>
      </c>
      <c r="AD10" s="4"/>
      <c r="AE10" s="4"/>
    </row>
    <row r="11" spans="1:31" s="1" customFormat="1" ht="27.7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s="1" customFormat="1" ht="27.75" customHeight="1">
      <c r="A12" s="4"/>
      <c r="B12" s="29"/>
      <c r="C12" s="30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s="1" customFormat="1" ht="27.75" customHeight="1">
      <c r="A13" s="4"/>
      <c r="B13" s="28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31" s="1" customFormat="1" ht="27.75" customHeight="1">
      <c r="A14" s="4"/>
      <c r="B14" s="26"/>
      <c r="C14" s="26"/>
      <c r="D14" s="26"/>
      <c r="E14" s="26"/>
      <c r="F14" s="26"/>
      <c r="G14" s="26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31" s="1" customFormat="1" ht="27.7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</row>
    <row r="16" spans="1:31" s="1" customFormat="1" ht="27.75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</row>
    <row r="17" spans="1:31" s="1" customFormat="1" ht="27.75" customHeight="1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s="1" customFormat="1" ht="27.7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s="1" customFormat="1" ht="27.7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s="1" customFormat="1" ht="27.7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conditionalFormatting sqref="B2:Z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A363C-B0BD-4BD1-9F8F-2434EF478222}">
  <sheetPr>
    <tabColor rgb="FF00B0F0"/>
  </sheetPr>
  <dimension ref="A1:W35"/>
  <sheetViews>
    <sheetView workbookViewId="0">
      <pane xSplit="1" ySplit="2" topLeftCell="B3" activePane="bottomRight" state="frozen"/>
      <selection activeCell="B7" sqref="B7"/>
      <selection pane="topRight" activeCell="B7" sqref="B7"/>
      <selection pane="bottomLeft" activeCell="B7" sqref="B7"/>
      <selection pane="bottomRight" activeCell="A2" sqref="A2"/>
    </sheetView>
  </sheetViews>
  <sheetFormatPr baseColWidth="10" defaultColWidth="18" defaultRowHeight="21" customHeight="1" outlineLevelCol="1"/>
  <cols>
    <col min="1" max="1" width="20.7109375" style="22" customWidth="1"/>
    <col min="2" max="8" width="20.7109375" style="22" customWidth="1" outlineLevel="1"/>
    <col min="9" max="9" width="18.7109375" style="2" customWidth="1"/>
    <col min="10" max="19" width="18.7109375" style="2" customWidth="1" outlineLevel="1"/>
    <col min="20" max="31" width="18.7109375" style="2" customWidth="1"/>
    <col min="32" max="16384" width="18" style="2"/>
  </cols>
  <sheetData>
    <row r="1" spans="1:23" ht="21" customHeight="1" thickBot="1">
      <c r="A1" s="7"/>
      <c r="B1" s="7"/>
      <c r="C1" s="7"/>
      <c r="D1" s="7"/>
      <c r="E1" s="7"/>
      <c r="F1" s="7"/>
      <c r="G1" s="7"/>
      <c r="H1" s="7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34"/>
      <c r="V1" s="3"/>
      <c r="W1" s="3"/>
    </row>
    <row r="2" spans="1:23" ht="34.9" customHeight="1" thickTop="1">
      <c r="A2" s="9" t="s">
        <v>0</v>
      </c>
      <c r="B2" s="51"/>
      <c r="C2" s="51"/>
      <c r="D2" s="51"/>
      <c r="E2" s="51"/>
      <c r="F2" s="51"/>
      <c r="G2" s="51"/>
      <c r="H2" s="51"/>
      <c r="I2" s="24" t="s">
        <v>1</v>
      </c>
      <c r="J2" s="52"/>
      <c r="K2" s="52"/>
      <c r="L2" s="52"/>
      <c r="M2" s="52"/>
      <c r="N2" s="52"/>
      <c r="O2" s="52"/>
      <c r="P2" s="52"/>
      <c r="Q2" s="52"/>
      <c r="R2" s="52"/>
      <c r="S2" s="52"/>
      <c r="T2" s="25" t="s">
        <v>2</v>
      </c>
      <c r="U2" s="33"/>
      <c r="V2" s="3"/>
      <c r="W2" s="3"/>
    </row>
    <row r="3" spans="1:23" s="14" customFormat="1" ht="27.75" customHeight="1">
      <c r="A3" s="39" t="s">
        <v>9</v>
      </c>
      <c r="B3" s="46"/>
      <c r="C3" s="46"/>
      <c r="D3" s="46"/>
      <c r="E3" s="46"/>
      <c r="F3" s="46"/>
      <c r="G3" s="46"/>
      <c r="H3" s="46"/>
      <c r="I3" s="10">
        <v>710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11">
        <v>1061</v>
      </c>
      <c r="U3" s="31"/>
      <c r="V3" s="12"/>
      <c r="W3" s="12"/>
    </row>
    <row r="4" spans="1:23" s="14" customFormat="1" ht="27.75" customHeight="1">
      <c r="A4" s="43" t="s">
        <v>25</v>
      </c>
      <c r="B4" s="46"/>
      <c r="C4" s="46"/>
      <c r="D4" s="46"/>
      <c r="E4" s="46"/>
      <c r="F4" s="46"/>
      <c r="G4" s="46"/>
      <c r="H4" s="46"/>
      <c r="I4" s="16">
        <v>494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17">
        <v>1463</v>
      </c>
      <c r="U4" s="31"/>
      <c r="V4" s="12"/>
      <c r="W4" s="12"/>
    </row>
    <row r="5" spans="1:23" s="14" customFormat="1" ht="27.75" customHeight="1">
      <c r="A5" s="39" t="s">
        <v>13</v>
      </c>
      <c r="B5" s="46"/>
      <c r="C5" s="46"/>
      <c r="D5" s="46"/>
      <c r="E5" s="46"/>
      <c r="F5" s="46"/>
      <c r="G5" s="46"/>
      <c r="H5" s="46"/>
      <c r="I5" s="10">
        <v>627</v>
      </c>
      <c r="J5" s="49"/>
      <c r="K5" s="49"/>
      <c r="L5" s="49"/>
      <c r="M5" s="49"/>
      <c r="N5" s="49"/>
      <c r="O5" s="49"/>
      <c r="P5" s="49"/>
      <c r="Q5" s="49"/>
      <c r="R5" s="49"/>
      <c r="S5" s="49"/>
      <c r="T5" s="11">
        <v>915</v>
      </c>
      <c r="U5" s="31"/>
      <c r="V5" s="12"/>
      <c r="W5" s="12"/>
    </row>
    <row r="6" spans="1:23" s="1" customFormat="1" ht="27.75" customHeight="1">
      <c r="A6" s="37" t="s">
        <v>30</v>
      </c>
      <c r="B6" s="47"/>
      <c r="C6" s="47"/>
      <c r="D6" s="47"/>
      <c r="E6" s="47"/>
      <c r="F6" s="47"/>
      <c r="G6" s="47"/>
      <c r="H6" s="47"/>
      <c r="I6" s="10">
        <v>488</v>
      </c>
      <c r="J6" s="49"/>
      <c r="K6" s="49"/>
      <c r="L6" s="49"/>
      <c r="M6" s="49"/>
      <c r="N6" s="49"/>
      <c r="O6" s="49"/>
      <c r="P6" s="49"/>
      <c r="Q6" s="49"/>
      <c r="R6" s="49"/>
      <c r="S6" s="49"/>
      <c r="T6" s="11">
        <v>1708</v>
      </c>
      <c r="U6" s="31"/>
      <c r="V6" s="4"/>
      <c r="W6" s="4"/>
    </row>
    <row r="7" spans="1:23" s="1" customFormat="1" ht="27.75" customHeight="1">
      <c r="A7" s="43" t="s">
        <v>22</v>
      </c>
      <c r="B7" s="46"/>
      <c r="C7" s="46"/>
      <c r="D7" s="46"/>
      <c r="E7" s="46"/>
      <c r="F7" s="46"/>
      <c r="G7" s="46"/>
      <c r="H7" s="46"/>
      <c r="I7" s="10">
        <v>521</v>
      </c>
      <c r="J7" s="49"/>
      <c r="K7" s="49"/>
      <c r="L7" s="49"/>
      <c r="M7" s="49"/>
      <c r="N7" s="49"/>
      <c r="O7" s="49"/>
      <c r="P7" s="49"/>
      <c r="Q7" s="49"/>
      <c r="R7" s="49"/>
      <c r="S7" s="49"/>
      <c r="T7" s="17">
        <v>1463</v>
      </c>
      <c r="U7" s="31"/>
      <c r="V7" s="4"/>
      <c r="W7" s="4"/>
    </row>
    <row r="8" spans="1:23" s="1" customFormat="1" ht="27.75" customHeight="1">
      <c r="A8" s="39" t="s">
        <v>20</v>
      </c>
      <c r="B8" s="46"/>
      <c r="C8" s="46"/>
      <c r="D8" s="46"/>
      <c r="E8" s="46"/>
      <c r="F8" s="46"/>
      <c r="G8" s="46"/>
      <c r="H8" s="46"/>
      <c r="I8" s="10">
        <v>533</v>
      </c>
      <c r="J8" s="49"/>
      <c r="K8" s="49"/>
      <c r="L8" s="49"/>
      <c r="M8" s="49"/>
      <c r="N8" s="49"/>
      <c r="O8" s="49"/>
      <c r="P8" s="49"/>
      <c r="Q8" s="49"/>
      <c r="R8" s="49"/>
      <c r="S8" s="49"/>
      <c r="T8" s="11">
        <v>2850</v>
      </c>
      <c r="U8" s="31"/>
      <c r="V8" s="4"/>
      <c r="W8" s="4"/>
    </row>
    <row r="9" spans="1:23" s="1" customFormat="1" ht="27.75" customHeight="1">
      <c r="A9" s="39" t="s">
        <v>15</v>
      </c>
      <c r="B9" s="46"/>
      <c r="C9" s="46"/>
      <c r="D9" s="46"/>
      <c r="E9" s="46"/>
      <c r="F9" s="46"/>
      <c r="G9" s="46"/>
      <c r="H9" s="46"/>
      <c r="I9" s="10">
        <v>619</v>
      </c>
      <c r="J9" s="49"/>
      <c r="K9" s="49"/>
      <c r="L9" s="49"/>
      <c r="M9" s="49"/>
      <c r="N9" s="49"/>
      <c r="O9" s="49"/>
      <c r="P9" s="49"/>
      <c r="Q9" s="49"/>
      <c r="R9" s="49"/>
      <c r="S9" s="49"/>
      <c r="T9" s="11">
        <v>921</v>
      </c>
      <c r="U9" s="31"/>
      <c r="V9" s="4"/>
      <c r="W9" s="4"/>
    </row>
    <row r="10" spans="1:23" s="1" customFormat="1" ht="27.75" customHeight="1">
      <c r="A10" s="39" t="s">
        <v>17</v>
      </c>
      <c r="B10" s="46"/>
      <c r="C10" s="46"/>
      <c r="D10" s="46"/>
      <c r="E10" s="46"/>
      <c r="F10" s="46"/>
      <c r="G10" s="46"/>
      <c r="H10" s="46"/>
      <c r="I10" s="10">
        <v>603</v>
      </c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11">
        <v>1138</v>
      </c>
      <c r="U10" s="31"/>
      <c r="V10" s="4"/>
      <c r="W10" s="4"/>
    </row>
    <row r="11" spans="1:23" s="1" customFormat="1" ht="27.75" customHeight="1">
      <c r="A11" s="39" t="s">
        <v>23</v>
      </c>
      <c r="B11" s="46"/>
      <c r="C11" s="46"/>
      <c r="D11" s="46"/>
      <c r="E11" s="46"/>
      <c r="F11" s="46"/>
      <c r="G11" s="46"/>
      <c r="H11" s="46"/>
      <c r="I11" s="10">
        <v>518</v>
      </c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11">
        <v>2394</v>
      </c>
      <c r="U11" s="31"/>
      <c r="V11" s="4"/>
      <c r="W11" s="4"/>
    </row>
    <row r="12" spans="1:23" s="1" customFormat="1" ht="27.75" customHeight="1">
      <c r="A12" s="39" t="s">
        <v>11</v>
      </c>
      <c r="B12" s="46"/>
      <c r="C12" s="46"/>
      <c r="D12" s="46"/>
      <c r="E12" s="46"/>
      <c r="F12" s="46"/>
      <c r="G12" s="46"/>
      <c r="H12" s="46"/>
      <c r="I12" s="10">
        <v>635</v>
      </c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11">
        <v>839</v>
      </c>
      <c r="U12" s="31"/>
      <c r="V12" s="4"/>
      <c r="W12" s="4"/>
    </row>
    <row r="13" spans="1:23" s="1" customFormat="1" ht="27.75" customHeight="1">
      <c r="A13" s="39" t="s">
        <v>14</v>
      </c>
      <c r="B13" s="46"/>
      <c r="C13" s="46"/>
      <c r="D13" s="46"/>
      <c r="E13" s="46"/>
      <c r="F13" s="46"/>
      <c r="G13" s="46"/>
      <c r="H13" s="46"/>
      <c r="I13" s="10">
        <v>623</v>
      </c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11">
        <v>1075</v>
      </c>
      <c r="U13" s="31"/>
      <c r="V13" s="4"/>
      <c r="W13" s="4"/>
    </row>
    <row r="14" spans="1:23" s="1" customFormat="1" ht="27.75" customHeight="1">
      <c r="A14" s="39" t="s">
        <v>24</v>
      </c>
      <c r="B14" s="46"/>
      <c r="C14" s="46"/>
      <c r="D14" s="46"/>
      <c r="E14" s="46"/>
      <c r="F14" s="46"/>
      <c r="G14" s="46"/>
      <c r="H14" s="46"/>
      <c r="I14" s="10">
        <v>500</v>
      </c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11">
        <v>2348</v>
      </c>
      <c r="U14" s="31"/>
      <c r="V14" s="4"/>
      <c r="W14" s="4"/>
    </row>
    <row r="15" spans="1:23" s="1" customFormat="1" ht="27.75" customHeight="1">
      <c r="A15" s="37" t="s">
        <v>27</v>
      </c>
      <c r="B15" s="47"/>
      <c r="C15" s="47"/>
      <c r="D15" s="47"/>
      <c r="E15" s="47"/>
      <c r="F15" s="47"/>
      <c r="G15" s="47"/>
      <c r="H15" s="47"/>
      <c r="I15" s="10">
        <v>492</v>
      </c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11">
        <v>874</v>
      </c>
      <c r="U15" s="31"/>
      <c r="V15" s="4"/>
      <c r="W15" s="4"/>
    </row>
    <row r="16" spans="1:23" s="1" customFormat="1" ht="27.75" customHeight="1">
      <c r="A16" s="39" t="s">
        <v>16</v>
      </c>
      <c r="B16" s="46"/>
      <c r="C16" s="46"/>
      <c r="D16" s="46"/>
      <c r="E16" s="46"/>
      <c r="F16" s="46"/>
      <c r="G16" s="46"/>
      <c r="H16" s="46"/>
      <c r="I16" s="10">
        <v>618</v>
      </c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11">
        <v>797</v>
      </c>
      <c r="U16" s="31"/>
      <c r="V16" s="4"/>
      <c r="W16" s="4"/>
    </row>
    <row r="17" spans="1:23" s="1" customFormat="1" ht="27.75" customHeight="1">
      <c r="A17" s="37" t="s">
        <v>29</v>
      </c>
      <c r="B17" s="47"/>
      <c r="C17" s="47"/>
      <c r="D17" s="47"/>
      <c r="E17" s="47"/>
      <c r="F17" s="47"/>
      <c r="G17" s="47"/>
      <c r="H17" s="47"/>
      <c r="I17" s="10">
        <v>490</v>
      </c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11">
        <v>683</v>
      </c>
      <c r="U17" s="31"/>
      <c r="V17" s="4"/>
      <c r="W17" s="4"/>
    </row>
    <row r="18" spans="1:23" s="1" customFormat="1" ht="27.75" customHeight="1">
      <c r="A18" s="39" t="s">
        <v>12</v>
      </c>
      <c r="B18" s="46"/>
      <c r="C18" s="46"/>
      <c r="D18" s="46"/>
      <c r="E18" s="46"/>
      <c r="F18" s="46"/>
      <c r="G18" s="46"/>
      <c r="H18" s="46"/>
      <c r="I18" s="10">
        <v>634</v>
      </c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11">
        <v>594</v>
      </c>
      <c r="U18" s="31"/>
      <c r="V18" s="4"/>
      <c r="W18" s="4"/>
    </row>
    <row r="19" spans="1:23" s="1" customFormat="1" ht="27.75" customHeight="1">
      <c r="A19" s="38" t="s">
        <v>26</v>
      </c>
      <c r="B19" s="47"/>
      <c r="C19" s="47"/>
      <c r="D19" s="47"/>
      <c r="E19" s="47"/>
      <c r="F19" s="47"/>
      <c r="G19" s="47"/>
      <c r="H19" s="47"/>
      <c r="I19" s="16">
        <v>494</v>
      </c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11">
        <v>1424</v>
      </c>
      <c r="U19" s="31"/>
      <c r="V19" s="4"/>
      <c r="W19" s="4"/>
    </row>
    <row r="20" spans="1:23" s="1" customFormat="1" ht="27.75" customHeight="1">
      <c r="A20" s="39" t="s">
        <v>10</v>
      </c>
      <c r="B20" s="46"/>
      <c r="C20" s="46"/>
      <c r="D20" s="46"/>
      <c r="E20" s="46"/>
      <c r="F20" s="46"/>
      <c r="G20" s="46"/>
      <c r="H20" s="46"/>
      <c r="I20" s="10">
        <v>657</v>
      </c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11">
        <v>1037</v>
      </c>
      <c r="U20" s="31"/>
      <c r="V20" s="4"/>
      <c r="W20" s="4"/>
    </row>
    <row r="21" spans="1:23" s="1" customFormat="1" ht="27.75" customHeight="1">
      <c r="A21" s="39" t="s">
        <v>8</v>
      </c>
      <c r="B21" s="46"/>
      <c r="C21" s="46"/>
      <c r="D21" s="46"/>
      <c r="E21" s="46"/>
      <c r="F21" s="46"/>
      <c r="G21" s="46"/>
      <c r="H21" s="46"/>
      <c r="I21" s="10">
        <v>724</v>
      </c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11">
        <v>3234</v>
      </c>
      <c r="U21" s="31"/>
      <c r="V21" s="4"/>
      <c r="W21" s="4"/>
    </row>
    <row r="22" spans="1:23" s="1" customFormat="1" ht="27.75" customHeight="1">
      <c r="A22" s="37" t="s">
        <v>28</v>
      </c>
      <c r="B22" s="47"/>
      <c r="C22" s="47"/>
      <c r="D22" s="47"/>
      <c r="E22" s="47"/>
      <c r="F22" s="47"/>
      <c r="G22" s="47"/>
      <c r="H22" s="47"/>
      <c r="I22" s="10">
        <v>491</v>
      </c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11">
        <v>461</v>
      </c>
      <c r="U22" s="31"/>
      <c r="V22" s="4"/>
      <c r="W22" s="4"/>
    </row>
    <row r="23" spans="1:23" s="1" customFormat="1" ht="27.75" customHeight="1">
      <c r="A23" s="39" t="s">
        <v>18</v>
      </c>
      <c r="B23" s="46"/>
      <c r="C23" s="46"/>
      <c r="D23" s="46"/>
      <c r="E23" s="46"/>
      <c r="F23" s="46"/>
      <c r="G23" s="46"/>
      <c r="H23" s="46"/>
      <c r="I23" s="10">
        <v>580</v>
      </c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11">
        <v>879</v>
      </c>
      <c r="U23" s="31"/>
      <c r="V23" s="4"/>
      <c r="W23" s="4"/>
    </row>
    <row r="24" spans="1:23" s="1" customFormat="1" ht="27.75" customHeight="1">
      <c r="A24" s="39" t="s">
        <v>6</v>
      </c>
      <c r="B24" s="46"/>
      <c r="C24" s="46"/>
      <c r="D24" s="46"/>
      <c r="E24" s="46"/>
      <c r="F24" s="46"/>
      <c r="G24" s="46"/>
      <c r="H24" s="46"/>
      <c r="I24" s="10">
        <v>1074</v>
      </c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11">
        <v>1488</v>
      </c>
      <c r="U24" s="31"/>
      <c r="V24" s="4"/>
      <c r="W24" s="4"/>
    </row>
    <row r="25" spans="1:23" s="1" customFormat="1" ht="27.75" customHeight="1">
      <c r="A25" s="39" t="s">
        <v>7</v>
      </c>
      <c r="B25" s="46"/>
      <c r="C25" s="46"/>
      <c r="D25" s="46"/>
      <c r="E25" s="46"/>
      <c r="F25" s="46"/>
      <c r="G25" s="46"/>
      <c r="H25" s="46"/>
      <c r="I25" s="10">
        <v>764</v>
      </c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11">
        <v>2599</v>
      </c>
      <c r="U25" s="31"/>
      <c r="V25" s="4"/>
      <c r="W25" s="4"/>
    </row>
    <row r="26" spans="1:23" s="1" customFormat="1" ht="27.75" customHeight="1">
      <c r="A26" s="39" t="s">
        <v>19</v>
      </c>
      <c r="B26" s="46"/>
      <c r="C26" s="46"/>
      <c r="D26" s="46"/>
      <c r="E26" s="46"/>
      <c r="F26" s="46"/>
      <c r="G26" s="46"/>
      <c r="H26" s="46"/>
      <c r="I26" s="10">
        <v>573</v>
      </c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11">
        <v>854</v>
      </c>
      <c r="U26" s="31"/>
      <c r="V26" s="4"/>
      <c r="W26" s="4"/>
    </row>
    <row r="27" spans="1:23" s="1" customFormat="1" ht="27.75" customHeight="1" thickBot="1">
      <c r="A27" s="40" t="s">
        <v>21</v>
      </c>
      <c r="B27" s="48"/>
      <c r="C27" s="48"/>
      <c r="D27" s="48"/>
      <c r="E27" s="48"/>
      <c r="F27" s="48"/>
      <c r="G27" s="48"/>
      <c r="H27" s="48"/>
      <c r="I27" s="18">
        <v>529</v>
      </c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19">
        <v>453</v>
      </c>
      <c r="U27" s="32"/>
      <c r="V27" s="4"/>
      <c r="W27" s="4"/>
    </row>
    <row r="28" spans="1:23" ht="21" customHeight="1" thickTop="1">
      <c r="A28" s="20"/>
      <c r="B28" s="20"/>
      <c r="C28" s="20"/>
      <c r="D28" s="20"/>
      <c r="E28" s="20"/>
      <c r="F28" s="20"/>
      <c r="G28" s="20"/>
      <c r="H28" s="20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3"/>
      <c r="V28" s="3"/>
      <c r="W28" s="3"/>
    </row>
    <row r="29" spans="1:23" ht="21" customHeight="1">
      <c r="A29" s="6"/>
      <c r="B29" s="6"/>
      <c r="C29" s="6"/>
      <c r="D29" s="6"/>
      <c r="E29" s="6"/>
      <c r="F29" s="6"/>
      <c r="G29" s="6"/>
      <c r="H29" s="6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4"/>
      <c r="V29" s="3"/>
      <c r="W29" s="3"/>
    </row>
    <row r="30" spans="1:23" ht="21" customHeight="1">
      <c r="A30" s="6"/>
      <c r="B30" s="6"/>
      <c r="C30" s="6"/>
      <c r="D30" s="6"/>
      <c r="E30" s="6"/>
      <c r="F30" s="6"/>
      <c r="G30" s="6"/>
      <c r="H30" s="6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4"/>
      <c r="V30" s="3"/>
      <c r="W30" s="3"/>
    </row>
    <row r="31" spans="1:23" ht="21" customHeight="1">
      <c r="A31" s="6"/>
      <c r="B31" s="6"/>
      <c r="C31" s="6"/>
      <c r="D31" s="6"/>
      <c r="E31" s="6"/>
      <c r="F31" s="6"/>
      <c r="G31" s="6"/>
      <c r="H31" s="6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4"/>
      <c r="V31" s="3"/>
      <c r="W31" s="3"/>
    </row>
    <row r="32" spans="1:23" ht="21" customHeight="1">
      <c r="A32" s="6"/>
      <c r="B32" s="6"/>
      <c r="C32" s="6"/>
      <c r="D32" s="6"/>
      <c r="E32" s="6"/>
      <c r="F32" s="6"/>
      <c r="G32" s="6"/>
      <c r="H32" s="6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4"/>
      <c r="V32" s="3"/>
      <c r="W32" s="3"/>
    </row>
    <row r="33" spans="1:23" ht="21" customHeight="1">
      <c r="A33" s="6"/>
      <c r="B33" s="6"/>
      <c r="C33" s="6"/>
      <c r="D33" s="6"/>
      <c r="E33" s="6"/>
      <c r="F33" s="6"/>
      <c r="G33" s="6"/>
      <c r="H33" s="6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21" customHeight="1">
      <c r="A34" s="6"/>
      <c r="B34" s="6"/>
      <c r="C34" s="6"/>
      <c r="D34" s="6"/>
      <c r="E34" s="6"/>
      <c r="F34" s="6"/>
      <c r="G34" s="6"/>
      <c r="H34" s="6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21" customHeight="1">
      <c r="A35" s="6"/>
      <c r="B35" s="6"/>
      <c r="C35" s="6"/>
      <c r="D35" s="6"/>
      <c r="E35" s="6"/>
      <c r="F35" s="6"/>
      <c r="G35" s="6"/>
      <c r="H35" s="6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</sheetData>
  <autoFilter ref="A2:T2" xr:uid="{5A7A8E90-574D-405E-8D95-5ED8F1CBD9D9}">
    <sortState xmlns:xlrd2="http://schemas.microsoft.com/office/spreadsheetml/2017/richdata2" ref="A3:T27">
      <sortCondition ref="A2"/>
    </sortState>
  </autoFilter>
  <conditionalFormatting sqref="I3:S27">
    <cfRule type="top10" dxfId="1" priority="2" rank="5"/>
  </conditionalFormatting>
  <conditionalFormatting sqref="T3:U27">
    <cfRule type="top10" dxfId="0" priority="1" rank="5"/>
  </conditionalFormatting>
  <pageMargins left="0.7" right="0.7" top="0.78740157499999996" bottom="0.78740157499999996" header="0.3" footer="0.3"/>
  <pageSetup paperSize="9" orientation="portrait" horizontalDpi="0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89545-4001-4238-9962-E0271F3A3E62}">
  <sheetPr>
    <tabColor rgb="FF00B0F0"/>
  </sheetPr>
  <dimension ref="A1:AE20"/>
  <sheetViews>
    <sheetView tabSelected="1" workbookViewId="0">
      <pane xSplit="1" ySplit="2" topLeftCell="B3" activePane="bottomRight" state="frozen"/>
      <selection activeCell="B7" sqref="B7"/>
      <selection pane="topRight" activeCell="B7" sqref="B7"/>
      <selection pane="bottomLeft" activeCell="B7" sqref="B7"/>
      <selection pane="bottomRight" activeCell="A2" sqref="A2"/>
    </sheetView>
  </sheetViews>
  <sheetFormatPr baseColWidth="10" defaultColWidth="18" defaultRowHeight="21" customHeight="1" outlineLevelCol="1"/>
  <cols>
    <col min="1" max="6" width="16.7109375" style="2" customWidth="1"/>
    <col min="7" max="10" width="16.7109375" style="2" customWidth="1" outlineLevel="1"/>
    <col min="11" max="11" width="16.7109375" style="2" customWidth="1"/>
    <col min="12" max="25" width="16.7109375" style="2" customWidth="1" outlineLevel="1"/>
    <col min="26" max="26" width="16.7109375" style="2" customWidth="1"/>
    <col min="27" max="28" width="16.7109375" style="2" hidden="1" customWidth="1" outlineLevel="1"/>
    <col min="29" max="29" width="16.7109375" style="2" customWidth="1" collapsed="1"/>
    <col min="30" max="16384" width="18" style="2"/>
  </cols>
  <sheetData>
    <row r="1" spans="1:31" ht="2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31" ht="26.45" customHeight="1">
      <c r="A2" s="35" t="s">
        <v>1</v>
      </c>
      <c r="B2" s="5">
        <v>1</v>
      </c>
      <c r="C2" s="5">
        <v>2</v>
      </c>
      <c r="D2" s="5">
        <v>3</v>
      </c>
      <c r="E2" s="5">
        <v>4</v>
      </c>
      <c r="F2" s="5">
        <v>5</v>
      </c>
      <c r="G2" s="5">
        <v>6</v>
      </c>
      <c r="H2" s="5">
        <v>7</v>
      </c>
      <c r="I2" s="5">
        <v>8</v>
      </c>
      <c r="J2" s="5">
        <v>9</v>
      </c>
      <c r="K2" s="5">
        <v>10</v>
      </c>
      <c r="L2" s="5">
        <v>11</v>
      </c>
      <c r="M2" s="5">
        <v>12</v>
      </c>
      <c r="N2" s="5">
        <v>13</v>
      </c>
      <c r="O2" s="5">
        <v>14</v>
      </c>
      <c r="P2" s="5">
        <v>15</v>
      </c>
      <c r="Q2" s="5">
        <v>16</v>
      </c>
      <c r="R2" s="5">
        <v>17</v>
      </c>
      <c r="S2" s="5">
        <v>18</v>
      </c>
      <c r="T2" s="5">
        <v>19</v>
      </c>
      <c r="U2" s="5">
        <v>20</v>
      </c>
      <c r="V2" s="5">
        <v>21</v>
      </c>
      <c r="W2" s="5">
        <v>22</v>
      </c>
      <c r="X2" s="5">
        <v>23</v>
      </c>
      <c r="Y2" s="5">
        <v>24</v>
      </c>
      <c r="Z2" s="5">
        <v>25</v>
      </c>
      <c r="AA2" s="5" t="s">
        <v>3</v>
      </c>
      <c r="AB2" s="5" t="s">
        <v>4</v>
      </c>
      <c r="AC2" s="5" t="s">
        <v>5</v>
      </c>
      <c r="AD2" s="3"/>
      <c r="AE2" s="3"/>
    </row>
    <row r="3" spans="1:31" s="14" customFormat="1" ht="27.75" customHeight="1">
      <c r="A3" s="12"/>
      <c r="B3" s="41">
        <f>IFERROR(LARGE(INDEX('Tabelle - Spalten verteilt'!$A$2:$BQ$500,,MATCH($A$2,'Tabelle - Spalten verteilt'!$2:$2,0)),B$2),"")</f>
        <v>1074</v>
      </c>
      <c r="C3" s="41">
        <f>IFERROR(LARGE(INDEX('Tabelle - Spalten verteilt'!$A$2:$BQ$500,,MATCH($A$2,'Tabelle - Spalten verteilt'!$2:$2,0)),C$2),"")</f>
        <v>764</v>
      </c>
      <c r="D3" s="41">
        <f>IFERROR(LARGE(INDEX('Tabelle - Spalten verteilt'!$A$2:$BQ$500,,MATCH($A$2,'Tabelle - Spalten verteilt'!$2:$2,0)),D$2),"")</f>
        <v>724</v>
      </c>
      <c r="E3" s="41">
        <f>IFERROR(LARGE(INDEX('Tabelle - Spalten verteilt'!$A$2:$BQ$500,,MATCH($A$2,'Tabelle - Spalten verteilt'!$2:$2,0)),E$2),"")</f>
        <v>710</v>
      </c>
      <c r="F3" s="41">
        <f>IFERROR(LARGE(INDEX('Tabelle - Spalten verteilt'!$A$2:$BQ$500,,MATCH($A$2,'Tabelle - Spalten verteilt'!$2:$2,0)),F$2),"")</f>
        <v>657</v>
      </c>
      <c r="G3" s="41">
        <f>IFERROR(LARGE(INDEX('Tabelle - Spalten verteilt'!$A$2:$BQ$500,,MATCH($A$2,'Tabelle - Spalten verteilt'!$2:$2,0)),G$2),"")</f>
        <v>635</v>
      </c>
      <c r="H3" s="41">
        <f>IFERROR(LARGE(INDEX('Tabelle - Spalten verteilt'!$A$2:$BQ$500,,MATCH($A$2,'Tabelle - Spalten verteilt'!$2:$2,0)),H$2),"")</f>
        <v>634</v>
      </c>
      <c r="I3" s="41">
        <f>IFERROR(LARGE(INDEX('Tabelle - Spalten verteilt'!$A$2:$BQ$500,,MATCH($A$2,'Tabelle - Spalten verteilt'!$2:$2,0)),I$2),"")</f>
        <v>627</v>
      </c>
      <c r="J3" s="41">
        <f>IFERROR(LARGE(INDEX('Tabelle - Spalten verteilt'!$A$2:$BQ$500,,MATCH($A$2,'Tabelle - Spalten verteilt'!$2:$2,0)),J$2),"")</f>
        <v>623</v>
      </c>
      <c r="K3" s="41">
        <f>IFERROR(LARGE(INDEX('Tabelle - Spalten verteilt'!$A$2:$BQ$500,,MATCH($A$2,'Tabelle - Spalten verteilt'!$2:$2,0)),K$2),"")</f>
        <v>619</v>
      </c>
      <c r="L3" s="41">
        <f>IFERROR(LARGE(INDEX('Tabelle - Spalten verteilt'!$A$2:$BQ$500,,MATCH($A$2,'Tabelle - Spalten verteilt'!$2:$2,0)),L$2),"")</f>
        <v>618</v>
      </c>
      <c r="M3" s="41">
        <f>IFERROR(LARGE(INDEX('Tabelle - Spalten verteilt'!$A$2:$BQ$500,,MATCH($A$2,'Tabelle - Spalten verteilt'!$2:$2,0)),M$2),"")</f>
        <v>603</v>
      </c>
      <c r="N3" s="41">
        <f>IFERROR(LARGE(INDEX('Tabelle - Spalten verteilt'!$A$2:$BQ$500,,MATCH($A$2,'Tabelle - Spalten verteilt'!$2:$2,0)),N$2),"")</f>
        <v>580</v>
      </c>
      <c r="O3" s="41">
        <f>IFERROR(LARGE(INDEX('Tabelle - Spalten verteilt'!$A$2:$BQ$500,,MATCH($A$2,'Tabelle - Spalten verteilt'!$2:$2,0)),O$2),"")</f>
        <v>573</v>
      </c>
      <c r="P3" s="41">
        <f>IFERROR(LARGE(INDEX('Tabelle - Spalten verteilt'!$A$2:$BQ$500,,MATCH($A$2,'Tabelle - Spalten verteilt'!$2:$2,0)),P$2),"")</f>
        <v>533</v>
      </c>
      <c r="Q3" s="41">
        <f>IFERROR(LARGE(INDEX('Tabelle - Spalten verteilt'!$A$2:$BQ$500,,MATCH($A$2,'Tabelle - Spalten verteilt'!$2:$2,0)),Q$2),"")</f>
        <v>529</v>
      </c>
      <c r="R3" s="41">
        <f>IFERROR(LARGE(INDEX('Tabelle - Spalten verteilt'!$A$2:$BQ$500,,MATCH($A$2,'Tabelle - Spalten verteilt'!$2:$2,0)),R$2),"")</f>
        <v>521</v>
      </c>
      <c r="S3" s="41">
        <f>IFERROR(LARGE(INDEX('Tabelle - Spalten verteilt'!$A$2:$BQ$500,,MATCH($A$2,'Tabelle - Spalten verteilt'!$2:$2,0)),S$2),"")</f>
        <v>518</v>
      </c>
      <c r="T3" s="41">
        <f>IFERROR(LARGE(INDEX('Tabelle - Spalten verteilt'!$A$2:$BQ$500,,MATCH($A$2,'Tabelle - Spalten verteilt'!$2:$2,0)),T$2),"")</f>
        <v>500</v>
      </c>
      <c r="U3" s="42">
        <f>IFERROR(LARGE(INDEX('Tabelle - Spalten verteilt'!$A$2:$BQ$500,,MATCH($A$2,'Tabelle - Spalten verteilt'!$2:$2,0)),U$2),"")</f>
        <v>494</v>
      </c>
      <c r="V3" s="42">
        <f>IFERROR(LARGE(INDEX('Tabelle - Spalten verteilt'!$A$2:$BQ$500,,MATCH($A$2,'Tabelle - Spalten verteilt'!$2:$2,0)),V$2),"")</f>
        <v>494</v>
      </c>
      <c r="W3" s="41">
        <f>IFERROR(LARGE(INDEX('Tabelle - Spalten verteilt'!$A$2:$BQ$500,,MATCH($A$2,'Tabelle - Spalten verteilt'!$2:$2,0)),W$2),"")</f>
        <v>492</v>
      </c>
      <c r="X3" s="41">
        <f>IFERROR(LARGE(INDEX('Tabelle - Spalten verteilt'!$A$2:$BQ$500,,MATCH($A$2,'Tabelle - Spalten verteilt'!$2:$2,0)),X$2),"")</f>
        <v>491</v>
      </c>
      <c r="Y3" s="41">
        <f>IFERROR(LARGE(INDEX('Tabelle - Spalten verteilt'!$A$2:$BQ$500,,MATCH($A$2,'Tabelle - Spalten verteilt'!$2:$2,0)),Y$2),"")</f>
        <v>490</v>
      </c>
      <c r="Z3" s="41">
        <f>IFERROR(LARGE(INDEX('Tabelle - Spalten verteilt'!$A$2:$BQ$500,,MATCH($A$2,'Tabelle - Spalten verteilt'!$2:$2,0)),Z$2),"")</f>
        <v>488</v>
      </c>
      <c r="AA3" s="12">
        <f>SUM($B3:$Z3)</f>
        <v>14991</v>
      </c>
      <c r="AB3" s="12">
        <f>AVERAGE($B3:$Z3)</f>
        <v>599.64</v>
      </c>
      <c r="AC3" s="13" cm="1">
        <f t="array" ref="AC3">SUM(IF($B3:$Z3&lt;&gt;"",1/COUNTIF($B3:$Z3,$B3:$Z3),""))</f>
        <v>24</v>
      </c>
      <c r="AD3" s="12"/>
      <c r="AE3" s="12"/>
    </row>
    <row r="4" spans="1:31" s="14" customFormat="1" ht="27.75" customHeight="1">
      <c r="A4" s="12"/>
      <c r="B4" s="44" t="str">
        <f>IFERROR(INDEX('Tabelle - Spalten verteilt'!$A$3:$A$500,MATCH(LARGE(INDEX('Tabelle - Spalten verteilt'!$A$3:$BQ$500,,MATCH($A$2,'Tabelle - Spalten verteilt'!$2:$2,0)),B$2),INDEX('Tabelle - Spalten verteilt'!$A$3:$BQ$500,,MATCH($A$2,'Tabelle - Spalten verteilt'!$2:$2,0)),0)),"")</f>
        <v>Tamika Catchings</v>
      </c>
      <c r="C4" s="44" t="str">
        <f>IFERROR(INDEX('Tabelle - Spalten verteilt'!$A$3:$A$500,MATCH(LARGE(INDEX('Tabelle - Spalten verteilt'!$A$3:$BQ$500,,MATCH($A$2,'Tabelle - Spalten verteilt'!$2:$2,0)),C$2),INDEX('Tabelle - Spalten verteilt'!$A$3:$BQ$500,,MATCH($A$2,'Tabelle - Spalten verteilt'!$2:$2,0)),0)),"")</f>
        <v>Ticha Penicheiro</v>
      </c>
      <c r="D4" s="44" t="str">
        <f>IFERROR(INDEX('Tabelle - Spalten verteilt'!$A$3:$A$500,MATCH(LARGE(INDEX('Tabelle - Spalten verteilt'!$A$3:$BQ$500,,MATCH($A$2,'Tabelle - Spalten verteilt'!$2:$2,0)),D$2),INDEX('Tabelle - Spalten verteilt'!$A$3:$BQ$500,,MATCH($A$2,'Tabelle - Spalten verteilt'!$2:$2,0)),0)),"")</f>
        <v>Sue Bird</v>
      </c>
      <c r="E4" s="44" t="str">
        <f>IFERROR(INDEX('Tabelle - Spalten verteilt'!$A$3:$A$500,MATCH(LARGE(INDEX('Tabelle - Spalten verteilt'!$A$3:$BQ$500,,MATCH($A$2,'Tabelle - Spalten verteilt'!$2:$2,0)),E$2),INDEX('Tabelle - Spalten verteilt'!$A$3:$BQ$500,,MATCH($A$2,'Tabelle - Spalten verteilt'!$2:$2,0)),0)),"")</f>
        <v>Alana Beard</v>
      </c>
      <c r="F4" s="44" t="str">
        <f>IFERROR(INDEX('Tabelle - Spalten verteilt'!$A$3:$A$500,MATCH(LARGE(INDEX('Tabelle - Spalten verteilt'!$A$3:$BQ$500,,MATCH($A$2,'Tabelle - Spalten verteilt'!$2:$2,0)),F$2),INDEX('Tabelle - Spalten verteilt'!$A$3:$BQ$500,,MATCH($A$2,'Tabelle - Spalten verteilt'!$2:$2,0)),0)),"")</f>
        <v>Sheryl Swoopes</v>
      </c>
      <c r="G4" s="44" t="str">
        <f>IFERROR(INDEX('Tabelle - Spalten verteilt'!$A$3:$A$500,MATCH(LARGE(INDEX('Tabelle - Spalten verteilt'!$A$3:$BQ$500,,MATCH($A$2,'Tabelle - Spalten verteilt'!$2:$2,0)),G$2),INDEX('Tabelle - Spalten verteilt'!$A$3:$BQ$500,,MATCH($A$2,'Tabelle - Spalten verteilt'!$2:$2,0)),0)),"")</f>
        <v>Jia Perkins</v>
      </c>
      <c r="H4" s="44" t="str">
        <f>IFERROR(INDEX('Tabelle - Spalten verteilt'!$A$3:$A$500,MATCH(LARGE(INDEX('Tabelle - Spalten verteilt'!$A$3:$BQ$500,,MATCH($A$2,'Tabelle - Spalten verteilt'!$2:$2,0)),H$2),INDEX('Tabelle - Spalten verteilt'!$A$3:$BQ$500,,MATCH($A$2,'Tabelle - Spalten verteilt'!$2:$2,0)),0)),"")</f>
        <v>Sancho Lyttle</v>
      </c>
      <c r="I4" s="44" t="str">
        <f>IFERROR(INDEX('Tabelle - Spalten verteilt'!$A$3:$A$500,MATCH(LARGE(INDEX('Tabelle - Spalten verteilt'!$A$3:$BQ$500,,MATCH($A$2,'Tabelle - Spalten verteilt'!$2:$2,0)),I$2),INDEX('Tabelle - Spalten verteilt'!$A$3:$BQ$500,,MATCH($A$2,'Tabelle - Spalten verteilt'!$2:$2,0)),0)),"")</f>
        <v>Angel McCoughtry</v>
      </c>
      <c r="J4" s="44" t="str">
        <f>IFERROR(INDEX('Tabelle - Spalten verteilt'!$A$3:$A$500,MATCH(LARGE(INDEX('Tabelle - Spalten verteilt'!$A$3:$BQ$500,,MATCH($A$2,'Tabelle - Spalten verteilt'!$2:$2,0)),J$2),INDEX('Tabelle - Spalten verteilt'!$A$3:$BQ$500,,MATCH($A$2,'Tabelle - Spalten verteilt'!$2:$2,0)),0)),"")</f>
        <v>Katie Douglas</v>
      </c>
      <c r="K4" s="44" t="str">
        <f>IFERROR(INDEX('Tabelle - Spalten verteilt'!$A$3:$A$500,MATCH(LARGE(INDEX('Tabelle - Spalten verteilt'!$A$3:$BQ$500,,MATCH($A$2,'Tabelle - Spalten verteilt'!$2:$2,0)),K$2),INDEX('Tabelle - Spalten verteilt'!$A$3:$BQ$500,,MATCH($A$2,'Tabelle - Spalten verteilt'!$2:$2,0)),0)),"")</f>
        <v>DeLisha Milton-Jones</v>
      </c>
      <c r="L4" s="44" t="str">
        <f>IFERROR(INDEX('Tabelle - Spalten verteilt'!$A$3:$A$500,MATCH(LARGE(INDEX('Tabelle - Spalten verteilt'!$A$3:$BQ$500,,MATCH($A$2,'Tabelle - Spalten verteilt'!$2:$2,0)),L$2),INDEX('Tabelle - Spalten verteilt'!$A$3:$BQ$500,,MATCH($A$2,'Tabelle - Spalten verteilt'!$2:$2,0)),0)),"")</f>
        <v>Nneka Ogwumike</v>
      </c>
      <c r="M4" s="44" t="str">
        <f>IFERROR(INDEX('Tabelle - Spalten verteilt'!$A$3:$A$500,MATCH(LARGE(INDEX('Tabelle - Spalten verteilt'!$A$3:$BQ$500,,MATCH($A$2,'Tabelle - Spalten verteilt'!$2:$2,0)),M$2),INDEX('Tabelle - Spalten verteilt'!$A$3:$BQ$500,,MATCH($A$2,'Tabelle - Spalten verteilt'!$2:$2,0)),0)),"")</f>
        <v>DeWanna Bonner</v>
      </c>
      <c r="N4" s="44" t="str">
        <f>IFERROR(INDEX('Tabelle - Spalten verteilt'!$A$3:$A$500,MATCH(LARGE(INDEX('Tabelle - Spalten verteilt'!$A$3:$BQ$500,,MATCH($A$2,'Tabelle - Spalten verteilt'!$2:$2,0)),N$2),INDEX('Tabelle - Spalten verteilt'!$A$3:$BQ$500,,MATCH($A$2,'Tabelle - Spalten verteilt'!$2:$2,0)),0)),"")</f>
        <v>Taj McWilliams-Franklin</v>
      </c>
      <c r="O4" s="44" t="str">
        <f>IFERROR(INDEX('Tabelle - Spalten verteilt'!$A$3:$A$500,MATCH(LARGE(INDEX('Tabelle - Spalten verteilt'!$A$3:$BQ$500,,MATCH($A$2,'Tabelle - Spalten verteilt'!$2:$2,0)),O$2),INDEX('Tabelle - Spalten verteilt'!$A$3:$BQ$500,,MATCH($A$2,'Tabelle - Spalten verteilt'!$2:$2,0)),0)),"")</f>
        <v>Tully Bevilaqua</v>
      </c>
      <c r="P4" s="44" t="str">
        <f>IFERROR(INDEX('Tabelle - Spalten verteilt'!$A$3:$A$500,MATCH(LARGE(INDEX('Tabelle - Spalten verteilt'!$A$3:$BQ$500,,MATCH($A$2,'Tabelle - Spalten verteilt'!$2:$2,0)),P$2),INDEX('Tabelle - Spalten verteilt'!$A$3:$BQ$500,,MATCH($A$2,'Tabelle - Spalten verteilt'!$2:$2,0)),0)),"")</f>
        <v>Courtney Vandersloot</v>
      </c>
      <c r="Q4" s="44" t="str">
        <f>IFERROR(INDEX('Tabelle - Spalten verteilt'!$A$3:$A$500,MATCH(LARGE(INDEX('Tabelle - Spalten verteilt'!$A$3:$BQ$500,,MATCH($A$2,'Tabelle - Spalten verteilt'!$2:$2,0)),Q$2),INDEX('Tabelle - Spalten verteilt'!$A$3:$BQ$500,,MATCH($A$2,'Tabelle - Spalten verteilt'!$2:$2,0)),0)),"")</f>
        <v>Yolanda Griffith</v>
      </c>
      <c r="R4" s="44" t="str">
        <f>IFERROR(INDEX('Tabelle - Spalten verteilt'!$A$3:$A$500,MATCH(LARGE(INDEX('Tabelle - Spalten verteilt'!$A$3:$BQ$500,,MATCH($A$2,'Tabelle - Spalten verteilt'!$2:$2,0)),R$2),INDEX('Tabelle - Spalten verteilt'!$A$3:$BQ$500,,MATCH($A$2,'Tabelle - Spalten verteilt'!$2:$2,0)),0)),"")</f>
        <v>Candace Parker</v>
      </c>
      <c r="S4" s="44" t="str">
        <f>IFERROR(INDEX('Tabelle - Spalten verteilt'!$A$3:$A$500,MATCH(LARGE(INDEX('Tabelle - Spalten verteilt'!$A$3:$BQ$500,,MATCH($A$2,'Tabelle - Spalten verteilt'!$2:$2,0)),S$2),INDEX('Tabelle - Spalten verteilt'!$A$3:$BQ$500,,MATCH($A$2,'Tabelle - Spalten verteilt'!$2:$2,0)),0)),"")</f>
        <v>Diana Taurasi</v>
      </c>
      <c r="T4" s="44" t="str">
        <f>IFERROR(INDEX('Tabelle - Spalten verteilt'!$A$3:$A$500,MATCH(LARGE(INDEX('Tabelle - Spalten verteilt'!$A$3:$BQ$500,,MATCH($A$2,'Tabelle - Spalten verteilt'!$2:$2,0)),T$2),INDEX('Tabelle - Spalten verteilt'!$A$3:$BQ$500,,MATCH($A$2,'Tabelle - Spalten verteilt'!$2:$2,0)),0)),"")</f>
        <v>Lindsay Whalen</v>
      </c>
      <c r="U4" s="45" t="str">
        <f>IFERROR(INDEX('Tabelle - Spalten verteilt'!$A$3:$A$500,MATCH(LARGE(INDEX('Tabelle - Spalten verteilt'!$A$3:$BQ$500,,MATCH($A$2,'Tabelle - Spalten verteilt'!$2:$2,0)),U$2),INDEX('Tabelle - Spalten verteilt'!$A$3:$BQ$500,,MATCH($A$2,'Tabelle - Spalten verteilt'!$2:$2,0)),0)),"")</f>
        <v>Alyssa Thomas</v>
      </c>
      <c r="V4" s="45" t="str">
        <f>IFERROR(INDEX('Tabelle - Spalten verteilt'!$A$3:$A$500,MATCH(LARGE(INDEX('Tabelle - Spalten verteilt'!$A$3:$BQ$500,,MATCH($A$2,'Tabelle - Spalten verteilt'!$2:$2,0)),V$2),INDEX('Tabelle - Spalten verteilt'!$A$3:$BQ$500,,MATCH($A$2,'Tabelle - Spalten verteilt'!$2:$2,0)),0)),"")</f>
        <v>Alyssa Thomas</v>
      </c>
      <c r="W4" s="44" t="str">
        <f>IFERROR(INDEX('Tabelle - Spalten verteilt'!$A$3:$A$500,MATCH(LARGE(INDEX('Tabelle - Spalten verteilt'!$A$3:$BQ$500,,MATCH($A$2,'Tabelle - Spalten verteilt'!$2:$2,0)),W$2),INDEX('Tabelle - Spalten verteilt'!$A$3:$BQ$500,,MATCH($A$2,'Tabelle - Spalten verteilt'!$2:$2,0)),0)),"")</f>
        <v>Lisa Leslie</v>
      </c>
      <c r="X4" s="44" t="str">
        <f>IFERROR(INDEX('Tabelle - Spalten verteilt'!$A$3:$A$500,MATCH(LARGE(INDEX('Tabelle - Spalten verteilt'!$A$3:$BQ$500,,MATCH($A$2,'Tabelle - Spalten verteilt'!$2:$2,0)),X$2),INDEX('Tabelle - Spalten verteilt'!$A$3:$BQ$500,,MATCH($A$2,'Tabelle - Spalten verteilt'!$2:$2,0)),0)),"")</f>
        <v>Sylvia Fowles</v>
      </c>
      <c r="Y4" s="44" t="str">
        <f>IFERROR(INDEX('Tabelle - Spalten verteilt'!$A$3:$A$500,MATCH(LARGE(INDEX('Tabelle - Spalten verteilt'!$A$3:$BQ$500,,MATCH($A$2,'Tabelle - Spalten verteilt'!$2:$2,0)),Y$2),INDEX('Tabelle - Spalten verteilt'!$A$3:$BQ$500,,MATCH($A$2,'Tabelle - Spalten verteilt'!$2:$2,0)),0)),"")</f>
        <v>Nykesha Sales</v>
      </c>
      <c r="Z4" s="44" t="str">
        <f>IFERROR(INDEX('Tabelle - Spalten verteilt'!$A$3:$A$500,MATCH(LARGE(INDEX('Tabelle - Spalten verteilt'!$A$3:$BQ$500,,MATCH($A$2,'Tabelle - Spalten verteilt'!$2:$2,0)),Z$2),INDEX('Tabelle - Spalten verteilt'!$A$3:$BQ$500,,MATCH($A$2,'Tabelle - Spalten verteilt'!$2:$2,0)),0)),"")</f>
        <v>Becky Hammon</v>
      </c>
      <c r="AA4" s="12"/>
      <c r="AB4" s="12"/>
      <c r="AC4" s="13" cm="1">
        <f t="array" ref="AC4">SUM(IF($B4:$Z4&lt;&gt;"",1/COUNTIF($B4:$Z4,$B4:$Z4),""))</f>
        <v>24</v>
      </c>
      <c r="AD4" s="12"/>
      <c r="AE4" s="12"/>
    </row>
    <row r="5" spans="1:31" s="1" customFormat="1" ht="27.75" customHeight="1">
      <c r="A5" s="4"/>
      <c r="B5" s="54" t="str" cm="1">
        <f t="array" ref="B5">IFERROR(INDEX('Tabelle - Spalten verteilt'!$A$3:$A$500,MATCH(LARGE(IF('Tabelle - Spalten verteilt'!$I$3:$I$500&lt;&gt;"",'Tabelle - Spalten verteilt'!$I$3:$I$500-ROW($B$3:$B$500)*10^-10,""),B$2),'Tabelle - Spalten verteilt'!$I$3:$I$500-ROW($B$3:$B$500)*10^-10,0),COLUMN($A1)),"")</f>
        <v>Tamika Catchings</v>
      </c>
      <c r="C5" s="54" t="str" cm="1">
        <f t="array" ref="C5">IFERROR(INDEX('Tabelle - Spalten verteilt'!$A$3:$A$500,MATCH(LARGE(IF('Tabelle - Spalten verteilt'!$I$3:$I$500&lt;&gt;"",'Tabelle - Spalten verteilt'!$I$3:$I$500-ROW($B$3:$B$500)*10^-10,""),C$2),'Tabelle - Spalten verteilt'!$I$3:$I$500-ROW($B$3:$B$500)*10^-10,0),COLUMN($A1)),"")</f>
        <v>Ticha Penicheiro</v>
      </c>
      <c r="D5" s="54" t="str" cm="1">
        <f t="array" ref="D5">IFERROR(INDEX('Tabelle - Spalten verteilt'!$A$3:$A$500,MATCH(LARGE(IF('Tabelle - Spalten verteilt'!$I$3:$I$500&lt;&gt;"",'Tabelle - Spalten verteilt'!$I$3:$I$500-ROW($B$3:$B$500)*10^-10,""),D$2),'Tabelle - Spalten verteilt'!$I$3:$I$500-ROW($B$3:$B$500)*10^-10,0),COLUMN($A1)),"")</f>
        <v>Sue Bird</v>
      </c>
      <c r="E5" s="54" t="str" cm="1">
        <f t="array" ref="E5">IFERROR(INDEX('Tabelle - Spalten verteilt'!$A$3:$A$500,MATCH(LARGE(IF('Tabelle - Spalten verteilt'!$I$3:$I$500&lt;&gt;"",'Tabelle - Spalten verteilt'!$I$3:$I$500-ROW($B$3:$B$500)*10^-10,""),E$2),'Tabelle - Spalten verteilt'!$I$3:$I$500-ROW($B$3:$B$500)*10^-10,0),COLUMN($A1)),"")</f>
        <v>Alana Beard</v>
      </c>
      <c r="F5" s="54" t="str" cm="1">
        <f t="array" ref="F5">IFERROR(INDEX('Tabelle - Spalten verteilt'!$A$3:$A$500,MATCH(LARGE(IF('Tabelle - Spalten verteilt'!$I$3:$I$500&lt;&gt;"",'Tabelle - Spalten verteilt'!$I$3:$I$500-ROW($B$3:$B$500)*10^-10,""),F$2),'Tabelle - Spalten verteilt'!$I$3:$I$500-ROW($B$3:$B$500)*10^-10,0),COLUMN($A1)),"")</f>
        <v>Sheryl Swoopes</v>
      </c>
      <c r="G5" s="54" t="str" cm="1">
        <f t="array" ref="G5">IFERROR(INDEX('Tabelle - Spalten verteilt'!$A$3:$A$500,MATCH(LARGE(IF('Tabelle - Spalten verteilt'!$I$3:$I$500&lt;&gt;"",'Tabelle - Spalten verteilt'!$I$3:$I$500-ROW($B$3:$B$500)*10^-10,""),G$2),'Tabelle - Spalten verteilt'!$I$3:$I$500-ROW($B$3:$B$500)*10^-10,0),COLUMN($A1)),"")</f>
        <v>Jia Perkins</v>
      </c>
      <c r="H5" s="54" t="str" cm="1">
        <f t="array" ref="H5">IFERROR(INDEX('Tabelle - Spalten verteilt'!$A$3:$A$500,MATCH(LARGE(IF('Tabelle - Spalten verteilt'!$I$3:$I$500&lt;&gt;"",'Tabelle - Spalten verteilt'!$I$3:$I$500-ROW($B$3:$B$500)*10^-10,""),H$2),'Tabelle - Spalten verteilt'!$I$3:$I$500-ROW($B$3:$B$500)*10^-10,0),COLUMN($A1)),"")</f>
        <v>Sancho Lyttle</v>
      </c>
      <c r="I5" s="54" t="str" cm="1">
        <f t="array" ref="I5">IFERROR(INDEX('Tabelle - Spalten verteilt'!$A$3:$A$500,MATCH(LARGE(IF('Tabelle - Spalten verteilt'!$I$3:$I$500&lt;&gt;"",'Tabelle - Spalten verteilt'!$I$3:$I$500-ROW($B$3:$B$500)*10^-10,""),I$2),'Tabelle - Spalten verteilt'!$I$3:$I$500-ROW($B$3:$B$500)*10^-10,0),COLUMN($A1)),"")</f>
        <v>Angel McCoughtry</v>
      </c>
      <c r="J5" s="54" t="str" cm="1">
        <f t="array" ref="J5">IFERROR(INDEX('Tabelle - Spalten verteilt'!$A$3:$A$500,MATCH(LARGE(IF('Tabelle - Spalten verteilt'!$I$3:$I$500&lt;&gt;"",'Tabelle - Spalten verteilt'!$I$3:$I$500-ROW($B$3:$B$500)*10^-10,""),J$2),'Tabelle - Spalten verteilt'!$I$3:$I$500-ROW($B$3:$B$500)*10^-10,0),COLUMN($A1)),"")</f>
        <v>Katie Douglas</v>
      </c>
      <c r="K5" s="54" t="str" cm="1">
        <f t="array" ref="K5">IFERROR(INDEX('Tabelle - Spalten verteilt'!$A$3:$A$500,MATCH(LARGE(IF('Tabelle - Spalten verteilt'!$I$3:$I$500&lt;&gt;"",'Tabelle - Spalten verteilt'!$I$3:$I$500-ROW($B$3:$B$500)*10^-10,""),K$2),'Tabelle - Spalten verteilt'!$I$3:$I$500-ROW($B$3:$B$500)*10^-10,0),COLUMN($A1)),"")</f>
        <v>DeLisha Milton-Jones</v>
      </c>
      <c r="L5" s="54" t="str" cm="1">
        <f t="array" ref="L5">IFERROR(INDEX('Tabelle - Spalten verteilt'!$A$3:$A$500,MATCH(LARGE(IF('Tabelle - Spalten verteilt'!$I$3:$I$500&lt;&gt;"",'Tabelle - Spalten verteilt'!$I$3:$I$500-ROW($B$3:$B$500)*10^-10,""),L$2),'Tabelle - Spalten verteilt'!$I$3:$I$500-ROW($B$3:$B$500)*10^-10,0),COLUMN($A1)),"")</f>
        <v>Nneka Ogwumike</v>
      </c>
      <c r="M5" s="54" t="str" cm="1">
        <f t="array" ref="M5">IFERROR(INDEX('Tabelle - Spalten verteilt'!$A$3:$A$500,MATCH(LARGE(IF('Tabelle - Spalten verteilt'!$I$3:$I$500&lt;&gt;"",'Tabelle - Spalten verteilt'!$I$3:$I$500-ROW($B$3:$B$500)*10^-10,""),M$2),'Tabelle - Spalten verteilt'!$I$3:$I$500-ROW($B$3:$B$500)*10^-10,0),COLUMN($A1)),"")</f>
        <v>DeWanna Bonner</v>
      </c>
      <c r="N5" s="54" t="str" cm="1">
        <f t="array" ref="N5">IFERROR(INDEX('Tabelle - Spalten verteilt'!$A$3:$A$500,MATCH(LARGE(IF('Tabelle - Spalten verteilt'!$I$3:$I$500&lt;&gt;"",'Tabelle - Spalten verteilt'!$I$3:$I$500-ROW($B$3:$B$500)*10^-10,""),N$2),'Tabelle - Spalten verteilt'!$I$3:$I$500-ROW($B$3:$B$500)*10^-10,0),COLUMN($A1)),"")</f>
        <v>Taj McWilliams-Franklin</v>
      </c>
      <c r="O5" s="54" t="str" cm="1">
        <f t="array" ref="O5">IFERROR(INDEX('Tabelle - Spalten verteilt'!$A$3:$A$500,MATCH(LARGE(IF('Tabelle - Spalten verteilt'!$I$3:$I$500&lt;&gt;"",'Tabelle - Spalten verteilt'!$I$3:$I$500-ROW($B$3:$B$500)*10^-10,""),O$2),'Tabelle - Spalten verteilt'!$I$3:$I$500-ROW($B$3:$B$500)*10^-10,0),COLUMN($A1)),"")</f>
        <v>Tully Bevilaqua</v>
      </c>
      <c r="P5" s="54" t="str" cm="1">
        <f t="array" ref="P5">IFERROR(INDEX('Tabelle - Spalten verteilt'!$A$3:$A$500,MATCH(LARGE(IF('Tabelle - Spalten verteilt'!$I$3:$I$500&lt;&gt;"",'Tabelle - Spalten verteilt'!$I$3:$I$500-ROW($B$3:$B$500)*10^-10,""),P$2),'Tabelle - Spalten verteilt'!$I$3:$I$500-ROW($B$3:$B$500)*10^-10,0),COLUMN($A1)),"")</f>
        <v>Courtney Vandersloot</v>
      </c>
      <c r="Q5" s="54" t="str" cm="1">
        <f t="array" ref="Q5">IFERROR(INDEX('Tabelle - Spalten verteilt'!$A$3:$A$500,MATCH(LARGE(IF('Tabelle - Spalten verteilt'!$I$3:$I$500&lt;&gt;"",'Tabelle - Spalten verteilt'!$I$3:$I$500-ROW($B$3:$B$500)*10^-10,""),Q$2),'Tabelle - Spalten verteilt'!$I$3:$I$500-ROW($B$3:$B$500)*10^-10,0),COLUMN($A1)),"")</f>
        <v>Yolanda Griffith</v>
      </c>
      <c r="R5" s="54" t="str" cm="1">
        <f t="array" ref="R5">IFERROR(INDEX('Tabelle - Spalten verteilt'!$A$3:$A$500,MATCH(LARGE(IF('Tabelle - Spalten verteilt'!$I$3:$I$500&lt;&gt;"",'Tabelle - Spalten verteilt'!$I$3:$I$500-ROW($B$3:$B$500)*10^-10,""),R$2),'Tabelle - Spalten verteilt'!$I$3:$I$500-ROW($B$3:$B$500)*10^-10,0),COLUMN($A1)),"")</f>
        <v>Candace Parker</v>
      </c>
      <c r="S5" s="54" t="str" cm="1">
        <f t="array" ref="S5">IFERROR(INDEX('Tabelle - Spalten verteilt'!$A$3:$A$500,MATCH(LARGE(IF('Tabelle - Spalten verteilt'!$I$3:$I$500&lt;&gt;"",'Tabelle - Spalten verteilt'!$I$3:$I$500-ROW($B$3:$B$500)*10^-10,""),S$2),'Tabelle - Spalten verteilt'!$I$3:$I$500-ROW($B$3:$B$500)*10^-10,0),COLUMN($A1)),"")</f>
        <v>Diana Taurasi</v>
      </c>
      <c r="T5" s="54" t="str" cm="1">
        <f t="array" ref="T5">IFERROR(INDEX('Tabelle - Spalten verteilt'!$A$3:$A$500,MATCH(LARGE(IF('Tabelle - Spalten verteilt'!$I$3:$I$500&lt;&gt;"",'Tabelle - Spalten verteilt'!$I$3:$I$500-ROW($B$3:$B$500)*10^-10,""),T$2),'Tabelle - Spalten verteilt'!$I$3:$I$500-ROW($B$3:$B$500)*10^-10,0),COLUMN($A1)),"")</f>
        <v>Lindsay Whalen</v>
      </c>
      <c r="U5" s="54" t="str" cm="1">
        <f t="array" ref="U5">IFERROR(INDEX('Tabelle - Spalten verteilt'!$A$3:$A$500,MATCH(LARGE(IF('Tabelle - Spalten verteilt'!$I$3:$I$500&lt;&gt;"",'Tabelle - Spalten verteilt'!$I$3:$I$500-ROW($B$3:$B$500)*10^-10,""),U$2),'Tabelle - Spalten verteilt'!$I$3:$I$500-ROW($B$3:$B$500)*10^-10,0),COLUMN($A1)),"")</f>
        <v>Alyssa Thomas</v>
      </c>
      <c r="V5" s="54" t="str" cm="1">
        <f t="array" ref="V5">IFERROR(INDEX('Tabelle - Spalten verteilt'!$A$3:$A$500,MATCH(LARGE(IF('Tabelle - Spalten verteilt'!$I$3:$I$500&lt;&gt;"",'Tabelle - Spalten verteilt'!$I$3:$I$500-ROW($B$3:$B$500)*10^-10,""),V$2),'Tabelle - Spalten verteilt'!$I$3:$I$500-ROW($B$3:$B$500)*10^-10,0),COLUMN($A1)),"")</f>
        <v>Shannon Johnson</v>
      </c>
      <c r="W5" s="54" t="str" cm="1">
        <f t="array" ref="W5">IFERROR(INDEX('Tabelle - Spalten verteilt'!$A$3:$A$500,MATCH(LARGE(IF('Tabelle - Spalten verteilt'!$I$3:$I$500&lt;&gt;"",'Tabelle - Spalten verteilt'!$I$3:$I$500-ROW($B$3:$B$500)*10^-10,""),W$2),'Tabelle - Spalten verteilt'!$I$3:$I$500-ROW($B$3:$B$500)*10^-10,0),COLUMN($A1)),"")</f>
        <v>Lisa Leslie</v>
      </c>
      <c r="X5" s="54" t="str" cm="1">
        <f t="array" ref="X5">IFERROR(INDEX('Tabelle - Spalten verteilt'!$A$3:$A$500,MATCH(LARGE(IF('Tabelle - Spalten verteilt'!$I$3:$I$500&lt;&gt;"",'Tabelle - Spalten verteilt'!$I$3:$I$500-ROW($B$3:$B$500)*10^-10,""),X$2),'Tabelle - Spalten verteilt'!$I$3:$I$500-ROW($B$3:$B$500)*10^-10,0),COLUMN($A1)),"")</f>
        <v>Sylvia Fowles</v>
      </c>
      <c r="Y5" s="54" t="str" cm="1">
        <f t="array" ref="Y5">IFERROR(INDEX('Tabelle - Spalten verteilt'!$A$3:$A$500,MATCH(LARGE(IF('Tabelle - Spalten verteilt'!$I$3:$I$500&lt;&gt;"",'Tabelle - Spalten verteilt'!$I$3:$I$500-ROW($B$3:$B$500)*10^-10,""),Y$2),'Tabelle - Spalten verteilt'!$I$3:$I$500-ROW($B$3:$B$500)*10^-10,0),COLUMN($A1)),"")</f>
        <v>Nykesha Sales</v>
      </c>
      <c r="Z5" s="54" t="str" cm="1">
        <f t="array" ref="Z5">IFERROR(INDEX('Tabelle - Spalten verteilt'!$A$3:$A$500,MATCH(LARGE(IF('Tabelle - Spalten verteilt'!$I$3:$I$500&lt;&gt;"",'Tabelle - Spalten verteilt'!$I$3:$I$500-ROW($B$3:$B$500)*10^-10,""),Z$2),'Tabelle - Spalten verteilt'!$I$3:$I$500-ROW($B$3:$B$500)*10^-10,0),COLUMN($A1)),"")</f>
        <v>Becky Hammon</v>
      </c>
      <c r="AA5" s="4"/>
      <c r="AB5" s="4"/>
      <c r="AC5" s="23" cm="1">
        <f t="array" ref="AC5">SUM(IF($B5:$Z5&lt;&gt;"",1/COUNTIF($B5:$Z5,$B5:$Z5),""))</f>
        <v>25</v>
      </c>
      <c r="AD5" s="4"/>
      <c r="AE5" s="4"/>
    </row>
    <row r="6" spans="1:31" s="1" customFormat="1" ht="27.7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12"/>
      <c r="AD6" s="4"/>
      <c r="AE6" s="4"/>
    </row>
    <row r="7" spans="1:31" s="1" customFormat="1" ht="27.75" customHeight="1">
      <c r="A7" s="36" t="s">
        <v>2</v>
      </c>
      <c r="B7" s="41">
        <f>IFERROR(LARGE(INDEX('Tabelle - Spalten verteilt'!$A$2:$BQ$600,,MATCH($A$7,'Tabelle - Spalten verteilt'!$2:$2,0)),B$2),"")</f>
        <v>3234</v>
      </c>
      <c r="C7" s="41">
        <f>IFERROR(LARGE(INDEX('Tabelle - Spalten verteilt'!$A$2:$BQ$600,,MATCH($A$7,'Tabelle - Spalten verteilt'!$2:$2,0)),C$2),"")</f>
        <v>2850</v>
      </c>
      <c r="D7" s="41">
        <f>IFERROR(LARGE(INDEX('Tabelle - Spalten verteilt'!$A$2:$BQ$600,,MATCH($A$7,'Tabelle - Spalten verteilt'!$2:$2,0)),D$2),"")</f>
        <v>2599</v>
      </c>
      <c r="E7" s="41">
        <f>IFERROR(LARGE(INDEX('Tabelle - Spalten verteilt'!$A$2:$BQ$600,,MATCH($A$7,'Tabelle - Spalten verteilt'!$2:$2,0)),E$2),"")</f>
        <v>2394</v>
      </c>
      <c r="F7" s="41">
        <f>IFERROR(LARGE(INDEX('Tabelle - Spalten verteilt'!$A$2:$BQ$600,,MATCH($A$7,'Tabelle - Spalten verteilt'!$2:$2,0)),F$2),"")</f>
        <v>2348</v>
      </c>
      <c r="G7" s="41">
        <f>IFERROR(LARGE(INDEX('Tabelle - Spalten verteilt'!$A$2:$BQ$600,,MATCH($A$7,'Tabelle - Spalten verteilt'!$2:$2,0)),G$2),"")</f>
        <v>1708</v>
      </c>
      <c r="H7" s="41">
        <f>IFERROR(LARGE(INDEX('Tabelle - Spalten verteilt'!$A$2:$BQ$600,,MATCH($A$7,'Tabelle - Spalten verteilt'!$2:$2,0)),H$2),"")</f>
        <v>1488</v>
      </c>
      <c r="I7" s="42">
        <f>IFERROR(LARGE(INDEX('Tabelle - Spalten verteilt'!$A$2:$BQ$600,,MATCH($A$7,'Tabelle - Spalten verteilt'!$2:$2,0)),I$2),"")</f>
        <v>1463</v>
      </c>
      <c r="J7" s="42">
        <f>IFERROR(LARGE(INDEX('Tabelle - Spalten verteilt'!$A$2:$BQ$600,,MATCH($A$7,'Tabelle - Spalten verteilt'!$2:$2,0)),J$2),"")</f>
        <v>1463</v>
      </c>
      <c r="K7" s="41">
        <f>IFERROR(LARGE(INDEX('Tabelle - Spalten verteilt'!$A$2:$BQ$600,,MATCH($A$7,'Tabelle - Spalten verteilt'!$2:$2,0)),K$2),"")</f>
        <v>1424</v>
      </c>
      <c r="L7" s="41">
        <f>IFERROR(LARGE(INDEX('Tabelle - Spalten verteilt'!$A$2:$BQ$600,,MATCH($A$7,'Tabelle - Spalten verteilt'!$2:$2,0)),L$2),"")</f>
        <v>1138</v>
      </c>
      <c r="M7" s="41">
        <f>IFERROR(LARGE(INDEX('Tabelle - Spalten verteilt'!$A$2:$BQ$600,,MATCH($A$7,'Tabelle - Spalten verteilt'!$2:$2,0)),M$2),"")</f>
        <v>1075</v>
      </c>
      <c r="N7" s="41">
        <f>IFERROR(LARGE(INDEX('Tabelle - Spalten verteilt'!$A$2:$BQ$600,,MATCH($A$7,'Tabelle - Spalten verteilt'!$2:$2,0)),N$2),"")</f>
        <v>1061</v>
      </c>
      <c r="O7" s="41">
        <f>IFERROR(LARGE(INDEX('Tabelle - Spalten verteilt'!$A$2:$BQ$600,,MATCH($A$7,'Tabelle - Spalten verteilt'!$2:$2,0)),O$2),"")</f>
        <v>1037</v>
      </c>
      <c r="P7" s="41">
        <f>IFERROR(LARGE(INDEX('Tabelle - Spalten verteilt'!$A$2:$BQ$600,,MATCH($A$7,'Tabelle - Spalten verteilt'!$2:$2,0)),P$2),"")</f>
        <v>921</v>
      </c>
      <c r="Q7" s="41">
        <f>IFERROR(LARGE(INDEX('Tabelle - Spalten verteilt'!$A$2:$BQ$600,,MATCH($A$7,'Tabelle - Spalten verteilt'!$2:$2,0)),Q$2),"")</f>
        <v>915</v>
      </c>
      <c r="R7" s="41">
        <f>IFERROR(LARGE(INDEX('Tabelle - Spalten verteilt'!$A$2:$BQ$600,,MATCH($A$7,'Tabelle - Spalten verteilt'!$2:$2,0)),R$2),"")</f>
        <v>879</v>
      </c>
      <c r="S7" s="41">
        <f>IFERROR(LARGE(INDEX('Tabelle - Spalten verteilt'!$A$2:$BQ$600,,MATCH($A$7,'Tabelle - Spalten verteilt'!$2:$2,0)),S$2),"")</f>
        <v>874</v>
      </c>
      <c r="T7" s="41">
        <f>IFERROR(LARGE(INDEX('Tabelle - Spalten verteilt'!$A$2:$BQ$600,,MATCH($A$7,'Tabelle - Spalten verteilt'!$2:$2,0)),T$2),"")</f>
        <v>854</v>
      </c>
      <c r="U7" s="41">
        <f>IFERROR(LARGE(INDEX('Tabelle - Spalten verteilt'!$A$2:$BQ$600,,MATCH($A$7,'Tabelle - Spalten verteilt'!$2:$2,0)),U$2),"")</f>
        <v>839</v>
      </c>
      <c r="V7" s="41">
        <f>IFERROR(LARGE(INDEX('Tabelle - Spalten verteilt'!$A$2:$BQ$600,,MATCH($A$7,'Tabelle - Spalten verteilt'!$2:$2,0)),V$2),"")</f>
        <v>797</v>
      </c>
      <c r="W7" s="41">
        <f>IFERROR(LARGE(INDEX('Tabelle - Spalten verteilt'!$A$2:$BQ$600,,MATCH($A$7,'Tabelle - Spalten verteilt'!$2:$2,0)),W$2),"")</f>
        <v>683</v>
      </c>
      <c r="X7" s="41">
        <f>IFERROR(LARGE(INDEX('Tabelle - Spalten verteilt'!$A$2:$BQ$600,,MATCH($A$7,'Tabelle - Spalten verteilt'!$2:$2,0)),X$2),"")</f>
        <v>594</v>
      </c>
      <c r="Y7" s="41">
        <f>IFERROR(LARGE(INDEX('Tabelle - Spalten verteilt'!$A$2:$BQ$600,,MATCH($A$7,'Tabelle - Spalten verteilt'!$2:$2,0)),Y$2),"")</f>
        <v>461</v>
      </c>
      <c r="Z7" s="41">
        <f>IFERROR(LARGE(INDEX('Tabelle - Spalten verteilt'!$A$2:$BQ$600,,MATCH($A$7,'Tabelle - Spalten verteilt'!$2:$2,0)),Z$2),"")</f>
        <v>453</v>
      </c>
      <c r="AA7" s="12">
        <f>SUM($B7:$Z7)</f>
        <v>33552</v>
      </c>
      <c r="AB7" s="12">
        <f>AVERAGE($B7:$Z7)</f>
        <v>1342.08</v>
      </c>
      <c r="AC7" s="13" cm="1">
        <f t="array" ref="AC7">SUM(IF($B7:$Z7&lt;&gt;"",1/COUNTIF($B7:$Z7,$B7:$Z7),""))</f>
        <v>24</v>
      </c>
      <c r="AD7" s="4"/>
      <c r="AE7" s="4"/>
    </row>
    <row r="8" spans="1:31" s="1" customFormat="1" ht="27.75" customHeight="1">
      <c r="A8" s="4"/>
      <c r="B8" s="44" t="str">
        <f>IFERROR(INDEX('Tabelle - Spalten verteilt'!$A$3:$A$600,MATCH(LARGE(INDEX('Tabelle - Spalten verteilt'!$A$3:$BQ$600,,MATCH($A$7,'Tabelle - Spalten verteilt'!$2:$2,0)),B$2),INDEX('Tabelle - Spalten verteilt'!$A$3:$BQ$600,,MATCH($A$7,'Tabelle - Spalten verteilt'!$2:$2,0)),0)),"")</f>
        <v>Sue Bird</v>
      </c>
      <c r="C8" s="44" t="str">
        <f>IFERROR(INDEX('Tabelle - Spalten verteilt'!$A$3:$A$600,MATCH(LARGE(INDEX('Tabelle - Spalten verteilt'!$A$3:$BQ$600,,MATCH($A$7,'Tabelle - Spalten verteilt'!$2:$2,0)),C$2),INDEX('Tabelle - Spalten verteilt'!$A$3:$BQ$600,,MATCH($A$7,'Tabelle - Spalten verteilt'!$2:$2,0)),0)),"")</f>
        <v>Courtney Vandersloot</v>
      </c>
      <c r="D8" s="44" t="str">
        <f>IFERROR(INDEX('Tabelle - Spalten verteilt'!$A$3:$A$600,MATCH(LARGE(INDEX('Tabelle - Spalten verteilt'!$A$3:$BQ$600,,MATCH($A$7,'Tabelle - Spalten verteilt'!$2:$2,0)),D$2),INDEX('Tabelle - Spalten verteilt'!$A$3:$BQ$600,,MATCH($A$7,'Tabelle - Spalten verteilt'!$2:$2,0)),0)),"")</f>
        <v>Ticha Penicheiro</v>
      </c>
      <c r="E8" s="44" t="str">
        <f>IFERROR(INDEX('Tabelle - Spalten verteilt'!$A$3:$A$600,MATCH(LARGE(INDEX('Tabelle - Spalten verteilt'!$A$3:$BQ$600,,MATCH($A$7,'Tabelle - Spalten verteilt'!$2:$2,0)),E$2),INDEX('Tabelle - Spalten verteilt'!$A$3:$BQ$600,,MATCH($A$7,'Tabelle - Spalten verteilt'!$2:$2,0)),0)),"")</f>
        <v>Diana Taurasi</v>
      </c>
      <c r="F8" s="44" t="str">
        <f>IFERROR(INDEX('Tabelle - Spalten verteilt'!$A$3:$A$600,MATCH(LARGE(INDEX('Tabelle - Spalten verteilt'!$A$3:$BQ$600,,MATCH($A$7,'Tabelle - Spalten verteilt'!$2:$2,0)),F$2),INDEX('Tabelle - Spalten verteilt'!$A$3:$BQ$600,,MATCH($A$7,'Tabelle - Spalten verteilt'!$2:$2,0)),0)),"")</f>
        <v>Lindsay Whalen</v>
      </c>
      <c r="G8" s="44" t="str">
        <f>IFERROR(INDEX('Tabelle - Spalten verteilt'!$A$3:$A$600,MATCH(LARGE(INDEX('Tabelle - Spalten verteilt'!$A$3:$BQ$600,,MATCH($A$7,'Tabelle - Spalten verteilt'!$2:$2,0)),G$2),INDEX('Tabelle - Spalten verteilt'!$A$3:$BQ$600,,MATCH($A$7,'Tabelle - Spalten verteilt'!$2:$2,0)),0)),"")</f>
        <v>Becky Hammon</v>
      </c>
      <c r="H8" s="44" t="str">
        <f>IFERROR(INDEX('Tabelle - Spalten verteilt'!$A$3:$A$600,MATCH(LARGE(INDEX('Tabelle - Spalten verteilt'!$A$3:$BQ$600,,MATCH($A$7,'Tabelle - Spalten verteilt'!$2:$2,0)),H$2),INDEX('Tabelle - Spalten verteilt'!$A$3:$BQ$600,,MATCH($A$7,'Tabelle - Spalten verteilt'!$2:$2,0)),0)),"")</f>
        <v>Tamika Catchings</v>
      </c>
      <c r="I8" s="45" t="str">
        <f>IFERROR(INDEX('Tabelle - Spalten verteilt'!$A$3:$A$600,MATCH(LARGE(INDEX('Tabelle - Spalten verteilt'!$A$3:$BQ$600,,MATCH($A$7,'Tabelle - Spalten verteilt'!$2:$2,0)),I$2),INDEX('Tabelle - Spalten verteilt'!$A$3:$BQ$600,,MATCH($A$7,'Tabelle - Spalten verteilt'!$2:$2,0)),0)),"")</f>
        <v>Alyssa Thomas</v>
      </c>
      <c r="J8" s="45" t="str">
        <f>IFERROR(INDEX('Tabelle - Spalten verteilt'!$A$3:$A$600,MATCH(LARGE(INDEX('Tabelle - Spalten verteilt'!$A$3:$BQ$600,,MATCH($A$7,'Tabelle - Spalten verteilt'!$2:$2,0)),J$2),INDEX('Tabelle - Spalten verteilt'!$A$3:$BQ$600,,MATCH($A$7,'Tabelle - Spalten verteilt'!$2:$2,0)),0)),"")</f>
        <v>Alyssa Thomas</v>
      </c>
      <c r="K8" s="44" t="str">
        <f>IFERROR(INDEX('Tabelle - Spalten verteilt'!$A$3:$A$600,MATCH(LARGE(INDEX('Tabelle - Spalten verteilt'!$A$3:$BQ$600,,MATCH($A$7,'Tabelle - Spalten verteilt'!$2:$2,0)),K$2),INDEX('Tabelle - Spalten verteilt'!$A$3:$BQ$600,,MATCH($A$7,'Tabelle - Spalten verteilt'!$2:$2,0)),0)),"")</f>
        <v>Shannon Johnson</v>
      </c>
      <c r="L8" s="44" t="str">
        <f>IFERROR(INDEX('Tabelle - Spalten verteilt'!$A$3:$A$600,MATCH(LARGE(INDEX('Tabelle - Spalten verteilt'!$A$3:$BQ$600,,MATCH($A$7,'Tabelle - Spalten verteilt'!$2:$2,0)),L$2),INDEX('Tabelle - Spalten verteilt'!$A$3:$BQ$600,,MATCH($A$7,'Tabelle - Spalten verteilt'!$2:$2,0)),0)),"")</f>
        <v>DeWanna Bonner</v>
      </c>
      <c r="M8" s="44" t="str">
        <f>IFERROR(INDEX('Tabelle - Spalten verteilt'!$A$3:$A$600,MATCH(LARGE(INDEX('Tabelle - Spalten verteilt'!$A$3:$BQ$600,,MATCH($A$7,'Tabelle - Spalten verteilt'!$2:$2,0)),M$2),INDEX('Tabelle - Spalten verteilt'!$A$3:$BQ$600,,MATCH($A$7,'Tabelle - Spalten verteilt'!$2:$2,0)),0)),"")</f>
        <v>Katie Douglas</v>
      </c>
      <c r="N8" s="44" t="str">
        <f>IFERROR(INDEX('Tabelle - Spalten verteilt'!$A$3:$A$600,MATCH(LARGE(INDEX('Tabelle - Spalten verteilt'!$A$3:$BQ$600,,MATCH($A$7,'Tabelle - Spalten verteilt'!$2:$2,0)),N$2),INDEX('Tabelle - Spalten verteilt'!$A$3:$BQ$600,,MATCH($A$7,'Tabelle - Spalten verteilt'!$2:$2,0)),0)),"")</f>
        <v>Alana Beard</v>
      </c>
      <c r="O8" s="44" t="str">
        <f>IFERROR(INDEX('Tabelle - Spalten verteilt'!$A$3:$A$600,MATCH(LARGE(INDEX('Tabelle - Spalten verteilt'!$A$3:$BQ$600,,MATCH($A$7,'Tabelle - Spalten verteilt'!$2:$2,0)),O$2),INDEX('Tabelle - Spalten verteilt'!$A$3:$BQ$600,,MATCH($A$7,'Tabelle - Spalten verteilt'!$2:$2,0)),0)),"")</f>
        <v>Sheryl Swoopes</v>
      </c>
      <c r="P8" s="44" t="str">
        <f>IFERROR(INDEX('Tabelle - Spalten verteilt'!$A$3:$A$600,MATCH(LARGE(INDEX('Tabelle - Spalten verteilt'!$A$3:$BQ$600,,MATCH($A$7,'Tabelle - Spalten verteilt'!$2:$2,0)),P$2),INDEX('Tabelle - Spalten verteilt'!$A$3:$BQ$600,,MATCH($A$7,'Tabelle - Spalten verteilt'!$2:$2,0)),0)),"")</f>
        <v>DeLisha Milton-Jones</v>
      </c>
      <c r="Q8" s="44" t="str">
        <f>IFERROR(INDEX('Tabelle - Spalten verteilt'!$A$3:$A$600,MATCH(LARGE(INDEX('Tabelle - Spalten verteilt'!$A$3:$BQ$600,,MATCH($A$7,'Tabelle - Spalten verteilt'!$2:$2,0)),Q$2),INDEX('Tabelle - Spalten verteilt'!$A$3:$BQ$600,,MATCH($A$7,'Tabelle - Spalten verteilt'!$2:$2,0)),0)),"")</f>
        <v>Angel McCoughtry</v>
      </c>
      <c r="R8" s="44" t="str">
        <f>IFERROR(INDEX('Tabelle - Spalten verteilt'!$A$3:$A$600,MATCH(LARGE(INDEX('Tabelle - Spalten verteilt'!$A$3:$BQ$600,,MATCH($A$7,'Tabelle - Spalten verteilt'!$2:$2,0)),R$2),INDEX('Tabelle - Spalten verteilt'!$A$3:$BQ$600,,MATCH($A$7,'Tabelle - Spalten verteilt'!$2:$2,0)),0)),"")</f>
        <v>Taj McWilliams-Franklin</v>
      </c>
      <c r="S8" s="44" t="str">
        <f>IFERROR(INDEX('Tabelle - Spalten verteilt'!$A$3:$A$600,MATCH(LARGE(INDEX('Tabelle - Spalten verteilt'!$A$3:$BQ$600,,MATCH($A$7,'Tabelle - Spalten verteilt'!$2:$2,0)),S$2),INDEX('Tabelle - Spalten verteilt'!$A$3:$BQ$600,,MATCH($A$7,'Tabelle - Spalten verteilt'!$2:$2,0)),0)),"")</f>
        <v>Lisa Leslie</v>
      </c>
      <c r="T8" s="44" t="str">
        <f>IFERROR(INDEX('Tabelle - Spalten verteilt'!$A$3:$A$600,MATCH(LARGE(INDEX('Tabelle - Spalten verteilt'!$A$3:$BQ$600,,MATCH($A$7,'Tabelle - Spalten verteilt'!$2:$2,0)),T$2),INDEX('Tabelle - Spalten verteilt'!$A$3:$BQ$600,,MATCH($A$7,'Tabelle - Spalten verteilt'!$2:$2,0)),0)),"")</f>
        <v>Tully Bevilaqua</v>
      </c>
      <c r="U8" s="44" t="str">
        <f>IFERROR(INDEX('Tabelle - Spalten verteilt'!$A$3:$A$600,MATCH(LARGE(INDEX('Tabelle - Spalten verteilt'!$A$3:$BQ$600,,MATCH($A$7,'Tabelle - Spalten verteilt'!$2:$2,0)),U$2),INDEX('Tabelle - Spalten verteilt'!$A$3:$BQ$600,,MATCH($A$7,'Tabelle - Spalten verteilt'!$2:$2,0)),0)),"")</f>
        <v>Jia Perkins</v>
      </c>
      <c r="V8" s="44" t="str">
        <f>IFERROR(INDEX('Tabelle - Spalten verteilt'!$A$3:$A$600,MATCH(LARGE(INDEX('Tabelle - Spalten verteilt'!$A$3:$BQ$600,,MATCH($A$7,'Tabelle - Spalten verteilt'!$2:$2,0)),V$2),INDEX('Tabelle - Spalten verteilt'!$A$3:$BQ$600,,MATCH($A$7,'Tabelle - Spalten verteilt'!$2:$2,0)),0)),"")</f>
        <v>Nneka Ogwumike</v>
      </c>
      <c r="W8" s="44" t="str">
        <f>IFERROR(INDEX('Tabelle - Spalten verteilt'!$A$3:$A$600,MATCH(LARGE(INDEX('Tabelle - Spalten verteilt'!$A$3:$BQ$600,,MATCH($A$7,'Tabelle - Spalten verteilt'!$2:$2,0)),W$2),INDEX('Tabelle - Spalten verteilt'!$A$3:$BQ$600,,MATCH($A$7,'Tabelle - Spalten verteilt'!$2:$2,0)),0)),"")</f>
        <v>Nykesha Sales</v>
      </c>
      <c r="X8" s="44" t="str">
        <f>IFERROR(INDEX('Tabelle - Spalten verteilt'!$A$3:$A$600,MATCH(LARGE(INDEX('Tabelle - Spalten verteilt'!$A$3:$BQ$600,,MATCH($A$7,'Tabelle - Spalten verteilt'!$2:$2,0)),X$2),INDEX('Tabelle - Spalten verteilt'!$A$3:$BQ$600,,MATCH($A$7,'Tabelle - Spalten verteilt'!$2:$2,0)),0)),"")</f>
        <v>Sancho Lyttle</v>
      </c>
      <c r="Y8" s="44" t="str">
        <f>IFERROR(INDEX('Tabelle - Spalten verteilt'!$A$3:$A$600,MATCH(LARGE(INDEX('Tabelle - Spalten verteilt'!$A$3:$BQ$600,,MATCH($A$7,'Tabelle - Spalten verteilt'!$2:$2,0)),Y$2),INDEX('Tabelle - Spalten verteilt'!$A$3:$BQ$600,,MATCH($A$7,'Tabelle - Spalten verteilt'!$2:$2,0)),0)),"")</f>
        <v>Sylvia Fowles</v>
      </c>
      <c r="Z8" s="44" t="str">
        <f>IFERROR(INDEX('Tabelle - Spalten verteilt'!$A$3:$A$600,MATCH(LARGE(INDEX('Tabelle - Spalten verteilt'!$A$3:$BQ$600,,MATCH($A$7,'Tabelle - Spalten verteilt'!$2:$2,0)),Z$2),INDEX('Tabelle - Spalten verteilt'!$A$3:$BQ$600,,MATCH($A$7,'Tabelle - Spalten verteilt'!$2:$2,0)),0)),"")</f>
        <v>Yolanda Griffith</v>
      </c>
      <c r="AA8" s="12"/>
      <c r="AB8" s="12"/>
      <c r="AC8" s="13" cm="1">
        <f t="array" ref="AC8">SUM(IF($B8:$Z8&lt;&gt;"",1/COUNTIF($B8:$Z8,$B8:$Z8),""))</f>
        <v>24</v>
      </c>
      <c r="AD8" s="4"/>
      <c r="AE8" s="4"/>
    </row>
    <row r="9" spans="1:31" s="1" customFormat="1" ht="27.75" customHeight="1">
      <c r="A9" s="4"/>
      <c r="B9" s="54" t="str" cm="1">
        <f t="array" ref="B9">IFERROR(INDEX('Tabelle - Spalten verteilt'!$A$3:$A$600,MATCH(LARGE(IF('Tabelle - Spalten verteilt'!$T$3:$T$600&lt;&gt;"",'Tabelle - Spalten verteilt'!$T$3:$T$600-ROW($B$3:$B$600)*10^-10,""),B$2),'Tabelle - Spalten verteilt'!$T$3:$T$600-ROW($B$3:$B$600)*10^-10,0),COLUMN($A5)),"")</f>
        <v>Sue Bird</v>
      </c>
      <c r="C9" s="54" t="str" cm="1">
        <f t="array" ref="C9">IFERROR(INDEX('Tabelle - Spalten verteilt'!$A$3:$A$600,MATCH(LARGE(IF('Tabelle - Spalten verteilt'!$T$3:$T$600&lt;&gt;"",'Tabelle - Spalten verteilt'!$T$3:$T$600-ROW($B$3:$B$600)*10^-10,""),C$2),'Tabelle - Spalten verteilt'!$T$3:$T$600-ROW($B$3:$B$600)*10^-10,0),COLUMN($A5)),"")</f>
        <v>Courtney Vandersloot</v>
      </c>
      <c r="D9" s="54" t="str" cm="1">
        <f t="array" ref="D9">IFERROR(INDEX('Tabelle - Spalten verteilt'!$A$3:$A$600,MATCH(LARGE(IF('Tabelle - Spalten verteilt'!$T$3:$T$600&lt;&gt;"",'Tabelle - Spalten verteilt'!$T$3:$T$600-ROW($B$3:$B$600)*10^-10,""),D$2),'Tabelle - Spalten verteilt'!$T$3:$T$600-ROW($B$3:$B$600)*10^-10,0),COLUMN($A5)),"")</f>
        <v>Ticha Penicheiro</v>
      </c>
      <c r="E9" s="54" t="str" cm="1">
        <f t="array" ref="E9">IFERROR(INDEX('Tabelle - Spalten verteilt'!$A$3:$A$600,MATCH(LARGE(IF('Tabelle - Spalten verteilt'!$T$3:$T$600&lt;&gt;"",'Tabelle - Spalten verteilt'!$T$3:$T$600-ROW($B$3:$B$600)*10^-10,""),E$2),'Tabelle - Spalten verteilt'!$T$3:$T$600-ROW($B$3:$B$600)*10^-10,0),COLUMN($A5)),"")</f>
        <v>Diana Taurasi</v>
      </c>
      <c r="F9" s="54" t="str" cm="1">
        <f t="array" ref="F9">IFERROR(INDEX('Tabelle - Spalten verteilt'!$A$3:$A$600,MATCH(LARGE(IF('Tabelle - Spalten verteilt'!$T$3:$T$600&lt;&gt;"",'Tabelle - Spalten verteilt'!$T$3:$T$600-ROW($B$3:$B$600)*10^-10,""),F$2),'Tabelle - Spalten verteilt'!$T$3:$T$600-ROW($B$3:$B$600)*10^-10,0),COLUMN($A5)),"")</f>
        <v>Lindsay Whalen</v>
      </c>
      <c r="G9" s="54" t="str" cm="1">
        <f t="array" ref="G9">IFERROR(INDEX('Tabelle - Spalten verteilt'!$A$3:$A$600,MATCH(LARGE(IF('Tabelle - Spalten verteilt'!$T$3:$T$600&lt;&gt;"",'Tabelle - Spalten verteilt'!$T$3:$T$600-ROW($B$3:$B$600)*10^-10,""),G$2),'Tabelle - Spalten verteilt'!$T$3:$T$600-ROW($B$3:$B$600)*10^-10,0),COLUMN($A5)),"")</f>
        <v>Becky Hammon</v>
      </c>
      <c r="H9" s="54" t="str" cm="1">
        <f t="array" ref="H9">IFERROR(INDEX('Tabelle - Spalten verteilt'!$A$3:$A$600,MATCH(LARGE(IF('Tabelle - Spalten verteilt'!$T$3:$T$600&lt;&gt;"",'Tabelle - Spalten verteilt'!$T$3:$T$600-ROW($B$3:$B$600)*10^-10,""),H$2),'Tabelle - Spalten verteilt'!$T$3:$T$600-ROW($B$3:$B$600)*10^-10,0),COLUMN($A5)),"")</f>
        <v>Tamika Catchings</v>
      </c>
      <c r="I9" s="54" t="str" cm="1">
        <f t="array" ref="I9">IFERROR(INDEX('Tabelle - Spalten verteilt'!$A$3:$A$600,MATCH(LARGE(IF('Tabelle - Spalten verteilt'!$T$3:$T$600&lt;&gt;"",'Tabelle - Spalten verteilt'!$T$3:$T$600-ROW($B$3:$B$600)*10^-10,""),I$2),'Tabelle - Spalten verteilt'!$T$3:$T$600-ROW($B$3:$B$600)*10^-10,0),COLUMN($A5)),"")</f>
        <v>Alyssa Thomas</v>
      </c>
      <c r="J9" s="54" t="str" cm="1">
        <f t="array" ref="J9">IFERROR(INDEX('Tabelle - Spalten verteilt'!$A$3:$A$600,MATCH(LARGE(IF('Tabelle - Spalten verteilt'!$T$3:$T$600&lt;&gt;"",'Tabelle - Spalten verteilt'!$T$3:$T$600-ROW($B$3:$B$600)*10^-10,""),J$2),'Tabelle - Spalten verteilt'!$T$3:$T$600-ROW($B$3:$B$600)*10^-10,0),COLUMN($A5)),"")</f>
        <v>Candace Parker</v>
      </c>
      <c r="K9" s="54" t="str" cm="1">
        <f t="array" ref="K9">IFERROR(INDEX('Tabelle - Spalten verteilt'!$A$3:$A$600,MATCH(LARGE(IF('Tabelle - Spalten verteilt'!$T$3:$T$600&lt;&gt;"",'Tabelle - Spalten verteilt'!$T$3:$T$600-ROW($B$3:$B$600)*10^-10,""),K$2),'Tabelle - Spalten verteilt'!$T$3:$T$600-ROW($B$3:$B$600)*10^-10,0),COLUMN($A5)),"")</f>
        <v>Shannon Johnson</v>
      </c>
      <c r="L9" s="54" t="str" cm="1">
        <f t="array" ref="L9">IFERROR(INDEX('Tabelle - Spalten verteilt'!$A$3:$A$600,MATCH(LARGE(IF('Tabelle - Spalten verteilt'!$T$3:$T$600&lt;&gt;"",'Tabelle - Spalten verteilt'!$T$3:$T$600-ROW($B$3:$B$600)*10^-10,""),L$2),'Tabelle - Spalten verteilt'!$T$3:$T$600-ROW($B$3:$B$600)*10^-10,0),COLUMN($A5)),"")</f>
        <v>DeWanna Bonner</v>
      </c>
      <c r="M9" s="54" t="str" cm="1">
        <f t="array" ref="M9">IFERROR(INDEX('Tabelle - Spalten verteilt'!$A$3:$A$600,MATCH(LARGE(IF('Tabelle - Spalten verteilt'!$T$3:$T$600&lt;&gt;"",'Tabelle - Spalten verteilt'!$T$3:$T$600-ROW($B$3:$B$600)*10^-10,""),M$2),'Tabelle - Spalten verteilt'!$T$3:$T$600-ROW($B$3:$B$600)*10^-10,0),COLUMN($A5)),"")</f>
        <v>Katie Douglas</v>
      </c>
      <c r="N9" s="54" t="str" cm="1">
        <f t="array" ref="N9">IFERROR(INDEX('Tabelle - Spalten verteilt'!$A$3:$A$600,MATCH(LARGE(IF('Tabelle - Spalten verteilt'!$T$3:$T$600&lt;&gt;"",'Tabelle - Spalten verteilt'!$T$3:$T$600-ROW($B$3:$B$600)*10^-10,""),N$2),'Tabelle - Spalten verteilt'!$T$3:$T$600-ROW($B$3:$B$600)*10^-10,0),COLUMN($A5)),"")</f>
        <v>Alana Beard</v>
      </c>
      <c r="O9" s="54" t="str" cm="1">
        <f t="array" ref="O9">IFERROR(INDEX('Tabelle - Spalten verteilt'!$A$3:$A$600,MATCH(LARGE(IF('Tabelle - Spalten verteilt'!$T$3:$T$600&lt;&gt;"",'Tabelle - Spalten verteilt'!$T$3:$T$600-ROW($B$3:$B$600)*10^-10,""),O$2),'Tabelle - Spalten verteilt'!$T$3:$T$600-ROW($B$3:$B$600)*10^-10,0),COLUMN($A5)),"")</f>
        <v>Sheryl Swoopes</v>
      </c>
      <c r="P9" s="54" t="str" cm="1">
        <f t="array" ref="P9">IFERROR(INDEX('Tabelle - Spalten verteilt'!$A$3:$A$600,MATCH(LARGE(IF('Tabelle - Spalten verteilt'!$T$3:$T$600&lt;&gt;"",'Tabelle - Spalten verteilt'!$T$3:$T$600-ROW($B$3:$B$600)*10^-10,""),P$2),'Tabelle - Spalten verteilt'!$T$3:$T$600-ROW($B$3:$B$600)*10^-10,0),COLUMN($A5)),"")</f>
        <v>DeLisha Milton-Jones</v>
      </c>
      <c r="Q9" s="54" t="str" cm="1">
        <f t="array" ref="Q9">IFERROR(INDEX('Tabelle - Spalten verteilt'!$A$3:$A$600,MATCH(LARGE(IF('Tabelle - Spalten verteilt'!$T$3:$T$600&lt;&gt;"",'Tabelle - Spalten verteilt'!$T$3:$T$600-ROW($B$3:$B$600)*10^-10,""),Q$2),'Tabelle - Spalten verteilt'!$T$3:$T$600-ROW($B$3:$B$600)*10^-10,0),COLUMN($A5)),"")</f>
        <v>Angel McCoughtry</v>
      </c>
      <c r="R9" s="54" t="str" cm="1">
        <f t="array" ref="R9">IFERROR(INDEX('Tabelle - Spalten verteilt'!$A$3:$A$600,MATCH(LARGE(IF('Tabelle - Spalten verteilt'!$T$3:$T$600&lt;&gt;"",'Tabelle - Spalten verteilt'!$T$3:$T$600-ROW($B$3:$B$600)*10^-10,""),R$2),'Tabelle - Spalten verteilt'!$T$3:$T$600-ROW($B$3:$B$600)*10^-10,0),COLUMN($A5)),"")</f>
        <v>Taj McWilliams-Franklin</v>
      </c>
      <c r="S9" s="54" t="str" cm="1">
        <f t="array" ref="S9">IFERROR(INDEX('Tabelle - Spalten verteilt'!$A$3:$A$600,MATCH(LARGE(IF('Tabelle - Spalten verteilt'!$T$3:$T$600&lt;&gt;"",'Tabelle - Spalten verteilt'!$T$3:$T$600-ROW($B$3:$B$600)*10^-10,""),S$2),'Tabelle - Spalten verteilt'!$T$3:$T$600-ROW($B$3:$B$600)*10^-10,0),COLUMN($A5)),"")</f>
        <v>Lisa Leslie</v>
      </c>
      <c r="T9" s="54" t="str" cm="1">
        <f t="array" ref="T9">IFERROR(INDEX('Tabelle - Spalten verteilt'!$A$3:$A$600,MATCH(LARGE(IF('Tabelle - Spalten verteilt'!$T$3:$T$600&lt;&gt;"",'Tabelle - Spalten verteilt'!$T$3:$T$600-ROW($B$3:$B$600)*10^-10,""),T$2),'Tabelle - Spalten verteilt'!$T$3:$T$600-ROW($B$3:$B$600)*10^-10,0),COLUMN($A5)),"")</f>
        <v>Tully Bevilaqua</v>
      </c>
      <c r="U9" s="54" t="str" cm="1">
        <f t="array" ref="U9">IFERROR(INDEX('Tabelle - Spalten verteilt'!$A$3:$A$600,MATCH(LARGE(IF('Tabelle - Spalten verteilt'!$T$3:$T$600&lt;&gt;"",'Tabelle - Spalten verteilt'!$T$3:$T$600-ROW($B$3:$B$600)*10^-10,""),U$2),'Tabelle - Spalten verteilt'!$T$3:$T$600-ROW($B$3:$B$600)*10^-10,0),COLUMN($A5)),"")</f>
        <v>Jia Perkins</v>
      </c>
      <c r="V9" s="54" t="str" cm="1">
        <f t="array" ref="V9">IFERROR(INDEX('Tabelle - Spalten verteilt'!$A$3:$A$600,MATCH(LARGE(IF('Tabelle - Spalten verteilt'!$T$3:$T$600&lt;&gt;"",'Tabelle - Spalten verteilt'!$T$3:$T$600-ROW($B$3:$B$600)*10^-10,""),V$2),'Tabelle - Spalten verteilt'!$T$3:$T$600-ROW($B$3:$B$600)*10^-10,0),COLUMN($A5)),"")</f>
        <v>Nneka Ogwumike</v>
      </c>
      <c r="W9" s="54" t="str" cm="1">
        <f t="array" ref="W9">IFERROR(INDEX('Tabelle - Spalten verteilt'!$A$3:$A$600,MATCH(LARGE(IF('Tabelle - Spalten verteilt'!$T$3:$T$600&lt;&gt;"",'Tabelle - Spalten verteilt'!$T$3:$T$600-ROW($B$3:$B$600)*10^-10,""),W$2),'Tabelle - Spalten verteilt'!$T$3:$T$600-ROW($B$3:$B$600)*10^-10,0),COLUMN($A5)),"")</f>
        <v>Nykesha Sales</v>
      </c>
      <c r="X9" s="54" t="str" cm="1">
        <f t="array" ref="X9">IFERROR(INDEX('Tabelle - Spalten verteilt'!$A$3:$A$600,MATCH(LARGE(IF('Tabelle - Spalten verteilt'!$T$3:$T$600&lt;&gt;"",'Tabelle - Spalten verteilt'!$T$3:$T$600-ROW($B$3:$B$600)*10^-10,""),X$2),'Tabelle - Spalten verteilt'!$T$3:$T$600-ROW($B$3:$B$600)*10^-10,0),COLUMN($A5)),"")</f>
        <v>Sancho Lyttle</v>
      </c>
      <c r="Y9" s="54" t="str" cm="1">
        <f t="array" ref="Y9">IFERROR(INDEX('Tabelle - Spalten verteilt'!$A$3:$A$600,MATCH(LARGE(IF('Tabelle - Spalten verteilt'!$T$3:$T$600&lt;&gt;"",'Tabelle - Spalten verteilt'!$T$3:$T$600-ROW($B$3:$B$600)*10^-10,""),Y$2),'Tabelle - Spalten verteilt'!$T$3:$T$600-ROW($B$3:$B$600)*10^-10,0),COLUMN($A5)),"")</f>
        <v>Sylvia Fowles</v>
      </c>
      <c r="Z9" s="54" t="str" cm="1">
        <f t="array" ref="Z9">IFERROR(INDEX('Tabelle - Spalten verteilt'!$A$3:$A$600,MATCH(LARGE(IF('Tabelle - Spalten verteilt'!$T$3:$T$600&lt;&gt;"",'Tabelle - Spalten verteilt'!$T$3:$T$600-ROW($B$3:$B$600)*10^-10,""),Z$2),'Tabelle - Spalten verteilt'!$T$3:$T$600-ROW($B$3:$B$600)*10^-10,0),COLUMN($A5)),"")</f>
        <v>Yolanda Griffith</v>
      </c>
      <c r="AA9" s="12"/>
      <c r="AB9" s="12"/>
      <c r="AC9" s="23" cm="1">
        <f t="array" ref="AC9">SUM(IF($B9:$Z9&lt;&gt;"",1/COUNTIF($B9:$Z9,$B9:$Z9),""))</f>
        <v>25</v>
      </c>
      <c r="AD9" s="4"/>
      <c r="AE9" s="4"/>
    </row>
    <row r="10" spans="1:31" s="1" customFormat="1" ht="27.75" customHeight="1">
      <c r="A10" s="4"/>
      <c r="B10" s="27" t="str" cm="1">
        <f t="array" ref="B10:Z10">IFERROR(INDEX(_xlfn.SORTBY('Tabelle - Spalten verteilt'!$A$3:$A$30,'Tabelle - Spalten verteilt'!$T$3:$T$30,-1),_xlfn.SEQUENCE(,COUNTA('Tabelle - Spalten verteilt'!$A$3:$A$30))),"")</f>
        <v>Sue Bird</v>
      </c>
      <c r="C10" s="27" t="str">
        <v>Courtney Vandersloot</v>
      </c>
      <c r="D10" s="27" t="str">
        <v>Ticha Penicheiro</v>
      </c>
      <c r="E10" s="27" t="str">
        <v>Diana Taurasi</v>
      </c>
      <c r="F10" s="27" t="str">
        <v>Lindsay Whalen</v>
      </c>
      <c r="G10" s="27" t="str">
        <v>Becky Hammon</v>
      </c>
      <c r="H10" s="27" t="str">
        <v>Tamika Catchings</v>
      </c>
      <c r="I10" s="27" t="str">
        <v>Alyssa Thomas</v>
      </c>
      <c r="J10" s="27" t="str">
        <v>Candace Parker</v>
      </c>
      <c r="K10" s="27" t="str">
        <v>Shannon Johnson</v>
      </c>
      <c r="L10" s="27" t="str">
        <v>DeWanna Bonner</v>
      </c>
      <c r="M10" s="27" t="str">
        <v>Katie Douglas</v>
      </c>
      <c r="N10" s="27" t="str">
        <v>Alana Beard</v>
      </c>
      <c r="O10" s="27" t="str">
        <v>Sheryl Swoopes</v>
      </c>
      <c r="P10" s="27" t="str">
        <v>DeLisha Milton-Jones</v>
      </c>
      <c r="Q10" s="27" t="str">
        <v>Angel McCoughtry</v>
      </c>
      <c r="R10" s="27" t="str">
        <v>Taj McWilliams-Franklin</v>
      </c>
      <c r="S10" s="27" t="str">
        <v>Lisa Leslie</v>
      </c>
      <c r="T10" s="27" t="str">
        <v>Tully Bevilaqua</v>
      </c>
      <c r="U10" s="27" t="str">
        <v>Jia Perkins</v>
      </c>
      <c r="V10" s="27" t="str">
        <v>Nneka Ogwumike</v>
      </c>
      <c r="W10" s="27" t="str">
        <v>Nykesha Sales</v>
      </c>
      <c r="X10" s="27" t="str">
        <v>Sancho Lyttle</v>
      </c>
      <c r="Y10" s="27" t="str">
        <v>Sylvia Fowles</v>
      </c>
      <c r="Z10" s="27" t="str">
        <v>Yolanda Griffith</v>
      </c>
      <c r="AA10" s="2"/>
      <c r="AB10" s="3"/>
      <c r="AC10" s="23" cm="1">
        <f t="array" ref="AC10">SUM(IF($B10:$Z10&lt;&gt;"",1/COUNTIF($B10:$Z10,$B10:$Z10),""))</f>
        <v>25</v>
      </c>
      <c r="AD10" s="4"/>
      <c r="AE10" s="4"/>
    </row>
    <row r="11" spans="1:31" s="1" customFormat="1" ht="27.7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31" s="1" customFormat="1" ht="27.75" customHeight="1">
      <c r="A12" s="4"/>
      <c r="B12" s="29"/>
      <c r="C12" s="30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31" s="1" customFormat="1" ht="27.75" customHeight="1">
      <c r="A13" s="4"/>
      <c r="B13" s="28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31" s="1" customFormat="1" ht="27.75" customHeight="1">
      <c r="A14" s="4"/>
      <c r="B14" s="26"/>
      <c r="C14" s="26"/>
      <c r="D14" s="26"/>
      <c r="E14" s="26"/>
      <c r="F14" s="26"/>
      <c r="G14" s="26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31" s="1" customFormat="1" ht="27.7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</row>
    <row r="16" spans="1:31" s="1" customFormat="1" ht="27.75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</row>
    <row r="17" spans="1:31" s="1" customFormat="1" ht="27.75" customHeight="1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</row>
    <row r="18" spans="1:31" s="1" customFormat="1" ht="27.7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s="1" customFormat="1" ht="27.7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s="1" customFormat="1" ht="27.7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</sheetData>
  <conditionalFormatting sqref="B2:Z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Index Vergleich KGrösste Doppel</vt:lpstr>
      <vt:lpstr>Tabelle bzw Matrix - Spalten</vt:lpstr>
      <vt:lpstr>Analyse der Tabellenwerte</vt:lpstr>
      <vt:lpstr>Tabelle - Spalten verteilt</vt:lpstr>
      <vt:lpstr>Analyse der verteilten Spalten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Elmar Vogt</cp:lastModifiedBy>
  <dcterms:created xsi:type="dcterms:W3CDTF">2025-03-26T01:10:04Z</dcterms:created>
  <dcterms:modified xsi:type="dcterms:W3CDTF">2025-05-29T23:26:33Z</dcterms:modified>
</cp:coreProperties>
</file>