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Users\elan5\Downloads\"/>
    </mc:Choice>
  </mc:AlternateContent>
  <xr:revisionPtr revIDLastSave="0" documentId="8_{B5636690-888D-48A7-97D7-9802B28199AC}" xr6:coauthVersionLast="47" xr6:coauthVersionMax="47" xr10:uidLastSave="{00000000-0000-0000-0000-000000000000}"/>
  <bookViews>
    <workbookView xWindow="-108" yWindow="-108" windowWidth="23256" windowHeight="13896" xr2:uid="{79BD5375-BF96-4249-BF34-6D78E36F10C5}"/>
  </bookViews>
  <sheets>
    <sheet name="Share (2)" sheetId="6" r:id="rId1"/>
    <sheet name="Share" sheetId="1" r:id="rId2"/>
    <sheet name="Tabelle2" sheetId="2" state="hidden" r:id="rId3"/>
    <sheet name="Kunden" sheetId="3" r:id="rId4"/>
    <sheet name="April" sheetId="4" r:id="rId5"/>
    <sheet name="Mai" sheetId="5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1" i="6" l="1" a="1"/>
  <c r="C31" i="6" s="1"/>
  <c r="C32" i="6" a="1"/>
  <c r="C32" i="6" s="1"/>
  <c r="C33" i="6" a="1"/>
  <c r="C33" i="6" s="1"/>
  <c r="C34" i="6" a="1"/>
  <c r="C34" i="6" s="1"/>
  <c r="B31" i="6" a="1"/>
  <c r="B31" i="6" s="1"/>
  <c r="B32" i="6" a="1"/>
  <c r="B32" i="6" s="1"/>
  <c r="B33" i="6" a="1"/>
  <c r="B33" i="6" s="1"/>
  <c r="B34" i="6" a="1"/>
  <c r="B34" i="6" s="1"/>
  <c r="B8" i="6" a="1"/>
  <c r="B8" i="6" s="1"/>
  <c r="B9" i="6" a="1"/>
  <c r="B9" i="6" s="1"/>
  <c r="B10" i="6" a="1"/>
  <c r="B10" i="6" s="1"/>
  <c r="B11" i="6" a="1"/>
  <c r="B11" i="6" s="1"/>
  <c r="B12" i="6" a="1"/>
  <c r="B12" i="6" s="1"/>
  <c r="B13" i="6" a="1"/>
  <c r="B13" i="6" s="1"/>
  <c r="B14" i="6" a="1"/>
  <c r="B14" i="6" s="1"/>
  <c r="B15" i="6" a="1"/>
  <c r="B15" i="6" s="1"/>
  <c r="B16" i="6" a="1"/>
  <c r="B16" i="6" s="1"/>
  <c r="B17" i="6" a="1"/>
  <c r="B17" i="6" s="1"/>
  <c r="B18" i="6" a="1"/>
  <c r="B18" i="6" s="1"/>
  <c r="B19" i="6" a="1"/>
  <c r="B19" i="6" s="1"/>
  <c r="B20" i="6" a="1"/>
  <c r="B20" i="6" s="1"/>
  <c r="B21" i="6" a="1"/>
  <c r="B21" i="6"/>
  <c r="B22" i="6" a="1"/>
  <c r="B22" i="6" s="1"/>
  <c r="B23" i="6" a="1"/>
  <c r="B23" i="6" s="1"/>
  <c r="B24" i="6" a="1"/>
  <c r="B24" i="6" s="1"/>
  <c r="B25" i="6" a="1"/>
  <c r="B25" i="6" s="1"/>
  <c r="B26" i="6" a="1"/>
  <c r="B26" i="6" s="1"/>
  <c r="B27" i="6" a="1"/>
  <c r="B27" i="6" s="1"/>
  <c r="B28" i="6" a="1"/>
  <c r="B28" i="6" s="1"/>
  <c r="B29" i="6" a="1"/>
  <c r="B29" i="6" s="1"/>
  <c r="B30" i="6" a="1"/>
  <c r="B30" i="6" s="1"/>
  <c r="B7" i="6" a="1"/>
  <c r="B7" i="6" s="1"/>
  <c r="C8" i="6" a="1"/>
  <c r="C8" i="6" s="1"/>
  <c r="C9" i="6" a="1"/>
  <c r="C9" i="6" s="1"/>
  <c r="C10" i="6" a="1"/>
  <c r="C10" i="6" s="1"/>
  <c r="C11" i="6" a="1"/>
  <c r="C11" i="6" s="1"/>
  <c r="C12" i="6" a="1"/>
  <c r="C12" i="6" s="1"/>
  <c r="C13" i="6" a="1"/>
  <c r="C13" i="6" s="1"/>
  <c r="C14" i="6" a="1"/>
  <c r="C14" i="6" s="1"/>
  <c r="C15" i="6" a="1"/>
  <c r="C15" i="6" s="1"/>
  <c r="C16" i="6" a="1"/>
  <c r="C16" i="6" s="1"/>
  <c r="C17" i="6" a="1"/>
  <c r="C17" i="6" s="1"/>
  <c r="C18" i="6" a="1"/>
  <c r="C18" i="6" s="1"/>
  <c r="C19" i="6" a="1"/>
  <c r="C19" i="6" s="1"/>
  <c r="C20" i="6" a="1"/>
  <c r="C20" i="6" s="1"/>
  <c r="C21" i="6" a="1"/>
  <c r="C21" i="6" s="1"/>
  <c r="C22" i="6" a="1"/>
  <c r="C22" i="6" s="1"/>
  <c r="C23" i="6" a="1"/>
  <c r="C23" i="6" s="1"/>
  <c r="C24" i="6" a="1"/>
  <c r="C24" i="6" s="1"/>
  <c r="C25" i="6" a="1"/>
  <c r="C25" i="6" s="1"/>
  <c r="C26" i="6" a="1"/>
  <c r="C26" i="6" s="1"/>
  <c r="C27" i="6" a="1"/>
  <c r="C27" i="6" s="1"/>
  <c r="C28" i="6" a="1"/>
  <c r="C28" i="6" s="1"/>
  <c r="C29" i="6" a="1"/>
  <c r="C29" i="6" s="1"/>
  <c r="C30" i="6" a="1"/>
  <c r="C30" i="6" s="1"/>
  <c r="C7" i="6" a="1"/>
  <c r="C7" i="6" s="1"/>
  <c r="D35" i="6"/>
  <c r="B7" i="1" a="1"/>
  <c r="B7" i="1" s="1"/>
  <c r="F2" i="3" a="1"/>
  <c r="E7" i="6" l="1" a="1"/>
  <c r="F7" i="6" a="1"/>
  <c r="F7" i="6" s="1"/>
  <c r="G7" i="6" a="1"/>
  <c r="G7" i="6" s="1"/>
  <c r="H7" i="6" a="1"/>
  <c r="H7" i="6" s="1"/>
  <c r="E35" i="1"/>
  <c r="D35" i="1"/>
  <c r="F2" i="3"/>
  <c r="E7" i="6" l="1"/>
  <c r="E35" i="6"/>
  <c r="G35" i="6" s="1"/>
  <c r="G3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<sst xmlns="http://schemas.openxmlformats.org/spreadsheetml/2006/main" count="942" uniqueCount="74">
  <si>
    <t>April</t>
  </si>
  <si>
    <t>Storeebene</t>
  </si>
  <si>
    <t>Store</t>
  </si>
  <si>
    <t>CZ</t>
  </si>
  <si>
    <t>Sales Value</t>
  </si>
  <si>
    <t>zu VJ</t>
  </si>
  <si>
    <t>ISS</t>
  </si>
  <si>
    <t>Summe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</si>
  <si>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</si>
  <si>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</si>
  <si>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</si>
  <si>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</si>
  <si>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</si>
  <si>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</si>
  <si>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</si>
  <si>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</si>
  <si>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Januar</t>
  </si>
  <si>
    <t>Februar</t>
  </si>
  <si>
    <t>März</t>
  </si>
  <si>
    <t>Müller</t>
  </si>
  <si>
    <t>Schneider</t>
  </si>
  <si>
    <t xml:space="preserve">Huber </t>
  </si>
  <si>
    <t>Müller 1</t>
  </si>
  <si>
    <t>Müller 2</t>
  </si>
  <si>
    <t>Schneider 1</t>
  </si>
  <si>
    <t>Schneider 2</t>
  </si>
  <si>
    <t>Huber 1</t>
  </si>
  <si>
    <t>Huber 2</t>
  </si>
  <si>
    <t>Müller 3</t>
  </si>
  <si>
    <t>Müller 4</t>
  </si>
  <si>
    <t>Müller 5</t>
  </si>
  <si>
    <t>Müller 6</t>
  </si>
  <si>
    <t>Müller 7</t>
  </si>
  <si>
    <t>Schneider 3</t>
  </si>
  <si>
    <t>Schneider 4</t>
  </si>
  <si>
    <t>Schneider 5</t>
  </si>
  <si>
    <t>Schneider 6</t>
  </si>
  <si>
    <t>Schneider 7</t>
  </si>
  <si>
    <t>Schneider 8</t>
  </si>
  <si>
    <t>Schneider 9</t>
  </si>
  <si>
    <t>Schneider 10</t>
  </si>
  <si>
    <t>Schneider 11</t>
  </si>
  <si>
    <t>Schneider 12</t>
  </si>
  <si>
    <t>Schneider 13</t>
  </si>
  <si>
    <t>Schneider 14</t>
  </si>
  <si>
    <t>Huber 3</t>
  </si>
  <si>
    <t>Huber 4</t>
  </si>
  <si>
    <t>Huber 5</t>
  </si>
  <si>
    <t>Gruppe</t>
  </si>
  <si>
    <t>Haus</t>
  </si>
  <si>
    <t>Nummer</t>
  </si>
  <si>
    <t>Huber</t>
  </si>
  <si>
    <t/>
  </si>
  <si>
    <t>Umsatz</t>
  </si>
  <si>
    <t>Verkaufsmenge</t>
  </si>
  <si>
    <t>KW18</t>
  </si>
  <si>
    <t>Monat 202504</t>
  </si>
  <si>
    <t>kumuliert GJ</t>
  </si>
  <si>
    <t>Unternehmensgruppe</t>
  </si>
  <si>
    <t>Fil. Nr.</t>
  </si>
  <si>
    <t>Inhouse Share</t>
  </si>
  <si>
    <r>
      <rPr>
        <b/>
        <sz val="8"/>
        <color rgb="FF000000"/>
        <rFont val="Arial"/>
        <family val="2"/>
      </rPr>
      <t xml:space="preserve">zu VJ
</t>
    </r>
    <r>
      <rPr>
        <b/>
        <sz val="8"/>
        <color rgb="FF000000"/>
        <rFont val="Arial"/>
        <family val="2"/>
      </rPr>
      <t>(in %-Pkt.)</t>
    </r>
  </si>
  <si>
    <t>Sell-Out Qty</t>
  </si>
  <si>
    <t>Schneider 15</t>
  </si>
  <si>
    <t>Schneider 16</t>
  </si>
  <si>
    <t>Schneider 17</t>
  </si>
  <si>
    <t>Schneider 18</t>
  </si>
  <si>
    <t>Schneider 19</t>
  </si>
  <si>
    <t>Schneider 20</t>
  </si>
  <si>
    <t>Schneider 21</t>
  </si>
  <si>
    <t>Schneider 22</t>
  </si>
  <si>
    <t>Schneider 23</t>
  </si>
  <si>
    <t>Schneider 24</t>
  </si>
  <si>
    <t>leer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</si>
</sst>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[$-10407]#,##0.00&quot;€&quot;"/>
    <numFmt numFmtId="165" formatCode="[$-10407]\+0.0%;\-0.0%"/>
    <numFmt numFmtId="166" formatCode="[$-10407]0.00%"/>
    <numFmt numFmtId="167" formatCode="[$-10407]\+0.00%;\-0.00%"/>
    <numFmt numFmtId="168" formatCode="[$-10407]#,##0;\(#,##0\)"/>
    <numFmt numFmtId="169" formatCode="[$-10407]#,##0"/>
  </numFmts>
  <fonts count="1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rgb="FF000000"/>
      <name val="Aptos Narrow"/>
      <family val="2"/>
      <scheme val="minor"/>
    </font>
    <font>
      <b/>
      <sz val="10"/>
      <color rgb="FFFFFFFF"/>
      <name val="Arial"/>
      <family val="2"/>
    </font>
    <font>
      <sz val="11"/>
      <name val="Calibri"/>
      <family val="2"/>
    </font>
    <font>
      <sz val="10"/>
      <color rgb="FF000000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b/>
      <sz val="11"/>
      <color rgb="FFFF0000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6A2A"/>
        <bgColor rgb="FFFF6A2A"/>
      </patternFill>
    </fill>
    <fill>
      <patternFill patternType="solid">
        <fgColor rgb="FFACD2ED"/>
        <bgColor rgb="FFACD2ED"/>
      </patternFill>
    </fill>
    <fill>
      <patternFill patternType="solid">
        <fgColor rgb="FFD3D3D3"/>
        <bgColor rgb="FFD3D3D3"/>
      </patternFill>
    </fill>
    <fill>
      <patternFill patternType="solid">
        <fgColor rgb="FFFFFFFF"/>
        <bgColor rgb="FFFFFFFF"/>
      </patternFill>
    </fill>
    <fill>
      <patternFill patternType="solid">
        <fgColor rgb="FFFEA076"/>
        <bgColor rgb="FFFEA076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 style="thin">
        <color rgb="FFD3D3D3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7" fillId="0" borderId="0"/>
  </cellStyleXfs>
  <cellXfs count="57">
    <xf numFmtId="0" fontId="0" fillId="0" borderId="0" xfId="0"/>
    <xf numFmtId="0" fontId="2" fillId="2" borderId="6" xfId="0" applyFont="1" applyFill="1" applyBorder="1" applyAlignment="1">
      <alignment horizontal="right"/>
    </xf>
    <xf numFmtId="0" fontId="0" fillId="2" borderId="6" xfId="0" applyFill="1" applyBorder="1" applyAlignment="1">
      <alignment horizontal="right"/>
    </xf>
    <xf numFmtId="1" fontId="0" fillId="3" borderId="6" xfId="0" applyNumberFormat="1" applyFill="1" applyBorder="1" applyAlignment="1">
      <alignment horizontal="left" vertical="center"/>
    </xf>
    <xf numFmtId="0" fontId="2" fillId="3" borderId="6" xfId="0" applyFont="1" applyFill="1" applyBorder="1" applyAlignment="1">
      <alignment horizontal="right"/>
    </xf>
    <xf numFmtId="3" fontId="4" fillId="2" borderId="6" xfId="0" applyNumberFormat="1" applyFont="1" applyFill="1" applyBorder="1" applyAlignment="1">
      <alignment horizontal="right" vertical="center"/>
    </xf>
    <xf numFmtId="3" fontId="5" fillId="2" borderId="6" xfId="1" applyNumberFormat="1" applyFont="1" applyFill="1" applyBorder="1" applyAlignment="1">
      <alignment horizontal="right" vertical="center"/>
    </xf>
    <xf numFmtId="10" fontId="4" fillId="2" borderId="6" xfId="1" applyNumberFormat="1" applyFont="1" applyFill="1" applyBorder="1" applyAlignment="1">
      <alignment horizontal="right" vertical="center"/>
    </xf>
    <xf numFmtId="0" fontId="0" fillId="0" borderId="0" xfId="0" applyAlignment="1">
      <alignment horizontal="left"/>
    </xf>
    <xf numFmtId="0" fontId="0" fillId="3" borderId="2" xfId="0" applyFill="1" applyBorder="1" applyAlignment="1">
      <alignment horizontal="left" vertical="center"/>
    </xf>
    <xf numFmtId="0" fontId="8" fillId="5" borderId="11" xfId="2" applyFont="1" applyFill="1" applyBorder="1" applyAlignment="1">
      <alignment vertical="top" wrapText="1" readingOrder="1"/>
    </xf>
    <xf numFmtId="0" fontId="10" fillId="0" borderId="0" xfId="2" applyFont="1" applyAlignment="1">
      <alignment vertical="top" wrapText="1" readingOrder="1"/>
    </xf>
    <xf numFmtId="0" fontId="11" fillId="6" borderId="0" xfId="2" applyFont="1" applyFill="1" applyAlignment="1">
      <alignment vertical="top" wrapText="1" readingOrder="1"/>
    </xf>
    <xf numFmtId="0" fontId="11" fillId="6" borderId="0" xfId="2" applyFont="1" applyFill="1" applyAlignment="1">
      <alignment vertical="center" wrapText="1" readingOrder="1"/>
    </xf>
    <xf numFmtId="0" fontId="11" fillId="6" borderId="13" xfId="2" applyFont="1" applyFill="1" applyBorder="1" applyAlignment="1">
      <alignment vertical="center" wrapText="1" readingOrder="1"/>
    </xf>
    <xf numFmtId="0" fontId="11" fillId="7" borderId="0" xfId="2" applyFont="1" applyFill="1" applyAlignment="1">
      <alignment vertical="top" wrapText="1" readingOrder="1"/>
    </xf>
    <xf numFmtId="0" fontId="12" fillId="7" borderId="13" xfId="2" applyFont="1" applyFill="1" applyBorder="1" applyAlignment="1">
      <alignment horizontal="right" vertical="top" wrapText="1" readingOrder="1"/>
    </xf>
    <xf numFmtId="164" fontId="12" fillId="7" borderId="13" xfId="2" applyNumberFormat="1" applyFont="1" applyFill="1" applyBorder="1" applyAlignment="1">
      <alignment horizontal="right" vertical="top" wrapText="1" readingOrder="1"/>
    </xf>
    <xf numFmtId="165" fontId="12" fillId="7" borderId="13" xfId="2" applyNumberFormat="1" applyFont="1" applyFill="1" applyBorder="1" applyAlignment="1">
      <alignment horizontal="right" vertical="top" wrapText="1" readingOrder="1"/>
    </xf>
    <xf numFmtId="166" fontId="12" fillId="7" borderId="13" xfId="2" applyNumberFormat="1" applyFont="1" applyFill="1" applyBorder="1" applyAlignment="1">
      <alignment horizontal="right" vertical="top" wrapText="1" readingOrder="1"/>
    </xf>
    <xf numFmtId="167" fontId="12" fillId="7" borderId="13" xfId="2" applyNumberFormat="1" applyFont="1" applyFill="1" applyBorder="1" applyAlignment="1">
      <alignment horizontal="right" vertical="top" wrapText="1" readingOrder="1"/>
    </xf>
    <xf numFmtId="168" fontId="12" fillId="7" borderId="13" xfId="2" applyNumberFormat="1" applyFont="1" applyFill="1" applyBorder="1" applyAlignment="1">
      <alignment horizontal="right" vertical="top" wrapText="1" readingOrder="1"/>
    </xf>
    <xf numFmtId="0" fontId="11" fillId="8" borderId="0" xfId="2" applyFont="1" applyFill="1" applyAlignment="1">
      <alignment vertical="top" wrapText="1" readingOrder="1"/>
    </xf>
    <xf numFmtId="0" fontId="12" fillId="8" borderId="13" xfId="2" applyFont="1" applyFill="1" applyBorder="1" applyAlignment="1">
      <alignment horizontal="right" vertical="top" wrapText="1" readingOrder="1"/>
    </xf>
    <xf numFmtId="164" fontId="12" fillId="8" borderId="13" xfId="2" applyNumberFormat="1" applyFont="1" applyFill="1" applyBorder="1" applyAlignment="1">
      <alignment horizontal="right" vertical="top" wrapText="1" readingOrder="1"/>
    </xf>
    <xf numFmtId="166" fontId="12" fillId="8" borderId="13" xfId="2" applyNumberFormat="1" applyFont="1" applyFill="1" applyBorder="1" applyAlignment="1">
      <alignment horizontal="right" vertical="top" wrapText="1" readingOrder="1"/>
    </xf>
    <xf numFmtId="169" fontId="12" fillId="8" borderId="13" xfId="2" applyNumberFormat="1" applyFont="1" applyFill="1" applyBorder="1" applyAlignment="1">
      <alignment horizontal="right" vertical="top" wrapText="1" readingOrder="1"/>
    </xf>
    <xf numFmtId="165" fontId="12" fillId="8" borderId="13" xfId="2" applyNumberFormat="1" applyFont="1" applyFill="1" applyBorder="1" applyAlignment="1">
      <alignment horizontal="right" vertical="top" wrapText="1" readingOrder="1"/>
    </xf>
    <xf numFmtId="167" fontId="12" fillId="8" borderId="13" xfId="2" applyNumberFormat="1" applyFont="1" applyFill="1" applyBorder="1" applyAlignment="1">
      <alignment horizontal="right" vertical="top" wrapText="1" readingOrder="1"/>
    </xf>
    <xf numFmtId="168" fontId="12" fillId="8" borderId="13" xfId="2" applyNumberFormat="1" applyFont="1" applyFill="1" applyBorder="1" applyAlignment="1">
      <alignment horizontal="right" vertical="top" wrapText="1" readingOrder="1"/>
    </xf>
    <xf numFmtId="169" fontId="12" fillId="7" borderId="13" xfId="2" applyNumberFormat="1" applyFont="1" applyFill="1" applyBorder="1" applyAlignment="1">
      <alignment horizontal="right" vertical="top" wrapText="1" readingOrder="1"/>
    </xf>
    <xf numFmtId="0" fontId="11" fillId="9" borderId="14" xfId="2" applyFont="1" applyFill="1" applyBorder="1" applyAlignment="1">
      <alignment vertical="top" wrapText="1" readingOrder="1"/>
    </xf>
    <xf numFmtId="0" fontId="11" fillId="9" borderId="13" xfId="2" applyFont="1" applyFill="1" applyBorder="1" applyAlignment="1">
      <alignment horizontal="right" vertical="top" wrapText="1" readingOrder="1"/>
    </xf>
    <xf numFmtId="164" fontId="11" fillId="9" borderId="13" xfId="2" applyNumberFormat="1" applyFont="1" applyFill="1" applyBorder="1" applyAlignment="1">
      <alignment horizontal="right" vertical="top" wrapText="1" readingOrder="1"/>
    </xf>
    <xf numFmtId="165" fontId="11" fillId="9" borderId="13" xfId="2" applyNumberFormat="1" applyFont="1" applyFill="1" applyBorder="1" applyAlignment="1">
      <alignment horizontal="right" vertical="top" wrapText="1" readingOrder="1"/>
    </xf>
    <xf numFmtId="166" fontId="11" fillId="9" borderId="13" xfId="2" applyNumberFormat="1" applyFont="1" applyFill="1" applyBorder="1" applyAlignment="1">
      <alignment horizontal="right" vertical="top" wrapText="1" readingOrder="1"/>
    </xf>
    <xf numFmtId="167" fontId="11" fillId="9" borderId="13" xfId="2" applyNumberFormat="1" applyFont="1" applyFill="1" applyBorder="1" applyAlignment="1">
      <alignment horizontal="right" vertical="top" wrapText="1" readingOrder="1"/>
    </xf>
    <xf numFmtId="169" fontId="11" fillId="9" borderId="13" xfId="2" applyNumberFormat="1" applyFont="1" applyFill="1" applyBorder="1" applyAlignment="1">
      <alignment horizontal="right" vertical="top" wrapText="1" readingOrder="1"/>
    </xf>
    <xf numFmtId="168" fontId="11" fillId="9" borderId="13" xfId="2" applyNumberFormat="1" applyFont="1" applyFill="1" applyBorder="1" applyAlignment="1">
      <alignment horizontal="right" vertical="top" wrapText="1" readingOrder="1"/>
    </xf>
    <xf numFmtId="0" fontId="13" fillId="3" borderId="6" xfId="0" applyFont="1" applyFill="1" applyBorder="1" applyAlignment="1">
      <alignment horizontal="right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left" vertical="center"/>
    </xf>
    <xf numFmtId="0" fontId="11" fillId="6" borderId="11" xfId="2" applyFont="1" applyFill="1" applyBorder="1" applyAlignment="1">
      <alignment horizontal="center" vertical="top" wrapText="1" readingOrder="1"/>
    </xf>
    <xf numFmtId="0" fontId="9" fillId="0" borderId="12" xfId="2" applyFont="1" applyBorder="1" applyAlignment="1">
      <alignment vertical="top" wrapText="1"/>
    </xf>
    <xf numFmtId="0" fontId="8" fillId="5" borderId="12" xfId="2" applyFont="1" applyFill="1" applyBorder="1" applyAlignment="1">
      <alignment horizontal="center" vertical="top" wrapText="1" readingOrder="1"/>
    </xf>
    <xf numFmtId="1" fontId="0" fillId="3" borderId="6" xfId="0" applyNumberFormat="1" applyFill="1" applyBorder="1"/>
  </cellXfs>
  <cellStyles count="3">
    <cellStyle name="Normal" xfId="2" xr:uid="{1ED75DEE-1E6C-43FD-8FEB-9E5E93F46D43}"/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CF2B04-FECC-4770-8B49-0877D6B3F3E3}">
  <dimension ref="B2:H35"/>
  <sheetViews>
    <sheetView tabSelected="1" topLeftCell="A12" workbookViewId="0">
      <selection activeCell="E7" sqref="E7"/>
    </sheetView>
  </sheetViews>
  <sheetFormatPr baseColWidth="10" defaultRowHeight="14.4" x14ac:dyDescent="0.3"/>
  <cols>
    <col min="3" max="3" width="32.44140625" bestFit="1" customWidth="1"/>
    <col min="4" max="8" width="20.33203125" customWidth="1"/>
  </cols>
  <sheetData>
    <row r="2" spans="2:8" ht="18" x14ac:dyDescent="0.3">
      <c r="B2" s="40" t="s">
        <v>8</v>
      </c>
      <c r="C2" s="41"/>
      <c r="D2" s="42" t="s">
        <v>1</v>
      </c>
      <c r="E2" s="43"/>
      <c r="F2" s="43"/>
      <c r="G2" s="43"/>
      <c r="H2" s="44"/>
    </row>
    <row r="4" spans="2:8" x14ac:dyDescent="0.3">
      <c r="B4" s="45" t="s">
        <v>2</v>
      </c>
      <c r="C4" s="46"/>
      <c r="D4" s="51" t="s">
        <v>20</v>
      </c>
      <c r="E4" s="51"/>
      <c r="F4" s="51"/>
      <c r="G4" s="51"/>
      <c r="H4" s="51"/>
    </row>
    <row r="5" spans="2:8" x14ac:dyDescent="0.3">
      <c r="B5" s="47"/>
      <c r="C5" s="48"/>
      <c r="D5" s="51"/>
      <c r="E5" s="51"/>
      <c r="F5" s="51"/>
      <c r="G5" s="51"/>
      <c r="H5" s="51"/>
    </row>
    <row r="6" spans="2:8" x14ac:dyDescent="0.3">
      <c r="B6" s="49"/>
      <c r="C6" s="50"/>
      <c r="D6" s="1" t="s">
        <v>3</v>
      </c>
      <c r="E6" s="2" t="s">
        <v>4</v>
      </c>
      <c r="F6" s="1" t="s">
        <v>5</v>
      </c>
      <c r="G6" s="1" t="s">
        <v>6</v>
      </c>
      <c r="H6" s="2" t="s">
        <v>5</v>
      </c>
    </row>
    <row r="7" spans="2:8" x14ac:dyDescent="0.3">
      <c r="B7" s="3" t="str" cm="1">
        <f t="array" ref="B7">IF(ROW(A1)&gt;COUNTIF(_xlfn._TRO_TRAILING(Kunden!$B:$B),$D$4),"",INDEX(_xlfn._TRO_TRAILING(Kunden!C:C),_xlfn.AGGREGATE(15,6,ROW(_xlfn._TRO_TRAILING(Kunden!$B:$B))/(_xlfn._TRO_TRAILING(Kunden!$B:$B)=$D$4),ROW(A1))))</f>
        <v>Schneider 1</v>
      </c>
      <c r="C7" s="56" cm="1">
        <f t="array" ref="C7">IF(ROW(B1)&gt;COUNTIF(_xlfn._TRO_TRAILING(Kunden!$B:$B),$D$4),"",INDEX(_xlfn._TRO_TRAILING(Kunden!D:D),_xlfn.AGGREGATE(15,6,ROW(_xlfn._TRO_TRAILING(Kunden!$B:$B))/(_xlfn._TRO_TRAILING(Kunden!$B:$B)=$D$4),ROW(B1))))</f>
        <v>600053843</v>
      </c>
      <c r="D7" s="39" t="s">
        <v>73</v>
      </c>
      <c r="E7" s="4" cm="1">
        <f t="array" aca="1" ref="E7:E34" ca="1">IF(_xlfn._TRO_TRAILING($B$7:$B$34)="","",IFERROR(VLOOKUP(_xlfn._TRO_TRAILING($C$7:$C$34),INDIRECT($B$2&amp;"!b:P"),COLUMN(L1),0),""))</f>
        <v>932.02</v>
      </c>
      <c r="F7" s="4" cm="1">
        <f t="array" aca="1" ref="F7:F34" ca="1">IF(_xlfn._TRO_TRAILING($B$7:$B$34)="","",IFERROR(VLOOKUP(_xlfn._TRO_TRAILING($C$7:$C$34),INDIRECT($B$2&amp;"!b:P"),COLUMN(M1),0),""))</f>
        <v>-0.75473684210526304</v>
      </c>
      <c r="G7" s="4" cm="1">
        <f t="array" aca="1" ref="G7:G34" ca="1">IF(_xlfn._TRO_TRAILING($B$7:$B$34)="","",IFERROR(VLOOKUP(_xlfn._TRO_TRAILING($C$7:$C$34),INDIRECT($B$2&amp;"!b:P"),COLUMN(N1),0),""))</f>
        <v>1.7574626162056201E-2</v>
      </c>
      <c r="H7" s="4" cm="1">
        <f t="array" aca="1" ref="H7:H34" ca="1">IF(_xlfn._TRO_TRAILING($B$7:$B$34)="","",IFERROR(VLOOKUP(_xlfn._TRO_TRAILING($C$7:$C$34),INDIRECT($B$2&amp;"!b:P"),COLUMN(O1),0),""))</f>
        <v>-6.7707478061652296E-2</v>
      </c>
    </row>
    <row r="8" spans="2:8" x14ac:dyDescent="0.3">
      <c r="B8" s="3" t="str" cm="1">
        <f t="array" ref="B8">IF(ROW(A2)&gt;COUNTIF(_xlfn._TRO_TRAILING(Kunden!$B:$B),$D$4),"",INDEX(_xlfn._TRO_TRAILING(Kunden!C:C),_xlfn.AGGREGATE(15,6,ROW(_xlfn._TRO_TRAILING(Kunden!$B:$B))/(_xlfn._TRO_TRAILING(Kunden!$B:$B)=$D$4),ROW(A2))))</f>
        <v>Schneider 2</v>
      </c>
      <c r="C8" s="56" cm="1">
        <f t="array" ref="C8">IF(ROW(B2)&gt;COUNTIF(_xlfn._TRO_TRAILING(Kunden!$B:$B),$D$4),"",INDEX(_xlfn._TRO_TRAILING(Kunden!D:D),_xlfn.AGGREGATE(15,6,ROW(_xlfn._TRO_TRAILING(Kunden!$B:$B))/(_xlfn._TRO_TRAILING(Kunden!$B:$B)=$D$4),ROW(B2))))</f>
        <v>15995949</v>
      </c>
      <c r="D8" s="39" t="s">
        <v>73</v>
      </c>
      <c r="E8" s="4">
        <f ca="1"/>
        <v>4906.8</v>
      </c>
      <c r="F8" s="4">
        <f ca="1"/>
        <v>-0.63232429192267303</v>
      </c>
      <c r="G8" s="4">
        <f ca="1"/>
        <v>6.69605087197402E-2</v>
      </c>
      <c r="H8" s="4">
        <f ca="1"/>
        <v>-8.5814884208130507E-2</v>
      </c>
    </row>
    <row r="9" spans="2:8" x14ac:dyDescent="0.3">
      <c r="B9" s="3" t="str" cm="1">
        <f t="array" ref="B9">IF(ROW(A3)&gt;COUNTIF(_xlfn._TRO_TRAILING(Kunden!$B:$B),$D$4),"",INDEX(_xlfn._TRO_TRAILING(Kunden!C:C),_xlfn.AGGREGATE(15,6,ROW(_xlfn._TRO_TRAILING(Kunden!$B:$B))/(_xlfn._TRO_TRAILING(Kunden!$B:$B)=$D$4),ROW(A3))))</f>
        <v>Schneider 3</v>
      </c>
      <c r="C9" s="56" cm="1">
        <f t="array" ref="C9">IF(ROW(B3)&gt;COUNTIF(_xlfn._TRO_TRAILING(Kunden!$B:$B),$D$4),"",INDEX(_xlfn._TRO_TRAILING(Kunden!D:D),_xlfn.AGGREGATE(15,6,ROW(_xlfn._TRO_TRAILING(Kunden!$B:$B))/(_xlfn._TRO_TRAILING(Kunden!$B:$B)=$D$4),ROW(B3))))</f>
        <v>600039774</v>
      </c>
      <c r="D9" s="39" t="s">
        <v>73</v>
      </c>
      <c r="E9" s="4">
        <f ca="1"/>
        <v>6756.82</v>
      </c>
      <c r="F9" s="4">
        <f ca="1"/>
        <v>7.1859137055837602E-2</v>
      </c>
      <c r="G9" s="4">
        <f ca="1"/>
        <v>0.117888235602003</v>
      </c>
      <c r="H9" s="4">
        <f ca="1"/>
        <v>3.3104632836852402E-2</v>
      </c>
    </row>
    <row r="10" spans="2:8" x14ac:dyDescent="0.3">
      <c r="B10" s="3" t="str" cm="1">
        <f t="array" ref="B10">IF(ROW(A4)&gt;COUNTIF(_xlfn._TRO_TRAILING(Kunden!$B:$B),$D$4),"",INDEX(_xlfn._TRO_TRAILING(Kunden!C:C),_xlfn.AGGREGATE(15,6,ROW(_xlfn._TRO_TRAILING(Kunden!$B:$B))/(_xlfn._TRO_TRAILING(Kunden!$B:$B)=$D$4),ROW(A4))))</f>
        <v>Schneider 4</v>
      </c>
      <c r="C10" s="56" cm="1">
        <f t="array" ref="C10">IF(ROW(B4)&gt;COUNTIF(_xlfn._TRO_TRAILING(Kunden!$B:$B),$D$4),"",INDEX(_xlfn._TRO_TRAILING(Kunden!D:D),_xlfn.AGGREGATE(15,6,ROW(_xlfn._TRO_TRAILING(Kunden!$B:$B))/(_xlfn._TRO_TRAILING(Kunden!$B:$B)=$D$4),ROW(B4))))</f>
        <v>600067628</v>
      </c>
      <c r="D10" s="39" t="s">
        <v>73</v>
      </c>
      <c r="E10" s="4">
        <f ca="1"/>
        <v>3402.57</v>
      </c>
      <c r="F10" s="4">
        <f ca="1"/>
        <v>-0.32197648934050599</v>
      </c>
      <c r="G10" s="4">
        <f ca="1"/>
        <v>6.5624035791422397E-2</v>
      </c>
      <c r="H10" s="4">
        <f ca="1"/>
        <v>-9.9064382492096599E-3</v>
      </c>
    </row>
    <row r="11" spans="2:8" x14ac:dyDescent="0.3">
      <c r="B11" s="3" t="str" cm="1">
        <f t="array" ref="B11">IF(ROW(A5)&gt;COUNTIF(_xlfn._TRO_TRAILING(Kunden!$B:$B),$D$4),"",INDEX(_xlfn._TRO_TRAILING(Kunden!C:C),_xlfn.AGGREGATE(15,6,ROW(_xlfn._TRO_TRAILING(Kunden!$B:$B))/(_xlfn._TRO_TRAILING(Kunden!$B:$B)=$D$4),ROW(A5))))</f>
        <v>Schneider 5</v>
      </c>
      <c r="C11" s="56" cm="1">
        <f t="array" ref="C11">IF(ROW(B5)&gt;COUNTIF(_xlfn._TRO_TRAILING(Kunden!$B:$B),$D$4),"",INDEX(_xlfn._TRO_TRAILING(Kunden!D:D),_xlfn.AGGREGATE(15,6,ROW(_xlfn._TRO_TRAILING(Kunden!$B:$B))/(_xlfn._TRO_TRAILING(Kunden!$B:$B)=$D$4),ROW(B5))))</f>
        <v>600067636</v>
      </c>
      <c r="D11" s="39" t="s">
        <v>73</v>
      </c>
      <c r="E11" s="4">
        <f ca="1"/>
        <v>4574.79</v>
      </c>
      <c r="F11" s="4">
        <f ca="1"/>
        <v>-0.66096042685638101</v>
      </c>
      <c r="G11" s="4">
        <f ca="1"/>
        <v>4.6900468492111498E-2</v>
      </c>
      <c r="H11" s="4">
        <f ca="1"/>
        <v>-0.107299051562739</v>
      </c>
    </row>
    <row r="12" spans="2:8" x14ac:dyDescent="0.3">
      <c r="B12" s="3" t="str" cm="1">
        <f t="array" ref="B12">IF(ROW(A6)&gt;COUNTIF(_xlfn._TRO_TRAILING(Kunden!$B:$B),$D$4),"",INDEX(_xlfn._TRO_TRAILING(Kunden!C:C),_xlfn.AGGREGATE(15,6,ROW(_xlfn._TRO_TRAILING(Kunden!$B:$B))/(_xlfn._TRO_TRAILING(Kunden!$B:$B)=$D$4),ROW(A6))))</f>
        <v>Schneider 6</v>
      </c>
      <c r="C12" s="56" cm="1">
        <f t="array" ref="C12">IF(ROW(B6)&gt;COUNTIF(_xlfn._TRO_TRAILING(Kunden!$B:$B),$D$4),"",INDEX(_xlfn._TRO_TRAILING(Kunden!D:D),_xlfn.AGGREGATE(15,6,ROW(_xlfn._TRO_TRAILING(Kunden!$B:$B))/(_xlfn._TRO_TRAILING(Kunden!$B:$B)=$D$4),ROW(B6))))</f>
        <v>600067637</v>
      </c>
      <c r="D12" s="39" t="s">
        <v>73</v>
      </c>
      <c r="E12" s="4">
        <f ca="1"/>
        <v>2360.04</v>
      </c>
      <c r="F12" s="4">
        <f ca="1"/>
        <v>-0.47787610619469001</v>
      </c>
      <c r="G12" s="4">
        <f ca="1"/>
        <v>3.3903661882802499E-2</v>
      </c>
      <c r="H12" s="4">
        <f ca="1"/>
        <v>-3.6766611260930199E-2</v>
      </c>
    </row>
    <row r="13" spans="2:8" x14ac:dyDescent="0.3">
      <c r="B13" s="3" t="str" cm="1">
        <f t="array" ref="B13">IF(ROW(A7)&gt;COUNTIF(_xlfn._TRO_TRAILING(Kunden!$B:$B),$D$4),"",INDEX(_xlfn._TRO_TRAILING(Kunden!C:C),_xlfn.AGGREGATE(15,6,ROW(_xlfn._TRO_TRAILING(Kunden!$B:$B))/(_xlfn._TRO_TRAILING(Kunden!$B:$B)=$D$4),ROW(A7))))</f>
        <v>Schneider 7</v>
      </c>
      <c r="C13" s="56" cm="1">
        <f t="array" ref="C13">IF(ROW(B7)&gt;COUNTIF(_xlfn._TRO_TRAILING(Kunden!$B:$B),$D$4),"",INDEX(_xlfn._TRO_TRAILING(Kunden!D:D),_xlfn.AGGREGATE(15,6,ROW(_xlfn._TRO_TRAILING(Kunden!$B:$B))/(_xlfn._TRO_TRAILING(Kunden!$B:$B)=$D$4),ROW(B7))))</f>
        <v>600067635</v>
      </c>
      <c r="D13" s="39" t="s">
        <v>73</v>
      </c>
      <c r="E13" s="4">
        <f ca="1"/>
        <v>3688.58</v>
      </c>
      <c r="F13" s="4">
        <f ca="1"/>
        <v>2.94123931623932</v>
      </c>
      <c r="G13" s="4">
        <f ca="1"/>
        <v>6.9701092090843797E-2</v>
      </c>
      <c r="H13" s="4">
        <f ca="1"/>
        <v>5.6341305619055003E-2</v>
      </c>
    </row>
    <row r="14" spans="2:8" x14ac:dyDescent="0.3">
      <c r="B14" s="3" t="str" cm="1">
        <f t="array" ref="B14">IF(ROW(A8)&gt;COUNTIF(_xlfn._TRO_TRAILING(Kunden!$B:$B),$D$4),"",INDEX(_xlfn._TRO_TRAILING(Kunden!C:C),_xlfn.AGGREGATE(15,6,ROW(_xlfn._TRO_TRAILING(Kunden!$B:$B))/(_xlfn._TRO_TRAILING(Kunden!$B:$B)=$D$4),ROW(A8))))</f>
        <v>Schneider 8</v>
      </c>
      <c r="C14" s="56" cm="1">
        <f t="array" ref="C14">IF(ROW(B8)&gt;COUNTIF(_xlfn._TRO_TRAILING(Kunden!$B:$B),$D$4),"",INDEX(_xlfn._TRO_TRAILING(Kunden!D:D),_xlfn.AGGREGATE(15,6,ROW(_xlfn._TRO_TRAILING(Kunden!$B:$B))/(_xlfn._TRO_TRAILING(Kunden!$B:$B)=$D$4),ROW(B8))))</f>
        <v>15993052</v>
      </c>
      <c r="D14" s="39" t="s">
        <v>73</v>
      </c>
      <c r="E14" s="4">
        <f ca="1"/>
        <v>977.33</v>
      </c>
      <c r="F14" s="4">
        <f ca="1"/>
        <v>-0.63612662942271903</v>
      </c>
      <c r="G14" s="4">
        <f ca="1"/>
        <v>2.4026165650206599E-2</v>
      </c>
      <c r="H14" s="4">
        <f ca="1"/>
        <v>-3.4502444704016901E-2</v>
      </c>
    </row>
    <row r="15" spans="2:8" x14ac:dyDescent="0.3">
      <c r="B15" s="3" t="str" cm="1">
        <f t="array" ref="B15">IF(ROW(A9)&gt;COUNTIF(_xlfn._TRO_TRAILING(Kunden!$B:$B),$D$4),"",INDEX(_xlfn._TRO_TRAILING(Kunden!C:C),_xlfn.AGGREGATE(15,6,ROW(_xlfn._TRO_TRAILING(Kunden!$B:$B))/(_xlfn._TRO_TRAILING(Kunden!$B:$B)=$D$4),ROW(A9))))</f>
        <v>Schneider 9</v>
      </c>
      <c r="C15" s="56" cm="1">
        <f t="array" ref="C15">IF(ROW(B9)&gt;COUNTIF(_xlfn._TRO_TRAILING(Kunden!$B:$B),$D$4),"",INDEX(_xlfn._TRO_TRAILING(Kunden!D:D),_xlfn.AGGREGATE(15,6,ROW(_xlfn._TRO_TRAILING(Kunden!$B:$B))/(_xlfn._TRO_TRAILING(Kunden!$B:$B)=$D$4),ROW(B9))))</f>
        <v>600054000</v>
      </c>
      <c r="D15" s="39" t="s">
        <v>73</v>
      </c>
      <c r="E15" s="4">
        <f ca="1"/>
        <v>3499.98</v>
      </c>
      <c r="F15" s="4">
        <f ca="1"/>
        <v>-0.49253298535595202</v>
      </c>
      <c r="G15" s="4">
        <f ca="1"/>
        <v>4.6663555762949102E-2</v>
      </c>
      <c r="H15" s="4">
        <f ca="1"/>
        <v>-4.3746217983216602E-2</v>
      </c>
    </row>
    <row r="16" spans="2:8" x14ac:dyDescent="0.3">
      <c r="B16" s="3" t="str" cm="1">
        <f t="array" ref="B16">IF(ROW(A10)&gt;COUNTIF(_xlfn._TRO_TRAILING(Kunden!$B:$B),$D$4),"",INDEX(_xlfn._TRO_TRAILING(Kunden!C:C),_xlfn.AGGREGATE(15,6,ROW(_xlfn._TRO_TRAILING(Kunden!$B:$B))/(_xlfn._TRO_TRAILING(Kunden!$B:$B)=$D$4),ROW(A10))))</f>
        <v>Schneider 10</v>
      </c>
      <c r="C16" s="56" cm="1">
        <f t="array" ref="C16">IF(ROW(B10)&gt;COUNTIF(_xlfn._TRO_TRAILING(Kunden!$B:$B),$D$4),"",INDEX(_xlfn._TRO_TRAILING(Kunden!D:D),_xlfn.AGGREGATE(15,6,ROW(_xlfn._TRO_TRAILING(Kunden!$B:$B))/(_xlfn._TRO_TRAILING(Kunden!$B:$B)=$D$4),ROW(B10))))</f>
        <v>600053966</v>
      </c>
      <c r="D16" s="39" t="s">
        <v>73</v>
      </c>
      <c r="E16" s="4">
        <f ca="1"/>
        <v>5278.03</v>
      </c>
      <c r="F16" s="4">
        <f ca="1"/>
        <v>7.8904333605887195E-2</v>
      </c>
      <c r="G16" s="4">
        <f ca="1"/>
        <v>8.4410184237461605E-2</v>
      </c>
      <c r="H16" s="4">
        <f ca="1"/>
        <v>6.4487824621345304E-3</v>
      </c>
    </row>
    <row r="17" spans="2:8" x14ac:dyDescent="0.3">
      <c r="B17" s="3" t="str" cm="1">
        <f t="array" ref="B17">IF(ROW(A11)&gt;COUNTIF(_xlfn._TRO_TRAILING(Kunden!$B:$B),$D$4),"",INDEX(_xlfn._TRO_TRAILING(Kunden!C:C),_xlfn.AGGREGATE(15,6,ROW(_xlfn._TRO_TRAILING(Kunden!$B:$B))/(_xlfn._TRO_TRAILING(Kunden!$B:$B)=$D$4),ROW(A11))))</f>
        <v>Schneider 11</v>
      </c>
      <c r="C17" s="56" cm="1">
        <f t="array" ref="C17">IF(ROW(B11)&gt;COUNTIF(_xlfn._TRO_TRAILING(Kunden!$B:$B),$D$4),"",INDEX(_xlfn._TRO_TRAILING(Kunden!D:D),_xlfn.AGGREGATE(15,6,ROW(_xlfn._TRO_TRAILING(Kunden!$B:$B))/(_xlfn._TRO_TRAILING(Kunden!$B:$B)=$D$4),ROW(B11))))</f>
        <v>600054301</v>
      </c>
      <c r="D17" s="39" t="s">
        <v>73</v>
      </c>
      <c r="E17" s="4">
        <f ca="1"/>
        <v>4463.04</v>
      </c>
      <c r="F17" s="4">
        <f ca="1"/>
        <v>-0.46164053075995198</v>
      </c>
      <c r="G17" s="4">
        <f ca="1"/>
        <v>5.0873153383184398E-2</v>
      </c>
      <c r="H17" s="4">
        <f ca="1"/>
        <v>-4.9886494140364702E-2</v>
      </c>
    </row>
    <row r="18" spans="2:8" x14ac:dyDescent="0.3">
      <c r="B18" s="3" t="str" cm="1">
        <f t="array" ref="B18">IF(ROW(A12)&gt;COUNTIF(_xlfn._TRO_TRAILING(Kunden!$B:$B),$D$4),"",INDEX(_xlfn._TRO_TRAILING(Kunden!C:C),_xlfn.AGGREGATE(15,6,ROW(_xlfn._TRO_TRAILING(Kunden!$B:$B))/(_xlfn._TRO_TRAILING(Kunden!$B:$B)=$D$4),ROW(A12))))</f>
        <v>Schneider 12</v>
      </c>
      <c r="C18" s="56" cm="1">
        <f t="array" ref="C18">IF(ROW(B12)&gt;COUNTIF(_xlfn._TRO_TRAILING(Kunden!$B:$B),$D$4),"",INDEX(_xlfn._TRO_TRAILING(Kunden!D:D),_xlfn.AGGREGATE(15,6,ROW(_xlfn._TRO_TRAILING(Kunden!$B:$B))/(_xlfn._TRO_TRAILING(Kunden!$B:$B)=$D$4),ROW(B12))))</f>
        <v>15990115</v>
      </c>
      <c r="D18" s="39" t="s">
        <v>73</v>
      </c>
      <c r="E18" s="4">
        <f ca="1"/>
        <v>4304.2</v>
      </c>
      <c r="F18" s="4">
        <f ca="1"/>
        <v>0.165132647536546</v>
      </c>
      <c r="G18" s="4">
        <f ca="1"/>
        <v>6.3596199595135697E-2</v>
      </c>
      <c r="H18" s="4">
        <f ca="1"/>
        <v>1.1485093186344299E-2</v>
      </c>
    </row>
    <row r="19" spans="2:8" x14ac:dyDescent="0.3">
      <c r="B19" s="3" t="str" cm="1">
        <f t="array" ref="B19">IF(ROW(A13)&gt;COUNTIF(_xlfn._TRO_TRAILING(Kunden!$B:$B),$D$4),"",INDEX(_xlfn._TRO_TRAILING(Kunden!C:C),_xlfn.AGGREGATE(15,6,ROW(_xlfn._TRO_TRAILING(Kunden!$B:$B))/(_xlfn._TRO_TRAILING(Kunden!$B:$B)=$D$4),ROW(A13))))</f>
        <v>Schneider 13</v>
      </c>
      <c r="C19" s="56" cm="1">
        <f t="array" ref="C19">IF(ROW(B13)&gt;COUNTIF(_xlfn._TRO_TRAILING(Kunden!$B:$B),$D$4),"",INDEX(_xlfn._TRO_TRAILING(Kunden!D:D),_xlfn.AGGREGATE(15,6,ROW(_xlfn._TRO_TRAILING(Kunden!$B:$B))/(_xlfn._TRO_TRAILING(Kunden!$B:$B)=$D$4),ROW(B13))))</f>
        <v>15990855</v>
      </c>
      <c r="D19" s="39" t="s">
        <v>73</v>
      </c>
      <c r="E19" s="4">
        <f ca="1"/>
        <v>3540.43</v>
      </c>
      <c r="F19" s="4">
        <f ca="1"/>
        <v>0.40811455847255401</v>
      </c>
      <c r="G19" s="4">
        <f ca="1"/>
        <v>5.9545836837678702E-2</v>
      </c>
      <c r="H19" s="4">
        <f ca="1"/>
        <v>2.4251223688540002E-2</v>
      </c>
    </row>
    <row r="20" spans="2:8" x14ac:dyDescent="0.3">
      <c r="B20" s="3" t="str" cm="1">
        <f t="array" ref="B20">IF(ROW(A14)&gt;COUNTIF(_xlfn._TRO_TRAILING(Kunden!$B:$B),$D$4),"",INDEX(_xlfn._TRO_TRAILING(Kunden!C:C),_xlfn.AGGREGATE(15,6,ROW(_xlfn._TRO_TRAILING(Kunden!$B:$B))/(_xlfn._TRO_TRAILING(Kunden!$B:$B)=$D$4),ROW(A14))))</f>
        <v>Schneider 14</v>
      </c>
      <c r="C20" s="56" cm="1">
        <f t="array" ref="C20">IF(ROW(B14)&gt;COUNTIF(_xlfn._TRO_TRAILING(Kunden!$B:$B),$D$4),"",INDEX(_xlfn._TRO_TRAILING(Kunden!D:D),_xlfn.AGGREGATE(15,6,ROW(_xlfn._TRO_TRAILING(Kunden!$B:$B))/(_xlfn._TRO_TRAILING(Kunden!$B:$B)=$D$4),ROW(B14))))</f>
        <v>15991867</v>
      </c>
      <c r="D20" s="39" t="s">
        <v>73</v>
      </c>
      <c r="E20" s="4">
        <f ca="1"/>
        <v>2042.45</v>
      </c>
      <c r="F20" s="4">
        <f ca="1"/>
        <v>-0.54852973690028695</v>
      </c>
      <c r="G20" s="4">
        <f ca="1"/>
        <v>7.6686194982724998E-2</v>
      </c>
      <c r="H20" s="4">
        <f ca="1"/>
        <v>-1.16709060135634E-2</v>
      </c>
    </row>
    <row r="21" spans="2:8" x14ac:dyDescent="0.3">
      <c r="B21" s="3" t="str" cm="1">
        <f t="array" ref="B21">IF(ROW(A15)&gt;COUNTIF(_xlfn._TRO_TRAILING(Kunden!$B:$B),$D$4),"",INDEX(_xlfn._TRO_TRAILING(Kunden!C:C),_xlfn.AGGREGATE(15,6,ROW(_xlfn._TRO_TRAILING(Kunden!$B:$B))/(_xlfn._TRO_TRAILING(Kunden!$B:$B)=$D$4),ROW(A15))))</f>
        <v>Schneider 15</v>
      </c>
      <c r="C21" s="56" cm="1">
        <f t="array" ref="C21">IF(ROW(B15)&gt;COUNTIF(_xlfn._TRO_TRAILING(Kunden!$B:$B),$D$4),"",INDEX(_xlfn._TRO_TRAILING(Kunden!D:D),_xlfn.AGGREGATE(15,6,ROW(_xlfn._TRO_TRAILING(Kunden!$B:$B))/(_xlfn._TRO_TRAILING(Kunden!$B:$B)=$D$4),ROW(B15))))</f>
        <v>15993146</v>
      </c>
      <c r="D21" s="39" t="s">
        <v>73</v>
      </c>
      <c r="E21" s="4">
        <f ca="1"/>
        <v>5947.91</v>
      </c>
      <c r="F21" s="4">
        <f ca="1"/>
        <v>6.9976614499010603E-2</v>
      </c>
      <c r="G21" s="4">
        <f ca="1"/>
        <v>0.11144002697942799</v>
      </c>
      <c r="H21" s="4">
        <f ca="1"/>
        <v>-9.9249193134719905E-3</v>
      </c>
    </row>
    <row r="22" spans="2:8" x14ac:dyDescent="0.3">
      <c r="B22" s="3" t="str" cm="1">
        <f t="array" ref="B22">IF(ROW(A16)&gt;COUNTIF(_xlfn._TRO_TRAILING(Kunden!$B:$B),$D$4),"",INDEX(_xlfn._TRO_TRAILING(Kunden!C:C),_xlfn.AGGREGATE(15,6,ROW(_xlfn._TRO_TRAILING(Kunden!$B:$B))/(_xlfn._TRO_TRAILING(Kunden!$B:$B)=$D$4),ROW(A16))))</f>
        <v>Schneider 16</v>
      </c>
      <c r="C22" s="56" cm="1">
        <f t="array" ref="C22">IF(ROW(B16)&gt;COUNTIF(_xlfn._TRO_TRAILING(Kunden!$B:$B),$D$4),"",INDEX(_xlfn._TRO_TRAILING(Kunden!D:D),_xlfn.AGGREGATE(15,6,ROW(_xlfn._TRO_TRAILING(Kunden!$B:$B))/(_xlfn._TRO_TRAILING(Kunden!$B:$B)=$D$4),ROW(B16))))</f>
        <v>15993148</v>
      </c>
      <c r="D22" s="39" t="s">
        <v>73</v>
      </c>
      <c r="E22" s="4">
        <f ca="1"/>
        <v>1358.82</v>
      </c>
      <c r="F22" s="4">
        <f ca="1"/>
        <v>-0.28848167539267</v>
      </c>
      <c r="G22" s="4">
        <f ca="1"/>
        <v>2.7351769110010901E-2</v>
      </c>
      <c r="H22" s="4">
        <f ca="1"/>
        <v>-1.48833767228618E-2</v>
      </c>
    </row>
    <row r="23" spans="2:8" x14ac:dyDescent="0.3">
      <c r="B23" s="3" t="str" cm="1">
        <f t="array" ref="B23">IF(ROW(A17)&gt;COUNTIF(_xlfn._TRO_TRAILING(Kunden!$B:$B),$D$4),"",INDEX(_xlfn._TRO_TRAILING(Kunden!C:C),_xlfn.AGGREGATE(15,6,ROW(_xlfn._TRO_TRAILING(Kunden!$B:$B))/(_xlfn._TRO_TRAILING(Kunden!$B:$B)=$D$4),ROW(A17))))</f>
        <v>Schneider 17</v>
      </c>
      <c r="C23" s="56" cm="1">
        <f t="array" ref="C23">IF(ROW(B17)&gt;COUNTIF(_xlfn._TRO_TRAILING(Kunden!$B:$B),$D$4),"",INDEX(_xlfn._TRO_TRAILING(Kunden!D:D),_xlfn.AGGREGATE(15,6,ROW(_xlfn._TRO_TRAILING(Kunden!$B:$B))/(_xlfn._TRO_TRAILING(Kunden!$B:$B)=$D$4),ROW(B17))))</f>
        <v>15993126</v>
      </c>
      <c r="D23" s="39" t="s">
        <v>73</v>
      </c>
      <c r="E23" s="4">
        <f ca="1"/>
        <v>1302.52</v>
      </c>
      <c r="F23" s="4">
        <f ca="1"/>
        <v>1.02959501557632</v>
      </c>
      <c r="G23" s="4">
        <f ca="1"/>
        <v>3.5389337027078402E-2</v>
      </c>
      <c r="H23" s="4">
        <f ca="1"/>
        <v>9.6733346237136992E-3</v>
      </c>
    </row>
    <row r="24" spans="2:8" x14ac:dyDescent="0.3">
      <c r="B24" s="3" t="str" cm="1">
        <f t="array" ref="B24">IF(ROW(A18)&gt;COUNTIF(_xlfn._TRO_TRAILING(Kunden!$B:$B),$D$4),"",INDEX(_xlfn._TRO_TRAILING(Kunden!C:C),_xlfn.AGGREGATE(15,6,ROW(_xlfn._TRO_TRAILING(Kunden!$B:$B))/(_xlfn._TRO_TRAILING(Kunden!$B:$B)=$D$4),ROW(A18))))</f>
        <v>Schneider 18</v>
      </c>
      <c r="C24" s="56" cm="1">
        <f t="array" ref="C24">IF(ROW(B18)&gt;COUNTIF(_xlfn._TRO_TRAILING(Kunden!$B:$B),$D$4),"",INDEX(_xlfn._TRO_TRAILING(Kunden!D:D),_xlfn.AGGREGATE(15,6,ROW(_xlfn._TRO_TRAILING(Kunden!$B:$B))/(_xlfn._TRO_TRAILING(Kunden!$B:$B)=$D$4),ROW(B18))))</f>
        <v>15993150</v>
      </c>
      <c r="D24" s="39" t="s">
        <v>73</v>
      </c>
      <c r="E24" s="4">
        <f ca="1"/>
        <v>4444.0600000000004</v>
      </c>
      <c r="F24" s="4">
        <f ca="1"/>
        <v>0.68973384030418305</v>
      </c>
      <c r="G24" s="4">
        <f ca="1"/>
        <v>7.7999122422115E-2</v>
      </c>
      <c r="H24" s="4">
        <f ca="1"/>
        <v>2.1243473832374099E-2</v>
      </c>
    </row>
    <row r="25" spans="2:8" x14ac:dyDescent="0.3">
      <c r="B25" s="3" t="str" cm="1">
        <f t="array" ref="B25">IF(ROW(A19)&gt;COUNTIF(_xlfn._TRO_TRAILING(Kunden!$B:$B),$D$4),"",INDEX(_xlfn._TRO_TRAILING(Kunden!C:C),_xlfn.AGGREGATE(15,6,ROW(_xlfn._TRO_TRAILING(Kunden!$B:$B))/(_xlfn._TRO_TRAILING(Kunden!$B:$B)=$D$4),ROW(A19))))</f>
        <v>Schneider 19</v>
      </c>
      <c r="C25" s="56" cm="1">
        <f t="array" ref="C25">IF(ROW(B19)&gt;COUNTIF(_xlfn._TRO_TRAILING(Kunden!$B:$B),$D$4),"",INDEX(_xlfn._TRO_TRAILING(Kunden!D:D),_xlfn.AGGREGATE(15,6,ROW(_xlfn._TRO_TRAILING(Kunden!$B:$B))/(_xlfn._TRO_TRAILING(Kunden!$B:$B)=$D$4),ROW(B19))))</f>
        <v>15993152</v>
      </c>
      <c r="D25" s="39" t="s">
        <v>73</v>
      </c>
      <c r="E25" s="4">
        <f ca="1"/>
        <v>1478.59</v>
      </c>
      <c r="F25" s="4">
        <f ca="1"/>
        <v>-0.27250368912936501</v>
      </c>
      <c r="G25" s="4">
        <f ca="1"/>
        <v>3.5407340020588401E-2</v>
      </c>
      <c r="H25" s="4">
        <f ca="1"/>
        <v>1.8583780086408499E-3</v>
      </c>
    </row>
    <row r="26" spans="2:8" x14ac:dyDescent="0.3">
      <c r="B26" s="3" t="str" cm="1">
        <f t="array" ref="B26">IF(ROW(A20)&gt;COUNTIF(_xlfn._TRO_TRAILING(Kunden!$B:$B),$D$4),"",INDEX(_xlfn._TRO_TRAILING(Kunden!C:C),_xlfn.AGGREGATE(15,6,ROW(_xlfn._TRO_TRAILING(Kunden!$B:$B))/(_xlfn._TRO_TRAILING(Kunden!$B:$B)=$D$4),ROW(A20))))</f>
        <v>Schneider 20</v>
      </c>
      <c r="C26" s="56" cm="1">
        <f t="array" ref="C26">IF(ROW(B20)&gt;COUNTIF(_xlfn._TRO_TRAILING(Kunden!$B:$B),$D$4),"",INDEX(_xlfn._TRO_TRAILING(Kunden!D:D),_xlfn.AGGREGATE(15,6,ROW(_xlfn._TRO_TRAILING(Kunden!$B:$B))/(_xlfn._TRO_TRAILING(Kunden!$B:$B)=$D$4),ROW(B20))))</f>
        <v>15993154</v>
      </c>
      <c r="D26" s="39" t="s">
        <v>73</v>
      </c>
      <c r="E26" s="4">
        <f ca="1"/>
        <v>2767.69</v>
      </c>
      <c r="F26" s="4">
        <f ca="1"/>
        <v>-0.599247140582018</v>
      </c>
      <c r="G26" s="4">
        <f ca="1"/>
        <v>8.2869289264115895E-2</v>
      </c>
      <c r="H26" s="4">
        <f ca="1"/>
        <v>-4.6924941685804203E-2</v>
      </c>
    </row>
    <row r="27" spans="2:8" x14ac:dyDescent="0.3">
      <c r="B27" s="3" t="str" cm="1">
        <f t="array" ref="B27">IF(ROW(A21)&gt;COUNTIF(_xlfn._TRO_TRAILING(Kunden!$B:$B),$D$4),"",INDEX(_xlfn._TRO_TRAILING(Kunden!C:C),_xlfn.AGGREGATE(15,6,ROW(_xlfn._TRO_TRAILING(Kunden!$B:$B))/(_xlfn._TRO_TRAILING(Kunden!$B:$B)=$D$4),ROW(A21))))</f>
        <v>Schneider 21</v>
      </c>
      <c r="C27" s="56" cm="1">
        <f t="array" ref="C27">IF(ROW(B21)&gt;COUNTIF(_xlfn._TRO_TRAILING(Kunden!$B:$B),$D$4),"",INDEX(_xlfn._TRO_TRAILING(Kunden!D:D),_xlfn.AGGREGATE(15,6,ROW(_xlfn._TRO_TRAILING(Kunden!$B:$B))/(_xlfn._TRO_TRAILING(Kunden!$B:$B)=$D$4),ROW(B21))))</f>
        <v>15998652</v>
      </c>
      <c r="D27" s="39" t="s">
        <v>73</v>
      </c>
      <c r="E27" s="4">
        <f ca="1"/>
        <v>5602.52</v>
      </c>
      <c r="F27" s="4">
        <f ca="1"/>
        <v>-4.6784620619258199E-2</v>
      </c>
      <c r="G27" s="4">
        <f ca="1"/>
        <v>0.109031115608399</v>
      </c>
      <c r="H27" s="4">
        <f ca="1"/>
        <v>1.04615316532061E-2</v>
      </c>
    </row>
    <row r="28" spans="2:8" x14ac:dyDescent="0.3">
      <c r="B28" s="3" t="str" cm="1">
        <f t="array" ref="B28">IF(ROW(A22)&gt;COUNTIF(_xlfn._TRO_TRAILING(Kunden!$B:$B),$D$4),"",INDEX(_xlfn._TRO_TRAILING(Kunden!C:C),_xlfn.AGGREGATE(15,6,ROW(_xlfn._TRO_TRAILING(Kunden!$B:$B))/(_xlfn._TRO_TRAILING(Kunden!$B:$B)=$D$4),ROW(A22))))</f>
        <v>Schneider 22</v>
      </c>
      <c r="C28" s="56" cm="1">
        <f t="array" ref="C28">IF(ROW(B22)&gt;COUNTIF(_xlfn._TRO_TRAILING(Kunden!$B:$B),$D$4),"",INDEX(_xlfn._TRO_TRAILING(Kunden!D:D),_xlfn.AGGREGATE(15,6,ROW(_xlfn._TRO_TRAILING(Kunden!$B:$B))/(_xlfn._TRO_TRAILING(Kunden!$B:$B)=$D$4),ROW(B22))))</f>
        <v>15990829</v>
      </c>
      <c r="D28" s="39" t="s">
        <v>73</v>
      </c>
      <c r="E28" s="4">
        <f ca="1"/>
        <v>1821</v>
      </c>
      <c r="F28" s="4">
        <f ca="1"/>
        <v>-0.56351869606903204</v>
      </c>
      <c r="G28" s="4">
        <f ca="1"/>
        <v>5.9207959422551699E-2</v>
      </c>
      <c r="H28" s="4">
        <f ca="1"/>
        <v>-8.2537700211192694E-2</v>
      </c>
    </row>
    <row r="29" spans="2:8" x14ac:dyDescent="0.3">
      <c r="B29" s="3" t="str" cm="1">
        <f t="array" ref="B29">IF(ROW(A23)&gt;COUNTIF(_xlfn._TRO_TRAILING(Kunden!$B:$B),$D$4),"",INDEX(_xlfn._TRO_TRAILING(Kunden!C:C),_xlfn.AGGREGATE(15,6,ROW(_xlfn._TRO_TRAILING(Kunden!$B:$B))/(_xlfn._TRO_TRAILING(Kunden!$B:$B)=$D$4),ROW(A23))))</f>
        <v>Schneider 23</v>
      </c>
      <c r="C29" s="56" cm="1">
        <f t="array" ref="C29">IF(ROW(B23)&gt;COUNTIF(_xlfn._TRO_TRAILING(Kunden!$B:$B),$D$4),"",INDEX(_xlfn._TRO_TRAILING(Kunden!D:D),_xlfn.AGGREGATE(15,6,ROW(_xlfn._TRO_TRAILING(Kunden!$B:$B))/(_xlfn._TRO_TRAILING(Kunden!$B:$B)=$D$4),ROW(B23))))</f>
        <v>600021415</v>
      </c>
      <c r="D29" s="39" t="s">
        <v>73</v>
      </c>
      <c r="E29" s="4">
        <f ca="1"/>
        <v>7517.87</v>
      </c>
      <c r="F29" s="4">
        <f ca="1"/>
        <v>1.1560080298250599</v>
      </c>
      <c r="G29" s="4">
        <f ca="1"/>
        <v>9.4109105475302296E-2</v>
      </c>
      <c r="H29" s="4">
        <f ca="1"/>
        <v>4.0149988752154198E-2</v>
      </c>
    </row>
    <row r="30" spans="2:8" x14ac:dyDescent="0.3">
      <c r="B30" s="3" t="str" cm="1">
        <f t="array" ref="B30">IF(ROW(A24)&gt;COUNTIF(_xlfn._TRO_TRAILING(Kunden!$B:$B),$D$4),"",INDEX(_xlfn._TRO_TRAILING(Kunden!C:C),_xlfn.AGGREGATE(15,6,ROW(_xlfn._TRO_TRAILING(Kunden!$B:$B))/(_xlfn._TRO_TRAILING(Kunden!$B:$B)=$D$4),ROW(A24))))</f>
        <v>Schneider 24</v>
      </c>
      <c r="C30" s="56" cm="1">
        <f t="array" ref="C30">IF(ROW(B24)&gt;COUNTIF(_xlfn._TRO_TRAILING(Kunden!$B:$B),$D$4),"",INDEX(_xlfn._TRO_TRAILING(Kunden!D:D),_xlfn.AGGREGATE(15,6,ROW(_xlfn._TRO_TRAILING(Kunden!$B:$B))/(_xlfn._TRO_TRAILING(Kunden!$B:$B)=$D$4),ROW(B24))))</f>
        <v>15991566</v>
      </c>
      <c r="D30" s="39" t="s">
        <v>73</v>
      </c>
      <c r="E30" s="4">
        <f ca="1"/>
        <v>1073.1099999999999</v>
      </c>
      <c r="F30" s="4">
        <f ca="1"/>
        <v>-7.2601555747623198E-2</v>
      </c>
      <c r="G30" s="4">
        <f ca="1"/>
        <v>3.48286159439107E-2</v>
      </c>
      <c r="H30" s="4">
        <f ca="1"/>
        <v>6.1253486834973699E-3</v>
      </c>
    </row>
    <row r="31" spans="2:8" x14ac:dyDescent="0.3">
      <c r="B31" s="3" t="str" cm="1">
        <f t="array" ref="B31">IF(ROW(A25)&gt;COUNTIF(_xlfn._TRO_TRAILING(Kunden!$B:$B),$D$4),"",INDEX(_xlfn._TRO_TRAILING(Kunden!C:C),_xlfn.AGGREGATE(15,6,ROW(_xlfn._TRO_TRAILING(Kunden!$B:$B))/(_xlfn._TRO_TRAILING(Kunden!$B:$B)=$D$4),ROW(A25))))</f>
        <v/>
      </c>
      <c r="C31" s="56" t="str" cm="1">
        <f t="array" ref="C31">IF(ROW(B25)&gt;COUNTIF(_xlfn._TRO_TRAILING(Kunden!$B:$B),$D$4),"",INDEX(_xlfn._TRO_TRAILING(Kunden!D:D),_xlfn.AGGREGATE(15,6,ROW(_xlfn._TRO_TRAILING(Kunden!$B:$B))/(_xlfn._TRO_TRAILING(Kunden!$B:$B)=$D$4),ROW(B25))))</f>
        <v/>
      </c>
      <c r="D31" s="39" t="s">
        <v>73</v>
      </c>
      <c r="E31" s="4" t="str">
        <f ca="1"/>
        <v/>
      </c>
      <c r="F31" s="4" t="str">
        <f ca="1"/>
        <v/>
      </c>
      <c r="G31" s="4" t="str">
        <f ca="1"/>
        <v/>
      </c>
      <c r="H31" s="4" t="str">
        <f ca="1"/>
        <v/>
      </c>
    </row>
    <row r="32" spans="2:8" x14ac:dyDescent="0.3">
      <c r="B32" s="3" t="str" cm="1">
        <f t="array" ref="B32">IF(ROW(A26)&gt;COUNTIF(_xlfn._TRO_TRAILING(Kunden!$B:$B),$D$4),"",INDEX(_xlfn._TRO_TRAILING(Kunden!C:C),_xlfn.AGGREGATE(15,6,ROW(_xlfn._TRO_TRAILING(Kunden!$B:$B))/(_xlfn._TRO_TRAILING(Kunden!$B:$B)=$D$4),ROW(A26))))</f>
        <v/>
      </c>
      <c r="C32" s="56" t="str" cm="1">
        <f t="array" ref="C32">IF(ROW(B26)&gt;COUNTIF(_xlfn._TRO_TRAILING(Kunden!$B:$B),$D$4),"",INDEX(_xlfn._TRO_TRAILING(Kunden!D:D),_xlfn.AGGREGATE(15,6,ROW(_xlfn._TRO_TRAILING(Kunden!$B:$B))/(_xlfn._TRO_TRAILING(Kunden!$B:$B)=$D$4),ROW(B26))))</f>
        <v/>
      </c>
      <c r="D32" s="39" t="s">
        <v>73</v>
      </c>
      <c r="E32" s="4" t="str">
        <f ca="1"/>
        <v/>
      </c>
      <c r="F32" s="4" t="str">
        <f ca="1"/>
        <v/>
      </c>
      <c r="G32" s="4" t="str">
        <f ca="1"/>
        <v/>
      </c>
      <c r="H32" s="4" t="str">
        <f ca="1"/>
        <v/>
      </c>
    </row>
    <row r="33" spans="2:8" x14ac:dyDescent="0.3">
      <c r="B33" s="3" t="str" cm="1">
        <f t="array" ref="B33">IF(ROW(A27)&gt;COUNTIF(_xlfn._TRO_TRAILING(Kunden!$B:$B),$D$4),"",INDEX(_xlfn._TRO_TRAILING(Kunden!C:C),_xlfn.AGGREGATE(15,6,ROW(_xlfn._TRO_TRAILING(Kunden!$B:$B))/(_xlfn._TRO_TRAILING(Kunden!$B:$B)=$D$4),ROW(A27))))</f>
        <v/>
      </c>
      <c r="C33" s="56" t="str" cm="1">
        <f t="array" ref="C33">IF(ROW(B27)&gt;COUNTIF(_xlfn._TRO_TRAILING(Kunden!$B:$B),$D$4),"",INDEX(_xlfn._TRO_TRAILING(Kunden!D:D),_xlfn.AGGREGATE(15,6,ROW(_xlfn._TRO_TRAILING(Kunden!$B:$B))/(_xlfn._TRO_TRAILING(Kunden!$B:$B)=$D$4),ROW(B27))))</f>
        <v/>
      </c>
      <c r="D33" s="39" t="s">
        <v>73</v>
      </c>
      <c r="E33" s="4" t="str">
        <f ca="1"/>
        <v/>
      </c>
      <c r="F33" s="4" t="str">
        <f ca="1"/>
        <v/>
      </c>
      <c r="G33" s="4" t="str">
        <f ca="1"/>
        <v/>
      </c>
      <c r="H33" s="4" t="str">
        <f ca="1"/>
        <v/>
      </c>
    </row>
    <row r="34" spans="2:8" x14ac:dyDescent="0.3">
      <c r="B34" s="3" t="str" cm="1">
        <f t="array" ref="B34">IF(ROW(A28)&gt;COUNTIF(_xlfn._TRO_TRAILING(Kunden!$B:$B),$D$4),"",INDEX(_xlfn._TRO_TRAILING(Kunden!C:C),_xlfn.AGGREGATE(15,6,ROW(_xlfn._TRO_TRAILING(Kunden!$B:$B))/(_xlfn._TRO_TRAILING(Kunden!$B:$B)=$D$4),ROW(A28))))</f>
        <v/>
      </c>
      <c r="C34" s="56" t="str" cm="1">
        <f t="array" ref="C34">IF(ROW(B28)&gt;COUNTIF(_xlfn._TRO_TRAILING(Kunden!$B:$B),$D$4),"",INDEX(_xlfn._TRO_TRAILING(Kunden!D:D),_xlfn.AGGREGATE(15,6,ROW(_xlfn._TRO_TRAILING(Kunden!$B:$B))/(_xlfn._TRO_TRAILING(Kunden!$B:$B)=$D$4),ROW(B28))))</f>
        <v/>
      </c>
      <c r="D34" s="39" t="s">
        <v>73</v>
      </c>
      <c r="E34" s="4" t="str">
        <f ca="1"/>
        <v/>
      </c>
      <c r="F34" s="4" t="str">
        <f ca="1"/>
        <v/>
      </c>
      <c r="G34" s="4" t="str">
        <f ca="1"/>
        <v/>
      </c>
      <c r="H34" s="4" t="str">
        <f ca="1"/>
        <v/>
      </c>
    </row>
    <row r="35" spans="2:8" ht="15.6" x14ac:dyDescent="0.3">
      <c r="B35" s="52" t="s">
        <v>7</v>
      </c>
      <c r="C35" s="52"/>
      <c r="D35" s="5">
        <f>IFERROR(SUM(D16:D34),"")</f>
        <v>0</v>
      </c>
      <c r="E35" s="6">
        <f ca="1">IFERROR(SUM(E16:E34),"")</f>
        <v>52942.240000000013</v>
      </c>
      <c r="F35" s="5"/>
      <c r="G35" s="7" t="str">
        <f ca="1">IFERROR((E35/D35),"")</f>
        <v/>
      </c>
      <c r="H35" s="6"/>
    </row>
  </sheetData>
  <mergeCells count="5">
    <mergeCell ref="B2:C2"/>
    <mergeCell ref="D2:H2"/>
    <mergeCell ref="B4:C6"/>
    <mergeCell ref="D4:H5"/>
    <mergeCell ref="B35:C35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00D818-6C9E-4189-915F-2FEC6E024535}">
  <sheetPr codeName="Tabelle1"/>
  <dimension ref="B2:H35"/>
  <sheetViews>
    <sheetView workbookViewId="0">
      <selection activeCell="B2" sqref="B2:C2"/>
    </sheetView>
  </sheetViews>
  <sheetFormatPr baseColWidth="10" defaultRowHeight="14.4" x14ac:dyDescent="0.3"/>
  <cols>
    <col min="3" max="3" width="32.44140625" bestFit="1" customWidth="1"/>
    <col min="4" max="8" width="20.33203125" customWidth="1"/>
  </cols>
  <sheetData>
    <row r="2" spans="2:8" ht="18" x14ac:dyDescent="0.3">
      <c r="B2" s="40" t="s">
        <v>0</v>
      </c>
      <c r="C2" s="41"/>
      <c r="D2" s="42" t="s">
        <v>1</v>
      </c>
      <c r="E2" s="43"/>
      <c r="F2" s="43"/>
      <c r="G2" s="43"/>
      <c r="H2" s="44"/>
    </row>
    <row r="4" spans="2:8" x14ac:dyDescent="0.3">
      <c r="B4" s="45" t="s">
        <v>2</v>
      </c>
      <c r="C4" s="46"/>
      <c r="D4" s="51" t="s">
        <v>19</v>
      </c>
      <c r="E4" s="51"/>
      <c r="F4" s="51"/>
      <c r="G4" s="51"/>
      <c r="H4" s="51"/>
    </row>
    <row r="5" spans="2:8" x14ac:dyDescent="0.3">
      <c r="B5" s="47"/>
      <c r="C5" s="48"/>
      <c r="D5" s="51"/>
      <c r="E5" s="51"/>
      <c r="F5" s="51"/>
      <c r="G5" s="51"/>
      <c r="H5" s="51"/>
    </row>
    <row r="6" spans="2:8" x14ac:dyDescent="0.3">
      <c r="B6" s="49"/>
      <c r="C6" s="50"/>
      <c r="D6" s="1" t="s">
        <v>3</v>
      </c>
      <c r="E6" s="2" t="s">
        <v>4</v>
      </c>
      <c r="F6" s="1" t="s">
        <v>5</v>
      </c>
      <c r="G6" s="1" t="s">
        <v>6</v>
      </c>
      <c r="H6" s="2" t="s">
        <v>5</v>
      </c>
    </row>
    <row r="7" spans="2:8" x14ac:dyDescent="0.3">
      <c r="B7" s="3" t="str" cm="1">
        <f t="array" aca="1" ref="B7:H11" ca="1">_xlfn.LET(_xlpm.xa,INDIRECT(B2&amp;"!A:P"),_xlpm.xb,_xlfn._xlws.FILTER(_xlpm.xa,(INDEX(_xlpm.xa,,1)=D4)*(INDEX(_xlpm.xa,,2)&lt;&gt;0)),_xlpm.xc,_xlfn.SORTBY(_xlpm.xb,INDEX(_xlpm.xb,,2)),_xlpm.ya,SUM(INDEX(_xlpm.xc,,13)),_xlpm.yb,AVERAGE(INDEX(_xlpm.xc,,15)),_xlpm.yc,AVERAGE(INDEX(_xlpm.xc,,14)),_xlpm.yd,AVERAGE(INDEX(_xlpm.xc,,16)),_xlpm.xd,_xlfn.HSTACK("Summe","","",_xlpm.ya,_xlpm.yc,_xlpm.yb,_xlpm.yd),_xlfn.VSTACK(_xlfn.CHOOSECOLS(_xlpm.xc,1,2,12,13,14,15,16),_xlpm.xd))</f>
        <v>Müller</v>
      </c>
      <c r="C7" s="9">
        <f ca="1"/>
        <v>15993072</v>
      </c>
      <c r="D7" s="39" t="str">
        <f ca="1"/>
        <v/>
      </c>
      <c r="E7" s="4">
        <f ca="1"/>
        <v>7174.29</v>
      </c>
      <c r="F7" s="4">
        <f ca="1"/>
        <v>0.22048315753657699</v>
      </c>
      <c r="G7" s="4">
        <f ca="1"/>
        <v>0.12913329133291301</v>
      </c>
      <c r="H7" s="4">
        <f ca="1"/>
        <v>8.5638787959917608E-3</v>
      </c>
    </row>
    <row r="8" spans="2:8" x14ac:dyDescent="0.3">
      <c r="B8" s="3" t="str">
        <f ca="1"/>
        <v>Müller</v>
      </c>
      <c r="C8" s="9">
        <f ca="1"/>
        <v>15993083</v>
      </c>
      <c r="D8" s="39" t="str">
        <f ca="1"/>
        <v/>
      </c>
      <c r="E8" s="4">
        <f ca="1"/>
        <v>4949.76</v>
      </c>
      <c r="F8" s="4">
        <f ca="1"/>
        <v>-0.47323613919335999</v>
      </c>
      <c r="G8" s="4">
        <f ca="1"/>
        <v>0.13529765484064901</v>
      </c>
      <c r="H8" s="4">
        <f ca="1"/>
        <v>-9.1606290685018202E-2</v>
      </c>
    </row>
    <row r="9" spans="2:8" x14ac:dyDescent="0.3">
      <c r="B9" s="3" t="str">
        <f ca="1"/>
        <v>Müller</v>
      </c>
      <c r="C9" s="9">
        <f ca="1"/>
        <v>15993296</v>
      </c>
      <c r="D9" s="39" t="str">
        <f ca="1"/>
        <v/>
      </c>
      <c r="E9" s="4">
        <f ca="1"/>
        <v>5185.71</v>
      </c>
      <c r="F9" s="4">
        <f ca="1"/>
        <v>0.22687485214099801</v>
      </c>
      <c r="G9" s="4">
        <f ca="1"/>
        <v>0.111158743087409</v>
      </c>
      <c r="H9" s="4">
        <f ca="1"/>
        <v>4.1819329363881302E-2</v>
      </c>
    </row>
    <row r="10" spans="2:8" x14ac:dyDescent="0.3">
      <c r="B10" s="3" t="str">
        <f ca="1"/>
        <v>Müller</v>
      </c>
      <c r="C10" s="9">
        <f ca="1"/>
        <v>600047347</v>
      </c>
      <c r="D10" s="39" t="str">
        <f ca="1"/>
        <v/>
      </c>
      <c r="E10" s="4">
        <f ca="1"/>
        <v>1266.3900000000001</v>
      </c>
      <c r="F10" s="4" t="str">
        <f ca="1"/>
        <v/>
      </c>
      <c r="G10" s="4">
        <f ca="1"/>
        <v>3.4098254686489998E-2</v>
      </c>
      <c r="H10" s="4" t="str">
        <f ca="1"/>
        <v/>
      </c>
    </row>
    <row r="11" spans="2:8" x14ac:dyDescent="0.3">
      <c r="B11" s="3" t="str">
        <f ca="1"/>
        <v>Summe</v>
      </c>
      <c r="C11" s="9" t="str">
        <f ca="1"/>
        <v/>
      </c>
      <c r="D11" s="39" t="str">
        <f ca="1"/>
        <v/>
      </c>
      <c r="E11" s="4">
        <f ca="1"/>
        <v>18576.149999999998</v>
      </c>
      <c r="F11" s="4">
        <f ca="1"/>
        <v>-8.6260431719283326E-3</v>
      </c>
      <c r="G11" s="4">
        <f ca="1"/>
        <v>0.10242198598686525</v>
      </c>
      <c r="H11" s="4">
        <f ca="1"/>
        <v>-1.3741027508381715E-2</v>
      </c>
    </row>
    <row r="12" spans="2:8" x14ac:dyDescent="0.3">
      <c r="B12" s="3"/>
      <c r="C12" s="9"/>
      <c r="D12" s="39"/>
      <c r="E12" s="4"/>
      <c r="F12" s="4"/>
      <c r="G12" s="4"/>
      <c r="H12" s="4"/>
    </row>
    <row r="13" spans="2:8" x14ac:dyDescent="0.3">
      <c r="B13" s="3"/>
      <c r="C13" s="9"/>
      <c r="D13" s="39"/>
      <c r="E13" s="4"/>
      <c r="F13" s="4"/>
      <c r="G13" s="4"/>
      <c r="H13" s="4"/>
    </row>
    <row r="14" spans="2:8" x14ac:dyDescent="0.3">
      <c r="B14" s="3"/>
      <c r="C14" s="9"/>
      <c r="D14" s="39"/>
      <c r="E14" s="4"/>
      <c r="F14" s="4"/>
      <c r="G14" s="4"/>
      <c r="H14" s="4"/>
    </row>
    <row r="15" spans="2:8" x14ac:dyDescent="0.3">
      <c r="B15" s="3"/>
      <c r="C15" s="9"/>
      <c r="D15" s="39"/>
      <c r="E15" s="4"/>
      <c r="F15" s="4"/>
      <c r="G15" s="4"/>
      <c r="H15" s="4"/>
    </row>
    <row r="16" spans="2:8" x14ac:dyDescent="0.3">
      <c r="B16" s="3"/>
      <c r="C16" s="9"/>
      <c r="D16" s="39"/>
      <c r="E16" s="4"/>
      <c r="F16" s="4"/>
      <c r="G16" s="4"/>
      <c r="H16" s="4"/>
    </row>
    <row r="17" spans="2:8" x14ac:dyDescent="0.3">
      <c r="B17" s="3"/>
      <c r="C17" s="9"/>
      <c r="D17" s="39"/>
      <c r="E17" s="4"/>
      <c r="F17" s="4"/>
      <c r="G17" s="4"/>
      <c r="H17" s="4"/>
    </row>
    <row r="18" spans="2:8" x14ac:dyDescent="0.3">
      <c r="B18" s="3"/>
      <c r="C18" s="9"/>
      <c r="D18" s="39"/>
      <c r="E18" s="4"/>
      <c r="F18" s="4"/>
      <c r="G18" s="4"/>
      <c r="H18" s="4"/>
    </row>
    <row r="19" spans="2:8" x14ac:dyDescent="0.3">
      <c r="B19" s="3"/>
      <c r="C19" s="9"/>
      <c r="D19" s="39"/>
      <c r="E19" s="4"/>
      <c r="F19" s="4"/>
      <c r="G19" s="4"/>
      <c r="H19" s="4"/>
    </row>
    <row r="20" spans="2:8" x14ac:dyDescent="0.3">
      <c r="B20" s="3"/>
      <c r="C20" s="9"/>
      <c r="D20" s="39"/>
      <c r="E20" s="4"/>
      <c r="F20" s="4"/>
      <c r="G20" s="4"/>
      <c r="H20" s="4"/>
    </row>
    <row r="21" spans="2:8" x14ac:dyDescent="0.3">
      <c r="B21" s="3"/>
      <c r="C21" s="9"/>
      <c r="D21" s="39"/>
      <c r="E21" s="4"/>
      <c r="F21" s="4"/>
      <c r="G21" s="4"/>
      <c r="H21" s="4"/>
    </row>
    <row r="22" spans="2:8" x14ac:dyDescent="0.3">
      <c r="B22" s="3"/>
      <c r="C22" s="9"/>
      <c r="D22" s="39"/>
      <c r="E22" s="4"/>
      <c r="F22" s="4"/>
      <c r="G22" s="4"/>
      <c r="H22" s="4"/>
    </row>
    <row r="23" spans="2:8" x14ac:dyDescent="0.3">
      <c r="B23" s="3"/>
      <c r="C23" s="9"/>
      <c r="D23" s="39"/>
      <c r="E23" s="4"/>
      <c r="F23" s="4"/>
      <c r="G23" s="4"/>
      <c r="H23" s="4"/>
    </row>
    <row r="24" spans="2:8" x14ac:dyDescent="0.3">
      <c r="B24" s="3"/>
      <c r="C24" s="9"/>
      <c r="D24" s="39"/>
      <c r="E24" s="4"/>
      <c r="F24" s="4"/>
      <c r="G24" s="4"/>
      <c r="H24" s="4"/>
    </row>
    <row r="25" spans="2:8" x14ac:dyDescent="0.3">
      <c r="B25" s="3"/>
      <c r="C25" s="9"/>
      <c r="D25" s="39"/>
      <c r="E25" s="4"/>
      <c r="F25" s="4"/>
      <c r="G25" s="4"/>
      <c r="H25" s="4"/>
    </row>
    <row r="26" spans="2:8" x14ac:dyDescent="0.3">
      <c r="B26" s="3"/>
      <c r="C26" s="9"/>
      <c r="D26" s="39"/>
      <c r="E26" s="4"/>
      <c r="F26" s="4"/>
      <c r="G26" s="4"/>
      <c r="H26" s="4"/>
    </row>
    <row r="27" spans="2:8" x14ac:dyDescent="0.3">
      <c r="B27" s="3"/>
      <c r="C27" s="9"/>
      <c r="D27" s="39"/>
      <c r="E27" s="4"/>
      <c r="F27" s="4"/>
      <c r="G27" s="4"/>
      <c r="H27" s="4"/>
    </row>
    <row r="28" spans="2:8" x14ac:dyDescent="0.3">
      <c r="B28" s="3"/>
      <c r="C28" s="9"/>
      <c r="D28" s="39"/>
      <c r="E28" s="4"/>
      <c r="F28" s="4"/>
      <c r="G28" s="4"/>
      <c r="H28" s="4"/>
    </row>
    <row r="29" spans="2:8" x14ac:dyDescent="0.3">
      <c r="B29" s="3"/>
      <c r="C29" s="9"/>
      <c r="D29" s="39"/>
      <c r="E29" s="4"/>
      <c r="F29" s="4"/>
      <c r="G29" s="4"/>
      <c r="H29" s="4"/>
    </row>
    <row r="30" spans="2:8" x14ac:dyDescent="0.3">
      <c r="B30" s="3"/>
      <c r="C30" s="9"/>
      <c r="D30" s="39"/>
      <c r="E30" s="4"/>
      <c r="F30" s="4"/>
      <c r="G30" s="4"/>
      <c r="H30" s="4"/>
    </row>
    <row r="31" spans="2:8" x14ac:dyDescent="0.3">
      <c r="B31" s="3"/>
      <c r="C31" s="9"/>
      <c r="D31" s="39"/>
      <c r="E31" s="4"/>
      <c r="F31" s="4"/>
      <c r="G31" s="4"/>
      <c r="H31" s="4"/>
    </row>
    <row r="32" spans="2:8" x14ac:dyDescent="0.3">
      <c r="B32" s="3"/>
      <c r="C32" s="9"/>
      <c r="D32" s="39"/>
      <c r="E32" s="4"/>
      <c r="F32" s="4"/>
      <c r="G32" s="4"/>
      <c r="H32" s="4"/>
    </row>
    <row r="33" spans="2:8" x14ac:dyDescent="0.3">
      <c r="B33" s="3"/>
      <c r="C33" s="9"/>
      <c r="D33" s="39"/>
      <c r="E33" s="4"/>
      <c r="F33" s="4"/>
      <c r="G33" s="4"/>
      <c r="H33" s="4"/>
    </row>
    <row r="34" spans="2:8" x14ac:dyDescent="0.3">
      <c r="B34" s="3"/>
      <c r="C34" s="9"/>
      <c r="D34" s="39"/>
      <c r="E34" s="4"/>
      <c r="F34" s="4"/>
      <c r="G34" s="4"/>
      <c r="H34" s="4"/>
    </row>
    <row r="35" spans="2:8" ht="15.6" x14ac:dyDescent="0.3">
      <c r="B35" s="52" t="s">
        <v>7</v>
      </c>
      <c r="C35" s="52"/>
      <c r="D35" s="5">
        <f>IFERROR(SUM(D16:D34),"")</f>
        <v>0</v>
      </c>
      <c r="E35" s="6">
        <f>IFERROR(SUM(E16:E34),"")</f>
        <v>0</v>
      </c>
      <c r="F35" s="5"/>
      <c r="G35" s="7" t="str">
        <f>IFERROR((E35/D35),"")</f>
        <v/>
      </c>
      <c r="H35" s="6"/>
    </row>
  </sheetData>
  <mergeCells count="5">
    <mergeCell ref="B2:C2"/>
    <mergeCell ref="D2:H2"/>
    <mergeCell ref="B4:C6"/>
    <mergeCell ref="D4:H5"/>
    <mergeCell ref="B35:C35"/>
  </mergeCells>
  <pageMargins left="0.7" right="0.7" top="0.78740157499999996" bottom="0.78740157499999996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E0A2300-0CF9-46B9-85C6-DF09F40032EC}">
          <x14:formula1>
            <xm:f>Tabelle2!$B$2:$B$13</xm:f>
          </x14:formula1>
          <xm:sqref>B2:C2</xm:sqref>
        </x14:dataValidation>
        <x14:dataValidation type="list" allowBlank="1" showInputMessage="1" showErrorMessage="1" xr:uid="{BFC7C474-3258-4391-A575-B4B9A03A23CD}">
          <x14:formula1>
            <xm:f>Kunden!$A$2:$A$4</xm:f>
          </x14:formula1>
          <xm:sqref>D4:H5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58C9BB-7079-4449-A0B1-5A0C7AAE84C8}">
  <sheetPr codeName="Tabelle2"/>
  <dimension ref="B2:B13"/>
  <sheetViews>
    <sheetView workbookViewId="0">
      <selection activeCell="B2" sqref="B2"/>
    </sheetView>
  </sheetViews>
  <sheetFormatPr baseColWidth="10" defaultRowHeight="14.4" x14ac:dyDescent="0.3"/>
  <sheetData>
    <row r="2" spans="2:2" x14ac:dyDescent="0.3">
      <c r="B2" t="s">
        <v>0</v>
      </c>
    </row>
    <row r="3" spans="2:2" x14ac:dyDescent="0.3">
      <c r="B3" t="s">
        <v>8</v>
      </c>
    </row>
    <row r="4" spans="2:2" x14ac:dyDescent="0.3">
      <c r="B4" t="s">
        <v>9</v>
      </c>
    </row>
    <row r="5" spans="2:2" x14ac:dyDescent="0.3">
      <c r="B5" t="s">
        <v>10</v>
      </c>
    </row>
    <row r="6" spans="2:2" x14ac:dyDescent="0.3">
      <c r="B6" t="s">
        <v>11</v>
      </c>
    </row>
    <row r="7" spans="2:2" x14ac:dyDescent="0.3">
      <c r="B7" t="s">
        <v>12</v>
      </c>
    </row>
    <row r="8" spans="2:2" x14ac:dyDescent="0.3">
      <c r="B8" t="s">
        <v>13</v>
      </c>
    </row>
    <row r="9" spans="2:2" x14ac:dyDescent="0.3">
      <c r="B9" t="s">
        <v>14</v>
      </c>
    </row>
    <row r="10" spans="2:2" x14ac:dyDescent="0.3">
      <c r="B10" t="s">
        <v>15</v>
      </c>
    </row>
    <row r="11" spans="2:2" x14ac:dyDescent="0.3">
      <c r="B11" t="s">
        <v>16</v>
      </c>
    </row>
    <row r="12" spans="2:2" x14ac:dyDescent="0.3">
      <c r="B12" t="s">
        <v>17</v>
      </c>
    </row>
    <row r="13" spans="2:2" x14ac:dyDescent="0.3">
      <c r="B13" t="s">
        <v>18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15D14A-DA84-4E7A-8D63-96557E7AD5F7}">
  <sheetPr codeName="Tabelle3"/>
  <dimension ref="A1:H37"/>
  <sheetViews>
    <sheetView workbookViewId="0">
      <selection activeCell="D2" sqref="D2"/>
    </sheetView>
  </sheetViews>
  <sheetFormatPr baseColWidth="10" defaultRowHeight="14.4" x14ac:dyDescent="0.3"/>
  <cols>
    <col min="2" max="4" width="19.88671875" style="8" customWidth="1"/>
  </cols>
  <sheetData>
    <row r="1" spans="1:8" x14ac:dyDescent="0.3">
      <c r="B1" s="8" t="s">
        <v>48</v>
      </c>
      <c r="C1" s="8" t="s">
        <v>49</v>
      </c>
      <c r="D1" s="8" t="s">
        <v>50</v>
      </c>
    </row>
    <row r="2" spans="1:8" x14ac:dyDescent="0.3">
      <c r="A2" t="s">
        <v>19</v>
      </c>
      <c r="B2" s="8" t="s">
        <v>19</v>
      </c>
      <c r="C2" s="8" t="s">
        <v>22</v>
      </c>
      <c r="D2" s="8">
        <v>15993296</v>
      </c>
      <c r="F2" t="str" cm="1">
        <f t="array" ref="F2:H8">_xlfn._xlws.FILTER(B:D,B:B=Share!D4)</f>
        <v>Müller</v>
      </c>
      <c r="G2" t="str">
        <v>Müller 1</v>
      </c>
      <c r="H2">
        <v>15993296</v>
      </c>
    </row>
    <row r="3" spans="1:8" x14ac:dyDescent="0.3">
      <c r="A3" t="s">
        <v>20</v>
      </c>
      <c r="B3" s="8" t="s">
        <v>19</v>
      </c>
      <c r="C3" s="8" t="s">
        <v>23</v>
      </c>
      <c r="D3" s="8">
        <v>15993072</v>
      </c>
      <c r="F3" t="str">
        <v>Müller</v>
      </c>
      <c r="G3" t="str">
        <v>Müller 2</v>
      </c>
      <c r="H3">
        <v>15993072</v>
      </c>
    </row>
    <row r="4" spans="1:8" x14ac:dyDescent="0.3">
      <c r="A4" t="s">
        <v>51</v>
      </c>
      <c r="B4" s="8" t="s">
        <v>19</v>
      </c>
      <c r="C4" s="8" t="s">
        <v>28</v>
      </c>
      <c r="D4" s="8">
        <v>15993083</v>
      </c>
      <c r="F4" t="str">
        <v>Müller</v>
      </c>
      <c r="G4" t="str">
        <v>Müller 3</v>
      </c>
      <c r="H4">
        <v>15993083</v>
      </c>
    </row>
    <row r="5" spans="1:8" x14ac:dyDescent="0.3">
      <c r="B5" s="8" t="s">
        <v>19</v>
      </c>
      <c r="C5" s="8" t="s">
        <v>29</v>
      </c>
      <c r="D5" s="8">
        <v>600047347</v>
      </c>
      <c r="F5" t="str">
        <v>Müller</v>
      </c>
      <c r="G5" t="str">
        <v>Müller 4</v>
      </c>
      <c r="H5">
        <v>600047347</v>
      </c>
    </row>
    <row r="6" spans="1:8" x14ac:dyDescent="0.3">
      <c r="B6" s="8" t="s">
        <v>19</v>
      </c>
      <c r="C6" s="8" t="s">
        <v>30</v>
      </c>
      <c r="D6" s="8">
        <v>600047347</v>
      </c>
      <c r="F6" t="str">
        <v>Müller</v>
      </c>
      <c r="G6" t="str">
        <v>Müller 5</v>
      </c>
      <c r="H6">
        <v>600047347</v>
      </c>
    </row>
    <row r="7" spans="1:8" x14ac:dyDescent="0.3">
      <c r="B7" s="8" t="s">
        <v>19</v>
      </c>
      <c r="C7" s="8" t="s">
        <v>31</v>
      </c>
      <c r="D7" s="8">
        <v>600050130</v>
      </c>
      <c r="F7" t="str">
        <v>Müller</v>
      </c>
      <c r="G7" t="str">
        <v>Müller 6</v>
      </c>
      <c r="H7">
        <v>600050130</v>
      </c>
    </row>
    <row r="8" spans="1:8" x14ac:dyDescent="0.3">
      <c r="B8" s="8" t="s">
        <v>19</v>
      </c>
      <c r="C8" s="8" t="s">
        <v>32</v>
      </c>
      <c r="D8" s="8">
        <v>600053842</v>
      </c>
      <c r="F8" t="str">
        <v>Müller</v>
      </c>
      <c r="G8" t="str">
        <v>Müller 7</v>
      </c>
      <c r="H8">
        <v>600053842</v>
      </c>
    </row>
    <row r="9" spans="1:8" x14ac:dyDescent="0.3">
      <c r="B9" s="8" t="s">
        <v>20</v>
      </c>
      <c r="C9" s="8" t="s">
        <v>24</v>
      </c>
      <c r="D9" s="8">
        <v>600053843</v>
      </c>
    </row>
    <row r="10" spans="1:8" x14ac:dyDescent="0.3">
      <c r="B10" s="8" t="s">
        <v>20</v>
      </c>
      <c r="C10" s="8" t="s">
        <v>25</v>
      </c>
      <c r="D10" s="8">
        <v>15995949</v>
      </c>
    </row>
    <row r="11" spans="1:8" x14ac:dyDescent="0.3">
      <c r="B11" s="8" t="s">
        <v>20</v>
      </c>
      <c r="C11" s="8" t="s">
        <v>33</v>
      </c>
      <c r="D11" s="8">
        <v>600039774</v>
      </c>
    </row>
    <row r="12" spans="1:8" x14ac:dyDescent="0.3">
      <c r="B12" s="8" t="s">
        <v>20</v>
      </c>
      <c r="C12" s="8" t="s">
        <v>34</v>
      </c>
      <c r="D12" s="8">
        <v>600067628</v>
      </c>
    </row>
    <row r="13" spans="1:8" x14ac:dyDescent="0.3">
      <c r="B13" s="8" t="s">
        <v>20</v>
      </c>
      <c r="C13" s="8" t="s">
        <v>35</v>
      </c>
      <c r="D13" s="8">
        <v>600067636</v>
      </c>
    </row>
    <row r="14" spans="1:8" x14ac:dyDescent="0.3">
      <c r="B14" s="8" t="s">
        <v>20</v>
      </c>
      <c r="C14" s="8" t="s">
        <v>36</v>
      </c>
      <c r="D14" s="8">
        <v>600067637</v>
      </c>
    </row>
    <row r="15" spans="1:8" x14ac:dyDescent="0.3">
      <c r="B15" s="8" t="s">
        <v>20</v>
      </c>
      <c r="C15" s="8" t="s">
        <v>37</v>
      </c>
      <c r="D15" s="8">
        <v>600067635</v>
      </c>
    </row>
    <row r="16" spans="1:8" x14ac:dyDescent="0.3">
      <c r="B16" s="8" t="s">
        <v>20</v>
      </c>
      <c r="C16" s="8" t="s">
        <v>38</v>
      </c>
      <c r="D16" s="8">
        <v>15993052</v>
      </c>
    </row>
    <row r="17" spans="2:4" x14ac:dyDescent="0.3">
      <c r="B17" s="8" t="s">
        <v>20</v>
      </c>
      <c r="C17" s="8" t="s">
        <v>39</v>
      </c>
      <c r="D17" s="8">
        <v>600054000</v>
      </c>
    </row>
    <row r="18" spans="2:4" x14ac:dyDescent="0.3">
      <c r="B18" s="8" t="s">
        <v>20</v>
      </c>
      <c r="C18" s="8" t="s">
        <v>40</v>
      </c>
      <c r="D18" s="8">
        <v>600053966</v>
      </c>
    </row>
    <row r="19" spans="2:4" x14ac:dyDescent="0.3">
      <c r="B19" s="8" t="s">
        <v>20</v>
      </c>
      <c r="C19" s="8" t="s">
        <v>41</v>
      </c>
      <c r="D19" s="8">
        <v>600054301</v>
      </c>
    </row>
    <row r="20" spans="2:4" x14ac:dyDescent="0.3">
      <c r="B20" s="8" t="s">
        <v>20</v>
      </c>
      <c r="C20" s="8" t="s">
        <v>42</v>
      </c>
      <c r="D20" s="8">
        <v>15990115</v>
      </c>
    </row>
    <row r="21" spans="2:4" x14ac:dyDescent="0.3">
      <c r="B21" s="8" t="s">
        <v>20</v>
      </c>
      <c r="C21" s="8" t="s">
        <v>43</v>
      </c>
      <c r="D21" s="8">
        <v>15990855</v>
      </c>
    </row>
    <row r="22" spans="2:4" x14ac:dyDescent="0.3">
      <c r="B22" s="8" t="s">
        <v>20</v>
      </c>
      <c r="C22" s="8" t="s">
        <v>44</v>
      </c>
      <c r="D22" s="8">
        <v>15991867</v>
      </c>
    </row>
    <row r="23" spans="2:4" x14ac:dyDescent="0.3">
      <c r="B23" s="8" t="s">
        <v>20</v>
      </c>
      <c r="C23" s="8" t="s">
        <v>63</v>
      </c>
      <c r="D23" s="8">
        <v>15993146</v>
      </c>
    </row>
    <row r="24" spans="2:4" x14ac:dyDescent="0.3">
      <c r="B24" s="8" t="s">
        <v>20</v>
      </c>
      <c r="C24" s="8" t="s">
        <v>64</v>
      </c>
      <c r="D24" s="8">
        <v>15993148</v>
      </c>
    </row>
    <row r="25" spans="2:4" x14ac:dyDescent="0.3">
      <c r="B25" s="8" t="s">
        <v>20</v>
      </c>
      <c r="C25" s="8" t="s">
        <v>65</v>
      </c>
      <c r="D25" s="8">
        <v>15993126</v>
      </c>
    </row>
    <row r="26" spans="2:4" x14ac:dyDescent="0.3">
      <c r="B26" s="8" t="s">
        <v>20</v>
      </c>
      <c r="C26" s="8" t="s">
        <v>66</v>
      </c>
      <c r="D26" s="8">
        <v>15993150</v>
      </c>
    </row>
    <row r="27" spans="2:4" x14ac:dyDescent="0.3">
      <c r="B27" s="8" t="s">
        <v>20</v>
      </c>
      <c r="C27" s="8" t="s">
        <v>67</v>
      </c>
      <c r="D27" s="8">
        <v>15993152</v>
      </c>
    </row>
    <row r="28" spans="2:4" x14ac:dyDescent="0.3">
      <c r="B28" s="8" t="s">
        <v>20</v>
      </c>
      <c r="C28" s="8" t="s">
        <v>68</v>
      </c>
      <c r="D28" s="8">
        <v>15993154</v>
      </c>
    </row>
    <row r="29" spans="2:4" x14ac:dyDescent="0.3">
      <c r="B29" s="8" t="s">
        <v>20</v>
      </c>
      <c r="C29" s="8" t="s">
        <v>69</v>
      </c>
      <c r="D29" s="8">
        <v>15998652</v>
      </c>
    </row>
    <row r="30" spans="2:4" x14ac:dyDescent="0.3">
      <c r="B30" s="8" t="s">
        <v>20</v>
      </c>
      <c r="C30" s="8" t="s">
        <v>70</v>
      </c>
      <c r="D30" s="8">
        <v>15990829</v>
      </c>
    </row>
    <row r="31" spans="2:4" x14ac:dyDescent="0.3">
      <c r="B31" s="8" t="s">
        <v>20</v>
      </c>
      <c r="C31" s="8" t="s">
        <v>71</v>
      </c>
      <c r="D31" s="8">
        <v>600021415</v>
      </c>
    </row>
    <row r="32" spans="2:4" x14ac:dyDescent="0.3">
      <c r="B32" s="8" t="s">
        <v>20</v>
      </c>
      <c r="C32" s="8" t="s">
        <v>72</v>
      </c>
      <c r="D32" s="8">
        <v>15991566</v>
      </c>
    </row>
    <row r="33" spans="2:4" x14ac:dyDescent="0.3">
      <c r="B33" s="8" t="s">
        <v>21</v>
      </c>
      <c r="C33" s="8" t="s">
        <v>26</v>
      </c>
      <c r="D33" s="8">
        <v>15996302</v>
      </c>
    </row>
    <row r="34" spans="2:4" x14ac:dyDescent="0.3">
      <c r="B34" s="8" t="s">
        <v>21</v>
      </c>
      <c r="C34" s="8" t="s">
        <v>27</v>
      </c>
      <c r="D34" s="8">
        <v>600058523</v>
      </c>
    </row>
    <row r="35" spans="2:4" x14ac:dyDescent="0.3">
      <c r="B35" s="8" t="s">
        <v>21</v>
      </c>
      <c r="C35" s="8" t="s">
        <v>45</v>
      </c>
      <c r="D35" s="8">
        <v>15993139</v>
      </c>
    </row>
    <row r="36" spans="2:4" x14ac:dyDescent="0.3">
      <c r="B36" s="8" t="s">
        <v>21</v>
      </c>
      <c r="C36" s="8" t="s">
        <v>46</v>
      </c>
      <c r="D36" s="8">
        <v>15993156</v>
      </c>
    </row>
    <row r="37" spans="2:4" x14ac:dyDescent="0.3">
      <c r="B37" s="8" t="s">
        <v>21</v>
      </c>
      <c r="C37" s="8" t="s">
        <v>47</v>
      </c>
      <c r="D37" s="8">
        <v>600043526</v>
      </c>
    </row>
  </sheetData>
  <phoneticPr fontId="6" type="noConversion"/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01BA48-1283-48CB-8C9B-1790144277D7}">
  <sheetPr codeName="Tabelle4"/>
  <dimension ref="A1:AE38"/>
  <sheetViews>
    <sheetView workbookViewId="0">
      <selection activeCell="G45" sqref="G45"/>
    </sheetView>
  </sheetViews>
  <sheetFormatPr baseColWidth="10" defaultRowHeight="14.4" x14ac:dyDescent="0.3"/>
  <sheetData>
    <row r="1" spans="1:31" x14ac:dyDescent="0.3">
      <c r="A1" s="10"/>
      <c r="B1" s="10" t="s">
        <v>52</v>
      </c>
      <c r="C1" s="55" t="s">
        <v>53</v>
      </c>
      <c r="D1" s="54"/>
      <c r="E1" s="54"/>
      <c r="F1" s="54"/>
      <c r="G1" s="11" t="s">
        <v>52</v>
      </c>
      <c r="H1" s="55" t="s">
        <v>54</v>
      </c>
      <c r="I1" s="54"/>
      <c r="J1" s="54"/>
      <c r="K1" s="54"/>
      <c r="L1" s="11" t="s">
        <v>52</v>
      </c>
      <c r="M1" s="55" t="s">
        <v>53</v>
      </c>
      <c r="N1" s="54"/>
      <c r="O1" s="54"/>
      <c r="P1" s="54"/>
      <c r="Q1" s="11" t="s">
        <v>52</v>
      </c>
      <c r="R1" s="55" t="s">
        <v>54</v>
      </c>
      <c r="S1" s="54"/>
      <c r="T1" s="54"/>
      <c r="U1" s="54"/>
      <c r="V1" s="11" t="s">
        <v>52</v>
      </c>
      <c r="W1" s="55" t="s">
        <v>53</v>
      </c>
      <c r="X1" s="54"/>
      <c r="Y1" s="54"/>
      <c r="Z1" s="54"/>
      <c r="AA1" s="11" t="s">
        <v>52</v>
      </c>
      <c r="AB1" s="55" t="s">
        <v>54</v>
      </c>
      <c r="AC1" s="54"/>
      <c r="AD1" s="54"/>
      <c r="AE1" s="54"/>
    </row>
    <row r="2" spans="1:31" x14ac:dyDescent="0.3">
      <c r="A2" s="12" t="s">
        <v>52</v>
      </c>
      <c r="B2" s="12" t="s">
        <v>52</v>
      </c>
      <c r="C2" s="53" t="s">
        <v>55</v>
      </c>
      <c r="D2" s="54"/>
      <c r="E2" s="54"/>
      <c r="F2" s="54"/>
      <c r="G2" s="11" t="s">
        <v>52</v>
      </c>
      <c r="H2" s="53" t="s">
        <v>55</v>
      </c>
      <c r="I2" s="54"/>
      <c r="J2" s="54"/>
      <c r="K2" s="54"/>
      <c r="L2" s="11" t="s">
        <v>52</v>
      </c>
      <c r="M2" s="53" t="s">
        <v>56</v>
      </c>
      <c r="N2" s="54"/>
      <c r="O2" s="54"/>
      <c r="P2" s="54"/>
      <c r="Q2" s="11" t="s">
        <v>52</v>
      </c>
      <c r="R2" s="53" t="s">
        <v>56</v>
      </c>
      <c r="S2" s="54"/>
      <c r="T2" s="54"/>
      <c r="U2" s="54"/>
      <c r="V2" s="11" t="s">
        <v>52</v>
      </c>
      <c r="W2" s="53" t="s">
        <v>57</v>
      </c>
      <c r="X2" s="54"/>
      <c r="Y2" s="54"/>
      <c r="Z2" s="54"/>
      <c r="AA2" s="11" t="s">
        <v>52</v>
      </c>
      <c r="AB2" s="53" t="s">
        <v>57</v>
      </c>
      <c r="AC2" s="54"/>
      <c r="AD2" s="54"/>
      <c r="AE2" s="54"/>
    </row>
    <row r="3" spans="1:31" ht="20.399999999999999" x14ac:dyDescent="0.3">
      <c r="A3" s="13" t="s">
        <v>58</v>
      </c>
      <c r="B3" s="14" t="s">
        <v>59</v>
      </c>
      <c r="C3" s="14" t="s">
        <v>4</v>
      </c>
      <c r="D3" s="14" t="s">
        <v>5</v>
      </c>
      <c r="E3" s="14" t="s">
        <v>60</v>
      </c>
      <c r="F3" s="14" t="s">
        <v>61</v>
      </c>
      <c r="G3" s="11" t="s">
        <v>52</v>
      </c>
      <c r="H3" s="14" t="s">
        <v>62</v>
      </c>
      <c r="I3" s="14" t="s">
        <v>5</v>
      </c>
      <c r="J3" s="14" t="s">
        <v>60</v>
      </c>
      <c r="K3" s="14" t="s">
        <v>61</v>
      </c>
      <c r="L3" s="11" t="s">
        <v>52</v>
      </c>
      <c r="M3" s="14" t="s">
        <v>4</v>
      </c>
      <c r="N3" s="14" t="s">
        <v>5</v>
      </c>
      <c r="O3" s="14" t="s">
        <v>60</v>
      </c>
      <c r="P3" s="14" t="s">
        <v>61</v>
      </c>
      <c r="Q3" s="11" t="s">
        <v>52</v>
      </c>
      <c r="R3" s="14" t="s">
        <v>62</v>
      </c>
      <c r="S3" s="14" t="s">
        <v>5</v>
      </c>
      <c r="T3" s="14" t="s">
        <v>60</v>
      </c>
      <c r="U3" s="14" t="s">
        <v>61</v>
      </c>
      <c r="V3" s="11" t="s">
        <v>52</v>
      </c>
      <c r="W3" s="14" t="s">
        <v>4</v>
      </c>
      <c r="X3" s="14" t="s">
        <v>5</v>
      </c>
      <c r="Y3" s="14" t="s">
        <v>60</v>
      </c>
      <c r="Z3" s="14" t="s">
        <v>61</v>
      </c>
      <c r="AA3" s="11" t="s">
        <v>52</v>
      </c>
      <c r="AB3" s="14" t="s">
        <v>62</v>
      </c>
      <c r="AC3" s="14" t="s">
        <v>5</v>
      </c>
      <c r="AD3" s="14" t="s">
        <v>60</v>
      </c>
      <c r="AE3" s="14" t="s">
        <v>61</v>
      </c>
    </row>
    <row r="4" spans="1:31" x14ac:dyDescent="0.3">
      <c r="A4" s="15" t="s">
        <v>19</v>
      </c>
      <c r="B4" s="16">
        <v>15993296</v>
      </c>
      <c r="C4" s="17">
        <v>0</v>
      </c>
      <c r="D4" s="16" t="s">
        <v>52</v>
      </c>
      <c r="E4" s="16" t="s">
        <v>52</v>
      </c>
      <c r="F4" s="16" t="s">
        <v>52</v>
      </c>
      <c r="G4" s="11" t="s">
        <v>52</v>
      </c>
      <c r="H4" s="16" t="s">
        <v>52</v>
      </c>
      <c r="I4" s="16" t="s">
        <v>52</v>
      </c>
      <c r="J4" s="16" t="s">
        <v>52</v>
      </c>
      <c r="K4" s="16" t="s">
        <v>52</v>
      </c>
      <c r="L4" s="11" t="s">
        <v>52</v>
      </c>
      <c r="M4" s="17">
        <v>5185.71</v>
      </c>
      <c r="N4" s="18">
        <v>0.22687485214099801</v>
      </c>
      <c r="O4" s="19">
        <v>0.111158743087409</v>
      </c>
      <c r="P4" s="20">
        <v>4.1819329363881302E-2</v>
      </c>
      <c r="Q4" s="11" t="s">
        <v>52</v>
      </c>
      <c r="R4" s="16">
        <v>5</v>
      </c>
      <c r="S4" s="18">
        <v>-0.16666666666666699</v>
      </c>
      <c r="T4" s="19">
        <v>8.1967213114754106E-2</v>
      </c>
      <c r="U4" s="20">
        <v>8.8613203367300696E-4</v>
      </c>
      <c r="V4" s="11" t="s">
        <v>52</v>
      </c>
      <c r="W4" s="17">
        <v>5185.71</v>
      </c>
      <c r="X4" s="18">
        <v>-0.26875352509870298</v>
      </c>
      <c r="Y4" s="19">
        <v>0.101942129265608</v>
      </c>
      <c r="Z4" s="20">
        <v>-5.1053115277387203E-3</v>
      </c>
      <c r="AA4" s="11" t="s">
        <v>52</v>
      </c>
      <c r="AB4" s="21">
        <v>5</v>
      </c>
      <c r="AC4" s="18">
        <v>-0.44444444444444398</v>
      </c>
      <c r="AD4" s="19">
        <v>7.1428571428571397E-2</v>
      </c>
      <c r="AE4" s="20">
        <v>-3.70051635111876E-2</v>
      </c>
    </row>
    <row r="5" spans="1:31" x14ac:dyDescent="0.3">
      <c r="A5" s="22" t="s">
        <v>19</v>
      </c>
      <c r="B5" s="23">
        <v>15993072</v>
      </c>
      <c r="C5" s="24">
        <v>469.75</v>
      </c>
      <c r="D5" s="23" t="s">
        <v>52</v>
      </c>
      <c r="E5" s="25">
        <v>4.1811226759185097E-2</v>
      </c>
      <c r="F5" s="23" t="s">
        <v>52</v>
      </c>
      <c r="G5" s="11" t="s">
        <v>52</v>
      </c>
      <c r="H5" s="26">
        <v>1</v>
      </c>
      <c r="I5" s="23" t="s">
        <v>52</v>
      </c>
      <c r="J5" s="25">
        <v>6.25E-2</v>
      </c>
      <c r="K5" s="23" t="s">
        <v>52</v>
      </c>
      <c r="L5" s="11" t="s">
        <v>52</v>
      </c>
      <c r="M5" s="24">
        <v>7174.29</v>
      </c>
      <c r="N5" s="27">
        <v>0.22048315753657699</v>
      </c>
      <c r="O5" s="25">
        <v>0.12913329133291301</v>
      </c>
      <c r="P5" s="28">
        <v>8.5638787959917608E-3</v>
      </c>
      <c r="Q5" s="11" t="s">
        <v>52</v>
      </c>
      <c r="R5" s="23">
        <v>6</v>
      </c>
      <c r="S5" s="27">
        <v>0</v>
      </c>
      <c r="T5" s="25">
        <v>8.2191780821917804E-2</v>
      </c>
      <c r="U5" s="28">
        <v>-7.3604579840523404E-3</v>
      </c>
      <c r="V5" s="11" t="s">
        <v>52</v>
      </c>
      <c r="W5" s="24">
        <v>7644.04</v>
      </c>
      <c r="X5" s="27">
        <v>0.30044232732221798</v>
      </c>
      <c r="Y5" s="25">
        <v>0.13125225364446499</v>
      </c>
      <c r="Z5" s="28">
        <v>3.04825085689477E-2</v>
      </c>
      <c r="AA5" s="11" t="s">
        <v>52</v>
      </c>
      <c r="AB5" s="29">
        <v>7</v>
      </c>
      <c r="AC5" s="27">
        <v>0.16666666666666699</v>
      </c>
      <c r="AD5" s="25">
        <v>8.7499999999999994E-2</v>
      </c>
      <c r="AE5" s="28">
        <v>1.2500000000000001E-2</v>
      </c>
    </row>
    <row r="6" spans="1:31" x14ac:dyDescent="0.3">
      <c r="A6" s="15" t="s">
        <v>19</v>
      </c>
      <c r="B6" s="16">
        <v>15993083</v>
      </c>
      <c r="C6" s="17">
        <v>335.29</v>
      </c>
      <c r="D6" s="16" t="s">
        <v>52</v>
      </c>
      <c r="E6" s="19">
        <v>4.7625817458060798E-2</v>
      </c>
      <c r="F6" s="16" t="s">
        <v>52</v>
      </c>
      <c r="G6" s="11" t="s">
        <v>52</v>
      </c>
      <c r="H6" s="30">
        <v>1</v>
      </c>
      <c r="I6" s="16" t="s">
        <v>52</v>
      </c>
      <c r="J6" s="19">
        <v>7.69230769230769E-2</v>
      </c>
      <c r="K6" s="16" t="s">
        <v>52</v>
      </c>
      <c r="L6" s="11" t="s">
        <v>52</v>
      </c>
      <c r="M6" s="17">
        <v>4949.76</v>
      </c>
      <c r="N6" s="18">
        <v>-0.47323613919335999</v>
      </c>
      <c r="O6" s="19">
        <v>0.13529765484064901</v>
      </c>
      <c r="P6" s="20">
        <v>-9.1606290685018202E-2</v>
      </c>
      <c r="Q6" s="11" t="s">
        <v>52</v>
      </c>
      <c r="R6" s="16">
        <v>7</v>
      </c>
      <c r="S6" s="18">
        <v>-0.22222222222222199</v>
      </c>
      <c r="T6" s="19">
        <v>9.3333333333333296E-2</v>
      </c>
      <c r="U6" s="20">
        <v>-2.8288288288288301E-2</v>
      </c>
      <c r="V6" s="11" t="s">
        <v>52</v>
      </c>
      <c r="W6" s="17">
        <v>4949.76</v>
      </c>
      <c r="X6" s="18">
        <v>-0.47323613919335999</v>
      </c>
      <c r="Y6" s="19">
        <v>0.123561568607873</v>
      </c>
      <c r="Z6" s="20">
        <v>-7.3572777284549598E-2</v>
      </c>
      <c r="AA6" s="11" t="s">
        <v>52</v>
      </c>
      <c r="AB6" s="21">
        <v>7</v>
      </c>
      <c r="AC6" s="18">
        <v>-0.22222222222222199</v>
      </c>
      <c r="AD6" s="19">
        <v>8.5365853658536606E-2</v>
      </c>
      <c r="AE6" s="20">
        <v>-2.0516499282639902E-2</v>
      </c>
    </row>
    <row r="7" spans="1:31" x14ac:dyDescent="0.3">
      <c r="A7" s="22" t="s">
        <v>19</v>
      </c>
      <c r="B7" s="23">
        <v>600047347</v>
      </c>
      <c r="C7" s="24">
        <v>0</v>
      </c>
      <c r="D7" s="23" t="s">
        <v>52</v>
      </c>
      <c r="E7" s="23" t="s">
        <v>52</v>
      </c>
      <c r="F7" s="23" t="s">
        <v>52</v>
      </c>
      <c r="G7" s="11" t="s">
        <v>52</v>
      </c>
      <c r="H7" s="23" t="s">
        <v>52</v>
      </c>
      <c r="I7" s="23" t="s">
        <v>52</v>
      </c>
      <c r="J7" s="23" t="s">
        <v>52</v>
      </c>
      <c r="K7" s="23" t="s">
        <v>52</v>
      </c>
      <c r="L7" s="11" t="s">
        <v>52</v>
      </c>
      <c r="M7" s="24">
        <v>1266.3900000000001</v>
      </c>
      <c r="N7" s="23" t="s">
        <v>52</v>
      </c>
      <c r="O7" s="25">
        <v>3.4098254686489998E-2</v>
      </c>
      <c r="P7" s="23" t="s">
        <v>52</v>
      </c>
      <c r="Q7" s="11" t="s">
        <v>52</v>
      </c>
      <c r="R7" s="23">
        <v>3</v>
      </c>
      <c r="S7" s="23" t="s">
        <v>52</v>
      </c>
      <c r="T7" s="25">
        <v>0.04</v>
      </c>
      <c r="U7" s="23" t="s">
        <v>52</v>
      </c>
      <c r="V7" s="11" t="s">
        <v>52</v>
      </c>
      <c r="W7" s="24">
        <v>1266.3900000000001</v>
      </c>
      <c r="X7" s="27">
        <v>-0.18427835051546401</v>
      </c>
      <c r="Y7" s="25">
        <v>3.1457323891166601E-2</v>
      </c>
      <c r="Z7" s="28">
        <v>-2.4195847837595898E-2</v>
      </c>
      <c r="AA7" s="11" t="s">
        <v>52</v>
      </c>
      <c r="AB7" s="29">
        <v>3</v>
      </c>
      <c r="AC7" s="27">
        <v>2</v>
      </c>
      <c r="AD7" s="25">
        <v>3.65853658536585E-2</v>
      </c>
      <c r="AE7" s="28">
        <v>1.6977522716403601E-2</v>
      </c>
    </row>
    <row r="8" spans="1:31" x14ac:dyDescent="0.3">
      <c r="A8" s="31" t="s">
        <v>19</v>
      </c>
      <c r="B8" s="32"/>
      <c r="C8" s="33">
        <v>805.04</v>
      </c>
      <c r="D8" s="34">
        <v>-0.81779085559076503</v>
      </c>
      <c r="E8" s="35">
        <v>2.43040879173963E-2</v>
      </c>
      <c r="F8" s="36">
        <v>-6.7610461438011998E-2</v>
      </c>
      <c r="G8" s="11" t="s">
        <v>52</v>
      </c>
      <c r="H8" s="37">
        <v>2</v>
      </c>
      <c r="I8" s="34">
        <v>-0.5</v>
      </c>
      <c r="J8" s="35">
        <v>3.7037037037037E-2</v>
      </c>
      <c r="K8" s="32" t="s">
        <v>52</v>
      </c>
      <c r="L8" s="11" t="s">
        <v>52</v>
      </c>
      <c r="M8" s="33">
        <v>18576.150000000001</v>
      </c>
      <c r="N8" s="34">
        <v>-4.74823095067173E-2</v>
      </c>
      <c r="O8" s="35">
        <v>0.10559165089272</v>
      </c>
      <c r="P8" s="36">
        <v>-7.0721497811847304E-3</v>
      </c>
      <c r="Q8" s="11" t="s">
        <v>52</v>
      </c>
      <c r="R8" s="32">
        <v>21</v>
      </c>
      <c r="S8" s="34">
        <v>0</v>
      </c>
      <c r="T8" s="35">
        <v>7.3943661971830998E-2</v>
      </c>
      <c r="U8" s="36">
        <v>-7.7684002849783603E-3</v>
      </c>
      <c r="V8" s="11" t="s">
        <v>52</v>
      </c>
      <c r="W8" s="33">
        <v>19045.900000000001</v>
      </c>
      <c r="X8" s="34">
        <v>-0.20372925289518801</v>
      </c>
      <c r="Y8" s="35">
        <v>0.10055063695444399</v>
      </c>
      <c r="Z8" s="36">
        <v>-1.89624965491056E-2</v>
      </c>
      <c r="AA8" s="11" t="s">
        <v>52</v>
      </c>
      <c r="AB8" s="38">
        <v>22</v>
      </c>
      <c r="AC8" s="34">
        <v>-0.12</v>
      </c>
      <c r="AD8" s="35">
        <v>7.0063694267515894E-2</v>
      </c>
      <c r="AE8" s="36">
        <v>-1.3548345866263301E-2</v>
      </c>
    </row>
    <row r="9" spans="1:31" x14ac:dyDescent="0.3">
      <c r="A9" s="22" t="s">
        <v>51</v>
      </c>
      <c r="B9" s="23">
        <v>15996302</v>
      </c>
      <c r="C9" s="24">
        <v>553.78</v>
      </c>
      <c r="D9" s="27">
        <v>-0.20172910662824201</v>
      </c>
      <c r="E9" s="25">
        <v>0.121358159912377</v>
      </c>
      <c r="F9" s="28">
        <v>1.7899602965447702E-2</v>
      </c>
      <c r="G9" s="11" t="s">
        <v>52</v>
      </c>
      <c r="H9" s="26">
        <v>1</v>
      </c>
      <c r="I9" s="27">
        <v>-0.5</v>
      </c>
      <c r="J9" s="25">
        <v>0.11111111111111099</v>
      </c>
      <c r="K9" s="28">
        <v>-1.38888888888889E-2</v>
      </c>
      <c r="L9" s="11" t="s">
        <v>52</v>
      </c>
      <c r="M9" s="24">
        <v>5540.34</v>
      </c>
      <c r="N9" s="27">
        <v>5.0834597875569001E-2</v>
      </c>
      <c r="O9" s="25">
        <v>0.19315249982567501</v>
      </c>
      <c r="P9" s="28">
        <v>4.0261136215675203E-2</v>
      </c>
      <c r="Q9" s="11" t="s">
        <v>52</v>
      </c>
      <c r="R9" s="23">
        <v>7</v>
      </c>
      <c r="S9" s="27">
        <v>0.75</v>
      </c>
      <c r="T9" s="25">
        <v>0.14285714285714299</v>
      </c>
      <c r="U9" s="28">
        <v>7.0129870129870098E-2</v>
      </c>
      <c r="V9" s="11" t="s">
        <v>52</v>
      </c>
      <c r="W9" s="24">
        <v>6094.12</v>
      </c>
      <c r="X9" s="27">
        <v>2.1454911163258501E-2</v>
      </c>
      <c r="Y9" s="25">
        <v>0.19599897079634601</v>
      </c>
      <c r="Z9" s="28">
        <v>4.6418928173806502E-2</v>
      </c>
      <c r="AA9" s="11" t="s">
        <v>52</v>
      </c>
      <c r="AB9" s="29">
        <v>8</v>
      </c>
      <c r="AC9" s="27">
        <v>0.33333333333333298</v>
      </c>
      <c r="AD9" s="25">
        <v>0.148148148148148</v>
      </c>
      <c r="AE9" s="28">
        <v>5.8595909342178003E-2</v>
      </c>
    </row>
    <row r="10" spans="1:31" x14ac:dyDescent="0.3">
      <c r="A10" s="15" t="s">
        <v>51</v>
      </c>
      <c r="B10" s="16">
        <v>600058523</v>
      </c>
      <c r="C10" s="17">
        <v>461.34</v>
      </c>
      <c r="D10" s="16" t="s">
        <v>52</v>
      </c>
      <c r="E10" s="19">
        <v>4.6173878205128201E-2</v>
      </c>
      <c r="F10" s="16" t="s">
        <v>52</v>
      </c>
      <c r="G10" s="11" t="s">
        <v>52</v>
      </c>
      <c r="H10" s="30">
        <v>1</v>
      </c>
      <c r="I10" s="16" t="s">
        <v>52</v>
      </c>
      <c r="J10" s="19">
        <v>4.7619047619047603E-2</v>
      </c>
      <c r="K10" s="16" t="s">
        <v>52</v>
      </c>
      <c r="L10" s="11" t="s">
        <v>52</v>
      </c>
      <c r="M10" s="17">
        <v>4880.66</v>
      </c>
      <c r="N10" s="18">
        <v>-0.23278843131090901</v>
      </c>
      <c r="O10" s="19">
        <v>0.143727915194346</v>
      </c>
      <c r="P10" s="20">
        <v>3.6995484439569203E-2</v>
      </c>
      <c r="Q10" s="11" t="s">
        <v>52</v>
      </c>
      <c r="R10" s="16">
        <v>10</v>
      </c>
      <c r="S10" s="18">
        <v>0.42857142857142899</v>
      </c>
      <c r="T10" s="19">
        <v>0.15625</v>
      </c>
      <c r="U10" s="20">
        <v>8.6249999999999993E-2</v>
      </c>
      <c r="V10" s="11" t="s">
        <v>52</v>
      </c>
      <c r="W10" s="17">
        <v>4880.66</v>
      </c>
      <c r="X10" s="18">
        <v>-0.23278843131090901</v>
      </c>
      <c r="Y10" s="19">
        <v>0.12982764123842999</v>
      </c>
      <c r="Z10" s="20">
        <v>4.2827121587416299E-2</v>
      </c>
      <c r="AA10" s="11" t="s">
        <v>52</v>
      </c>
      <c r="AB10" s="21">
        <v>10</v>
      </c>
      <c r="AC10" s="18">
        <v>0.42857142857142899</v>
      </c>
      <c r="AD10" s="19">
        <v>0.13698630136986301</v>
      </c>
      <c r="AE10" s="20">
        <v>7.66414737836561E-2</v>
      </c>
    </row>
    <row r="11" spans="1:31" x14ac:dyDescent="0.3">
      <c r="A11" s="22" t="s">
        <v>51</v>
      </c>
      <c r="B11" s="23">
        <v>15993139</v>
      </c>
      <c r="C11" s="24">
        <v>0</v>
      </c>
      <c r="D11" s="23" t="s">
        <v>52</v>
      </c>
      <c r="E11" s="23" t="s">
        <v>52</v>
      </c>
      <c r="F11" s="23" t="s">
        <v>52</v>
      </c>
      <c r="G11" s="11" t="s">
        <v>52</v>
      </c>
      <c r="H11" s="23" t="s">
        <v>52</v>
      </c>
      <c r="I11" s="23" t="s">
        <v>52</v>
      </c>
      <c r="J11" s="23" t="s">
        <v>52</v>
      </c>
      <c r="K11" s="23" t="s">
        <v>52</v>
      </c>
      <c r="L11" s="11" t="s">
        <v>52</v>
      </c>
      <c r="M11" s="24">
        <v>1124.3599999999999</v>
      </c>
      <c r="N11" s="27">
        <v>-0.64374009508716301</v>
      </c>
      <c r="O11" s="25">
        <v>4.3282375139589498E-2</v>
      </c>
      <c r="P11" s="28">
        <v>-7.7395409438133903E-2</v>
      </c>
      <c r="Q11" s="11" t="s">
        <v>52</v>
      </c>
      <c r="R11" s="23">
        <v>2</v>
      </c>
      <c r="S11" s="27">
        <v>-0.5</v>
      </c>
      <c r="T11" s="25">
        <v>5.4054054054054099E-2</v>
      </c>
      <c r="U11" s="28">
        <v>-4.3506921555702002E-2</v>
      </c>
      <c r="V11" s="11" t="s">
        <v>52</v>
      </c>
      <c r="W11" s="24">
        <v>1124.3599999999999</v>
      </c>
      <c r="X11" s="27">
        <v>-0.74005550416281196</v>
      </c>
      <c r="Y11" s="25">
        <v>4.2084768608656599E-2</v>
      </c>
      <c r="Z11" s="28">
        <v>-8.3953649206949602E-2</v>
      </c>
      <c r="AA11" s="11" t="s">
        <v>52</v>
      </c>
      <c r="AB11" s="29">
        <v>2</v>
      </c>
      <c r="AC11" s="27">
        <v>-0.6</v>
      </c>
      <c r="AD11" s="25">
        <v>5.2631578947368397E-2</v>
      </c>
      <c r="AE11" s="28">
        <v>-4.5407636738906097E-2</v>
      </c>
    </row>
    <row r="12" spans="1:31" x14ac:dyDescent="0.3">
      <c r="A12" s="15" t="s">
        <v>51</v>
      </c>
      <c r="B12" s="16">
        <v>15993156</v>
      </c>
      <c r="C12" s="17">
        <v>553.78</v>
      </c>
      <c r="D12" s="16" t="s">
        <v>52</v>
      </c>
      <c r="E12" s="19">
        <v>0.110424556507873</v>
      </c>
      <c r="F12" s="16" t="s">
        <v>52</v>
      </c>
      <c r="G12" s="11" t="s">
        <v>52</v>
      </c>
      <c r="H12" s="30">
        <v>1</v>
      </c>
      <c r="I12" s="16" t="s">
        <v>52</v>
      </c>
      <c r="J12" s="19">
        <v>0.14285714285714299</v>
      </c>
      <c r="K12" s="16" t="s">
        <v>52</v>
      </c>
      <c r="L12" s="11" t="s">
        <v>52</v>
      </c>
      <c r="M12" s="17">
        <v>1316.8</v>
      </c>
      <c r="N12" s="18">
        <v>0.157293497363796</v>
      </c>
      <c r="O12" s="19">
        <v>7.6061218596592595E-2</v>
      </c>
      <c r="P12" s="20">
        <v>1.31082448203659E-3</v>
      </c>
      <c r="Q12" s="11" t="s">
        <v>52</v>
      </c>
      <c r="R12" s="16">
        <v>3</v>
      </c>
      <c r="S12" s="18">
        <v>0.5</v>
      </c>
      <c r="T12" s="19">
        <v>0.13043478260869601</v>
      </c>
      <c r="U12" s="20">
        <v>6.59186535764376E-2</v>
      </c>
      <c r="V12" s="11" t="s">
        <v>52</v>
      </c>
      <c r="W12" s="17">
        <v>1316.8</v>
      </c>
      <c r="X12" s="18">
        <v>0.157293497363796</v>
      </c>
      <c r="Y12" s="19">
        <v>7.0692431561996796E-2</v>
      </c>
      <c r="Z12" s="20">
        <v>6.8924651999403798E-3</v>
      </c>
      <c r="AA12" s="11" t="s">
        <v>52</v>
      </c>
      <c r="AB12" s="21">
        <v>3</v>
      </c>
      <c r="AC12" s="18">
        <v>0.5</v>
      </c>
      <c r="AD12" s="19">
        <v>0.115384615384615</v>
      </c>
      <c r="AE12" s="20">
        <v>5.9829059829059797E-2</v>
      </c>
    </row>
    <row r="13" spans="1:31" x14ac:dyDescent="0.3">
      <c r="A13" s="31" t="s">
        <v>51</v>
      </c>
      <c r="B13" s="32"/>
      <c r="C13" s="33">
        <v>1568.9</v>
      </c>
      <c r="D13" s="34">
        <v>-0.15780998389694001</v>
      </c>
      <c r="E13" s="35">
        <v>6.18959327784133E-2</v>
      </c>
      <c r="F13" s="36">
        <v>1.18540519561864E-2</v>
      </c>
      <c r="G13" s="11" t="s">
        <v>52</v>
      </c>
      <c r="H13" s="37">
        <v>3</v>
      </c>
      <c r="I13" s="34">
        <v>0</v>
      </c>
      <c r="J13" s="35">
        <v>6.6666666666666693E-2</v>
      </c>
      <c r="K13" s="36">
        <v>1.5819209039548001E-2</v>
      </c>
      <c r="L13" s="11" t="s">
        <v>52</v>
      </c>
      <c r="M13" s="33">
        <v>12862.16</v>
      </c>
      <c r="N13" s="34">
        <v>-0.19238980283812601</v>
      </c>
      <c r="O13" s="35">
        <v>0.121424390612314</v>
      </c>
      <c r="P13" s="36">
        <v>3.8520244739825402E-3</v>
      </c>
      <c r="Q13" s="11" t="s">
        <v>52</v>
      </c>
      <c r="R13" s="32">
        <v>22</v>
      </c>
      <c r="S13" s="34">
        <v>0.29411764705882398</v>
      </c>
      <c r="T13" s="35">
        <v>0.12716763005780299</v>
      </c>
      <c r="U13" s="36">
        <v>5.2277762216393797E-2</v>
      </c>
      <c r="V13" s="11" t="s">
        <v>52</v>
      </c>
      <c r="W13" s="33">
        <v>13415.94</v>
      </c>
      <c r="X13" s="34">
        <v>-0.245868465430017</v>
      </c>
      <c r="Y13" s="35">
        <v>0.11765634454997501</v>
      </c>
      <c r="Z13" s="36">
        <v>9.9393514223070599E-3</v>
      </c>
      <c r="AA13" s="11" t="s">
        <v>52</v>
      </c>
      <c r="AB13" s="38">
        <v>23</v>
      </c>
      <c r="AC13" s="34">
        <v>0.15</v>
      </c>
      <c r="AD13" s="35">
        <v>0.12041884816753901</v>
      </c>
      <c r="AE13" s="36">
        <v>4.6344774093465199E-2</v>
      </c>
    </row>
    <row r="14" spans="1:31" x14ac:dyDescent="0.3">
      <c r="A14" s="22" t="s">
        <v>20</v>
      </c>
      <c r="B14" s="23">
        <v>600053843</v>
      </c>
      <c r="C14" s="24">
        <v>0</v>
      </c>
      <c r="D14" s="23" t="s">
        <v>52</v>
      </c>
      <c r="E14" s="23" t="s">
        <v>52</v>
      </c>
      <c r="F14" s="23" t="s">
        <v>52</v>
      </c>
      <c r="G14" s="11" t="s">
        <v>52</v>
      </c>
      <c r="H14" s="23" t="s">
        <v>52</v>
      </c>
      <c r="I14" s="23" t="s">
        <v>52</v>
      </c>
      <c r="J14" s="23" t="s">
        <v>52</v>
      </c>
      <c r="K14" s="23" t="s">
        <v>52</v>
      </c>
      <c r="L14" s="11" t="s">
        <v>52</v>
      </c>
      <c r="M14" s="24">
        <v>932.02</v>
      </c>
      <c r="N14" s="27">
        <v>-0.75473684210526304</v>
      </c>
      <c r="O14" s="25">
        <v>1.7574626162056201E-2</v>
      </c>
      <c r="P14" s="28">
        <v>-6.7707478061652296E-2</v>
      </c>
      <c r="Q14" s="11" t="s">
        <v>52</v>
      </c>
      <c r="R14" s="23">
        <v>2</v>
      </c>
      <c r="S14" s="27">
        <v>-0.5</v>
      </c>
      <c r="T14" s="25">
        <v>1.7391304347826101E-2</v>
      </c>
      <c r="U14" s="28">
        <v>-3.8946723821188002E-2</v>
      </c>
      <c r="V14" s="11" t="s">
        <v>52</v>
      </c>
      <c r="W14" s="24">
        <v>932.02</v>
      </c>
      <c r="X14" s="27">
        <v>-0.75473684210526304</v>
      </c>
      <c r="Y14" s="25">
        <v>1.5811886059413301E-2</v>
      </c>
      <c r="Z14" s="28">
        <v>-5.8082134358671302E-2</v>
      </c>
      <c r="AA14" s="11" t="s">
        <v>52</v>
      </c>
      <c r="AB14" s="29">
        <v>2</v>
      </c>
      <c r="AC14" s="27">
        <v>-0.5</v>
      </c>
      <c r="AD14" s="25">
        <v>1.5384615384615399E-2</v>
      </c>
      <c r="AE14" s="28">
        <v>-3.5897435897435902E-2</v>
      </c>
    </row>
    <row r="15" spans="1:31" x14ac:dyDescent="0.3">
      <c r="A15" s="15" t="s">
        <v>20</v>
      </c>
      <c r="B15" s="16">
        <v>15995949</v>
      </c>
      <c r="C15" s="17">
        <v>2057.34</v>
      </c>
      <c r="D15" s="18">
        <v>-1.2007684918347699E-2</v>
      </c>
      <c r="E15" s="19">
        <v>0.10017531898315001</v>
      </c>
      <c r="F15" s="20">
        <v>-1.1760164887817901E-2</v>
      </c>
      <c r="G15" s="11" t="s">
        <v>52</v>
      </c>
      <c r="H15" s="30">
        <v>2</v>
      </c>
      <c r="I15" s="16" t="s">
        <v>52</v>
      </c>
      <c r="J15" s="19">
        <v>5.8823529411764698E-2</v>
      </c>
      <c r="K15" s="16" t="s">
        <v>52</v>
      </c>
      <c r="L15" s="11" t="s">
        <v>52</v>
      </c>
      <c r="M15" s="17">
        <v>4906.8</v>
      </c>
      <c r="N15" s="18">
        <v>-0.63232429192267303</v>
      </c>
      <c r="O15" s="19">
        <v>6.69605087197402E-2</v>
      </c>
      <c r="P15" s="20">
        <v>-8.5814884208130507E-2</v>
      </c>
      <c r="Q15" s="11" t="s">
        <v>52</v>
      </c>
      <c r="R15" s="16">
        <v>7</v>
      </c>
      <c r="S15" s="18">
        <v>-0.5625</v>
      </c>
      <c r="T15" s="19">
        <v>4.7945205479452101E-2</v>
      </c>
      <c r="U15" s="20">
        <v>-6.7996823506055196E-2</v>
      </c>
      <c r="V15" s="11" t="s">
        <v>52</v>
      </c>
      <c r="W15" s="17">
        <v>6502.8</v>
      </c>
      <c r="X15" s="18">
        <v>-0.51273789899595401</v>
      </c>
      <c r="Y15" s="19">
        <v>7.9919871204021206E-2</v>
      </c>
      <c r="Z15" s="20">
        <v>-5.97849335693484E-2</v>
      </c>
      <c r="AA15" s="11" t="s">
        <v>52</v>
      </c>
      <c r="AB15" s="21">
        <v>8</v>
      </c>
      <c r="AC15" s="18">
        <v>-0.5</v>
      </c>
      <c r="AD15" s="19">
        <v>5.0314465408804999E-2</v>
      </c>
      <c r="AE15" s="20">
        <v>-5.4948692485931802E-2</v>
      </c>
    </row>
    <row r="16" spans="1:31" x14ac:dyDescent="0.3">
      <c r="A16" s="22" t="s">
        <v>20</v>
      </c>
      <c r="B16" s="23">
        <v>600039774</v>
      </c>
      <c r="C16" s="24">
        <v>1343.7</v>
      </c>
      <c r="D16" s="27">
        <v>3.0119402985074601</v>
      </c>
      <c r="E16" s="25">
        <v>8.1037081700331595E-2</v>
      </c>
      <c r="F16" s="28">
        <v>6.0626431605894301E-2</v>
      </c>
      <c r="G16" s="11" t="s">
        <v>52</v>
      </c>
      <c r="H16" s="26">
        <v>1</v>
      </c>
      <c r="I16" s="27">
        <v>0</v>
      </c>
      <c r="J16" s="25">
        <v>3.03030303030303E-2</v>
      </c>
      <c r="K16" s="28">
        <v>-3.0303030303030299E-3</v>
      </c>
      <c r="L16" s="11" t="s">
        <v>52</v>
      </c>
      <c r="M16" s="24">
        <v>6756.82</v>
      </c>
      <c r="N16" s="27">
        <v>7.1859137055837602E-2</v>
      </c>
      <c r="O16" s="25">
        <v>0.117888235602003</v>
      </c>
      <c r="P16" s="28">
        <v>3.3104632836852402E-2</v>
      </c>
      <c r="Q16" s="11" t="s">
        <v>52</v>
      </c>
      <c r="R16" s="23">
        <v>9</v>
      </c>
      <c r="S16" s="27">
        <v>0.8</v>
      </c>
      <c r="T16" s="25">
        <v>8.0357142857142905E-2</v>
      </c>
      <c r="U16" s="28">
        <v>3.7984261501210703E-2</v>
      </c>
      <c r="V16" s="11" t="s">
        <v>52</v>
      </c>
      <c r="W16" s="24">
        <v>8100.52</v>
      </c>
      <c r="X16" s="27">
        <v>0.22021388763367999</v>
      </c>
      <c r="Y16" s="25">
        <v>0.1210748927648</v>
      </c>
      <c r="Z16" s="28">
        <v>3.8356228423907797E-2</v>
      </c>
      <c r="AA16" s="11" t="s">
        <v>52</v>
      </c>
      <c r="AB16" s="29">
        <v>10</v>
      </c>
      <c r="AC16" s="27">
        <v>0.66666666666666696</v>
      </c>
      <c r="AD16" s="25">
        <v>7.8125E-2</v>
      </c>
      <c r="AE16" s="28">
        <v>3.2670454545454503E-2</v>
      </c>
    </row>
    <row r="17" spans="1:31" x14ac:dyDescent="0.3">
      <c r="A17" s="15" t="s">
        <v>20</v>
      </c>
      <c r="B17" s="16">
        <v>600067628</v>
      </c>
      <c r="C17" s="17">
        <v>0</v>
      </c>
      <c r="D17" s="16" t="s">
        <v>52</v>
      </c>
      <c r="E17" s="16" t="s">
        <v>52</v>
      </c>
      <c r="F17" s="16" t="s">
        <v>52</v>
      </c>
      <c r="G17" s="11" t="s">
        <v>52</v>
      </c>
      <c r="H17" s="16" t="s">
        <v>52</v>
      </c>
      <c r="I17" s="16" t="s">
        <v>52</v>
      </c>
      <c r="J17" s="16" t="s">
        <v>52</v>
      </c>
      <c r="K17" s="16" t="s">
        <v>52</v>
      </c>
      <c r="L17" s="11" t="s">
        <v>52</v>
      </c>
      <c r="M17" s="17">
        <v>3402.57</v>
      </c>
      <c r="N17" s="18">
        <v>-0.32197648934050599</v>
      </c>
      <c r="O17" s="19">
        <v>6.5624035791422397E-2</v>
      </c>
      <c r="P17" s="20">
        <v>-9.9064382492096599E-3</v>
      </c>
      <c r="Q17" s="11" t="s">
        <v>52</v>
      </c>
      <c r="R17" s="16">
        <v>4</v>
      </c>
      <c r="S17" s="18">
        <v>-0.2</v>
      </c>
      <c r="T17" s="19">
        <v>0.04</v>
      </c>
      <c r="U17" s="20">
        <v>-1.31914893617021E-2</v>
      </c>
      <c r="V17" s="11" t="s">
        <v>52</v>
      </c>
      <c r="W17" s="17">
        <v>3402.57</v>
      </c>
      <c r="X17" s="18">
        <v>-0.36440044826298101</v>
      </c>
      <c r="Y17" s="19">
        <v>5.9834019059675801E-2</v>
      </c>
      <c r="Z17" s="20">
        <v>-1.0281224523351999E-2</v>
      </c>
      <c r="AA17" s="11" t="s">
        <v>52</v>
      </c>
      <c r="AB17" s="21">
        <v>4</v>
      </c>
      <c r="AC17" s="18">
        <v>-0.33333333333333298</v>
      </c>
      <c r="AD17" s="19">
        <v>3.6697247706422E-2</v>
      </c>
      <c r="AE17" s="20">
        <v>-1.7356806347631999E-2</v>
      </c>
    </row>
    <row r="18" spans="1:31" x14ac:dyDescent="0.3">
      <c r="A18" s="22" t="s">
        <v>20</v>
      </c>
      <c r="B18" s="23">
        <v>600067636</v>
      </c>
      <c r="C18" s="24">
        <v>0</v>
      </c>
      <c r="D18" s="23" t="s">
        <v>52</v>
      </c>
      <c r="E18" s="23" t="s">
        <v>52</v>
      </c>
      <c r="F18" s="23" t="s">
        <v>52</v>
      </c>
      <c r="G18" s="11" t="s">
        <v>52</v>
      </c>
      <c r="H18" s="23" t="s">
        <v>52</v>
      </c>
      <c r="I18" s="23" t="s">
        <v>52</v>
      </c>
      <c r="J18" s="23" t="s">
        <v>52</v>
      </c>
      <c r="K18" s="23" t="s">
        <v>52</v>
      </c>
      <c r="L18" s="11" t="s">
        <v>52</v>
      </c>
      <c r="M18" s="24">
        <v>4574.79</v>
      </c>
      <c r="N18" s="27">
        <v>-0.66096042685638101</v>
      </c>
      <c r="O18" s="25">
        <v>4.6900468492111498E-2</v>
      </c>
      <c r="P18" s="28">
        <v>-0.107299051562739</v>
      </c>
      <c r="Q18" s="11" t="s">
        <v>52</v>
      </c>
      <c r="R18" s="23">
        <v>7</v>
      </c>
      <c r="S18" s="27">
        <v>-0.36363636363636398</v>
      </c>
      <c r="T18" s="25">
        <v>5.6000000000000001E-2</v>
      </c>
      <c r="U18" s="28">
        <v>-4.0491228070175397E-2</v>
      </c>
      <c r="V18" s="11" t="s">
        <v>52</v>
      </c>
      <c r="W18" s="24">
        <v>4574.79</v>
      </c>
      <c r="X18" s="27">
        <v>-0.68288625493865696</v>
      </c>
      <c r="Y18" s="25">
        <v>4.4272622584359898E-2</v>
      </c>
      <c r="Z18" s="28">
        <v>-0.106907836186035</v>
      </c>
      <c r="AA18" s="11" t="s">
        <v>52</v>
      </c>
      <c r="AB18" s="29">
        <v>7</v>
      </c>
      <c r="AC18" s="27">
        <v>-0.41666666666666702</v>
      </c>
      <c r="AD18" s="25">
        <v>5.1851851851851899E-2</v>
      </c>
      <c r="AE18" s="28">
        <v>-4.1898148148148198E-2</v>
      </c>
    </row>
    <row r="19" spans="1:31" x14ac:dyDescent="0.3">
      <c r="A19" s="15" t="s">
        <v>20</v>
      </c>
      <c r="B19" s="16">
        <v>600067637</v>
      </c>
      <c r="C19" s="17">
        <v>0</v>
      </c>
      <c r="D19" s="16" t="s">
        <v>52</v>
      </c>
      <c r="E19" s="16" t="s">
        <v>52</v>
      </c>
      <c r="F19" s="16" t="s">
        <v>52</v>
      </c>
      <c r="G19" s="11" t="s">
        <v>52</v>
      </c>
      <c r="H19" s="16" t="s">
        <v>52</v>
      </c>
      <c r="I19" s="16" t="s">
        <v>52</v>
      </c>
      <c r="J19" s="16" t="s">
        <v>52</v>
      </c>
      <c r="K19" s="16" t="s">
        <v>52</v>
      </c>
      <c r="L19" s="11" t="s">
        <v>52</v>
      </c>
      <c r="M19" s="17">
        <v>2360.04</v>
      </c>
      <c r="N19" s="18">
        <v>-0.47787610619469001</v>
      </c>
      <c r="O19" s="19">
        <v>3.3903661882802499E-2</v>
      </c>
      <c r="P19" s="20">
        <v>-3.6766611260930199E-2</v>
      </c>
      <c r="Q19" s="11" t="s">
        <v>52</v>
      </c>
      <c r="R19" s="16">
        <v>4</v>
      </c>
      <c r="S19" s="18">
        <v>-0.33333333333333298</v>
      </c>
      <c r="T19" s="19">
        <v>4.7619047619047603E-2</v>
      </c>
      <c r="U19" s="20">
        <v>-2.2148394241417499E-2</v>
      </c>
      <c r="V19" s="11" t="s">
        <v>52</v>
      </c>
      <c r="W19" s="17">
        <v>2360.04</v>
      </c>
      <c r="X19" s="18">
        <v>-0.47787610619469001</v>
      </c>
      <c r="Y19" s="19">
        <v>3.02215392495838E-2</v>
      </c>
      <c r="Z19" s="20">
        <v>-2.9880048389700299E-2</v>
      </c>
      <c r="AA19" s="11" t="s">
        <v>52</v>
      </c>
      <c r="AB19" s="21">
        <v>4</v>
      </c>
      <c r="AC19" s="18">
        <v>-0.33333333333333298</v>
      </c>
      <c r="AD19" s="19">
        <v>4.1666666666666699E-2</v>
      </c>
      <c r="AE19" s="20">
        <v>-1.7156862745097999E-2</v>
      </c>
    </row>
    <row r="20" spans="1:31" x14ac:dyDescent="0.3">
      <c r="A20" s="22" t="s">
        <v>20</v>
      </c>
      <c r="B20" s="23">
        <v>600067635</v>
      </c>
      <c r="C20" s="24">
        <v>0</v>
      </c>
      <c r="D20" s="23" t="s">
        <v>52</v>
      </c>
      <c r="E20" s="23" t="s">
        <v>52</v>
      </c>
      <c r="F20" s="23" t="s">
        <v>52</v>
      </c>
      <c r="G20" s="11" t="s">
        <v>52</v>
      </c>
      <c r="H20" s="23" t="s">
        <v>52</v>
      </c>
      <c r="I20" s="23" t="s">
        <v>52</v>
      </c>
      <c r="J20" s="23" t="s">
        <v>52</v>
      </c>
      <c r="K20" s="23" t="s">
        <v>52</v>
      </c>
      <c r="L20" s="11" t="s">
        <v>52</v>
      </c>
      <c r="M20" s="24">
        <v>3688.58</v>
      </c>
      <c r="N20" s="27">
        <v>2.94123931623932</v>
      </c>
      <c r="O20" s="25">
        <v>6.9701092090843797E-2</v>
      </c>
      <c r="P20" s="28">
        <v>5.6341305619055003E-2</v>
      </c>
      <c r="Q20" s="11" t="s">
        <v>52</v>
      </c>
      <c r="R20" s="23">
        <v>8</v>
      </c>
      <c r="S20" s="27">
        <v>3</v>
      </c>
      <c r="T20" s="25">
        <v>7.4766355140186896E-2</v>
      </c>
      <c r="U20" s="28">
        <v>5.60747663551402E-2</v>
      </c>
      <c r="V20" s="11" t="s">
        <v>52</v>
      </c>
      <c r="W20" s="24">
        <v>3688.58</v>
      </c>
      <c r="X20" s="27">
        <v>2.94123931623932</v>
      </c>
      <c r="Y20" s="25">
        <v>6.60613874861216E-2</v>
      </c>
      <c r="Z20" s="28">
        <v>5.42222779490611E-2</v>
      </c>
      <c r="AA20" s="11" t="s">
        <v>52</v>
      </c>
      <c r="AB20" s="29">
        <v>8</v>
      </c>
      <c r="AC20" s="27">
        <v>3</v>
      </c>
      <c r="AD20" s="25">
        <v>7.0175438596491196E-2</v>
      </c>
      <c r="AE20" s="28">
        <v>5.4302422723475401E-2</v>
      </c>
    </row>
    <row r="21" spans="1:31" x14ac:dyDescent="0.3">
      <c r="A21" s="15" t="s">
        <v>20</v>
      </c>
      <c r="B21" s="16">
        <v>15993052</v>
      </c>
      <c r="C21" s="17">
        <v>1343.7</v>
      </c>
      <c r="D21" s="16" t="s">
        <v>52</v>
      </c>
      <c r="E21" s="19">
        <v>0.33845378997733599</v>
      </c>
      <c r="F21" s="16" t="s">
        <v>52</v>
      </c>
      <c r="G21" s="11" t="s">
        <v>52</v>
      </c>
      <c r="H21" s="30">
        <v>1</v>
      </c>
      <c r="I21" s="16" t="s">
        <v>52</v>
      </c>
      <c r="J21" s="19">
        <v>0.1</v>
      </c>
      <c r="K21" s="16" t="s">
        <v>52</v>
      </c>
      <c r="L21" s="11" t="s">
        <v>52</v>
      </c>
      <c r="M21" s="17">
        <v>977.33</v>
      </c>
      <c r="N21" s="18">
        <v>-0.63612662942271903</v>
      </c>
      <c r="O21" s="19">
        <v>2.4026165650206599E-2</v>
      </c>
      <c r="P21" s="20">
        <v>-3.4502444704016901E-2</v>
      </c>
      <c r="Q21" s="11" t="s">
        <v>52</v>
      </c>
      <c r="R21" s="16">
        <v>1</v>
      </c>
      <c r="S21" s="18">
        <v>-0.75</v>
      </c>
      <c r="T21" s="19">
        <v>1.35135135135135E-2</v>
      </c>
      <c r="U21" s="20">
        <v>-4.2042042042041997E-2</v>
      </c>
      <c r="V21" s="11" t="s">
        <v>52</v>
      </c>
      <c r="W21" s="17">
        <v>2321.0300000000002</v>
      </c>
      <c r="X21" s="18">
        <v>-0.13556797020484199</v>
      </c>
      <c r="Y21" s="19">
        <v>5.3450936139833698E-2</v>
      </c>
      <c r="Z21" s="20">
        <v>-1.9270158040664499E-3</v>
      </c>
      <c r="AA21" s="11" t="s">
        <v>52</v>
      </c>
      <c r="AB21" s="21">
        <v>2</v>
      </c>
      <c r="AC21" s="18">
        <v>-0.5</v>
      </c>
      <c r="AD21" s="19">
        <v>2.5000000000000001E-2</v>
      </c>
      <c r="AE21" s="20">
        <v>-2.6948051948051999E-2</v>
      </c>
    </row>
    <row r="22" spans="1:31" x14ac:dyDescent="0.3">
      <c r="A22" s="22" t="s">
        <v>20</v>
      </c>
      <c r="B22" s="23">
        <v>600054000</v>
      </c>
      <c r="C22" s="24">
        <v>0</v>
      </c>
      <c r="D22" s="23" t="s">
        <v>52</v>
      </c>
      <c r="E22" s="23" t="s">
        <v>52</v>
      </c>
      <c r="F22" s="23" t="s">
        <v>52</v>
      </c>
      <c r="G22" s="11" t="s">
        <v>52</v>
      </c>
      <c r="H22" s="23" t="s">
        <v>52</v>
      </c>
      <c r="I22" s="23" t="s">
        <v>52</v>
      </c>
      <c r="J22" s="23" t="s">
        <v>52</v>
      </c>
      <c r="K22" s="23" t="s">
        <v>52</v>
      </c>
      <c r="L22" s="11" t="s">
        <v>52</v>
      </c>
      <c r="M22" s="24">
        <v>3499.98</v>
      </c>
      <c r="N22" s="27">
        <v>-0.49253298535595202</v>
      </c>
      <c r="O22" s="25">
        <v>4.6663555762949102E-2</v>
      </c>
      <c r="P22" s="28">
        <v>-4.3746217983216602E-2</v>
      </c>
      <c r="Q22" s="11" t="s">
        <v>52</v>
      </c>
      <c r="R22" s="23">
        <v>7</v>
      </c>
      <c r="S22" s="27">
        <v>-0.125</v>
      </c>
      <c r="T22" s="25">
        <v>4.6357615894039701E-2</v>
      </c>
      <c r="U22" s="28">
        <v>-1.0379972758442499E-2</v>
      </c>
      <c r="V22" s="11" t="s">
        <v>52</v>
      </c>
      <c r="W22" s="24">
        <v>3499.98</v>
      </c>
      <c r="X22" s="27">
        <v>-0.49253298535595202</v>
      </c>
      <c r="Y22" s="25">
        <v>4.2002688172043001E-2</v>
      </c>
      <c r="Z22" s="28">
        <v>-4.16449656428576E-2</v>
      </c>
      <c r="AA22" s="11" t="s">
        <v>52</v>
      </c>
      <c r="AB22" s="29">
        <v>7</v>
      </c>
      <c r="AC22" s="27">
        <v>-0.125</v>
      </c>
      <c r="AD22" s="25">
        <v>4.2168674698795199E-2</v>
      </c>
      <c r="AE22" s="28">
        <v>-9.1133765832561008E-3</v>
      </c>
    </row>
    <row r="23" spans="1:31" x14ac:dyDescent="0.3">
      <c r="A23" s="15" t="s">
        <v>20</v>
      </c>
      <c r="B23" s="16">
        <v>600053966</v>
      </c>
      <c r="C23" s="17">
        <v>1679.83</v>
      </c>
      <c r="D23" s="16" t="s">
        <v>52</v>
      </c>
      <c r="E23" s="19">
        <v>7.7781378767535506E-2</v>
      </c>
      <c r="F23" s="16" t="s">
        <v>52</v>
      </c>
      <c r="G23" s="11" t="s">
        <v>52</v>
      </c>
      <c r="H23" s="30">
        <v>1</v>
      </c>
      <c r="I23" s="16" t="s">
        <v>52</v>
      </c>
      <c r="J23" s="19">
        <v>3.7037037037037E-2</v>
      </c>
      <c r="K23" s="16" t="s">
        <v>52</v>
      </c>
      <c r="L23" s="11" t="s">
        <v>52</v>
      </c>
      <c r="M23" s="17">
        <v>5278.03</v>
      </c>
      <c r="N23" s="18">
        <v>7.8904333605887195E-2</v>
      </c>
      <c r="O23" s="19">
        <v>8.4410184237461605E-2</v>
      </c>
      <c r="P23" s="20">
        <v>6.4487824621345304E-3</v>
      </c>
      <c r="Q23" s="11" t="s">
        <v>52</v>
      </c>
      <c r="R23" s="16">
        <v>4</v>
      </c>
      <c r="S23" s="18">
        <v>-0.33333333333333298</v>
      </c>
      <c r="T23" s="19">
        <v>4.08163265306122E-2</v>
      </c>
      <c r="U23" s="20">
        <v>-2.44010647737356E-2</v>
      </c>
      <c r="V23" s="11" t="s">
        <v>52</v>
      </c>
      <c r="W23" s="17">
        <v>5278.03</v>
      </c>
      <c r="X23" s="18">
        <v>7.8904333605887195E-2</v>
      </c>
      <c r="Y23" s="19">
        <v>7.7919010289797294E-2</v>
      </c>
      <c r="Z23" s="20">
        <v>1.08768416976554E-2</v>
      </c>
      <c r="AA23" s="11" t="s">
        <v>52</v>
      </c>
      <c r="AB23" s="21">
        <v>4</v>
      </c>
      <c r="AC23" s="18">
        <v>-0.33333333333333298</v>
      </c>
      <c r="AD23" s="19">
        <v>3.7037037037037E-2</v>
      </c>
      <c r="AE23" s="20">
        <v>-1.85185185185185E-2</v>
      </c>
    </row>
    <row r="24" spans="1:31" x14ac:dyDescent="0.3">
      <c r="A24" s="22" t="s">
        <v>20</v>
      </c>
      <c r="B24" s="23">
        <v>600054301</v>
      </c>
      <c r="C24" s="24">
        <v>879.84</v>
      </c>
      <c r="D24" s="27">
        <v>-0.74314068884997098</v>
      </c>
      <c r="E24" s="25">
        <v>4.1662721333207101E-2</v>
      </c>
      <c r="F24" s="28">
        <v>-0.172275083087924</v>
      </c>
      <c r="G24" s="11" t="s">
        <v>52</v>
      </c>
      <c r="H24" s="26">
        <v>3</v>
      </c>
      <c r="I24" s="27">
        <v>0</v>
      </c>
      <c r="J24" s="25">
        <v>7.8947368421052599E-2</v>
      </c>
      <c r="K24" s="28">
        <v>-2.1052631578947399E-2</v>
      </c>
      <c r="L24" s="11" t="s">
        <v>52</v>
      </c>
      <c r="M24" s="24">
        <v>4463.04</v>
      </c>
      <c r="N24" s="27">
        <v>-0.46164053075995198</v>
      </c>
      <c r="O24" s="25">
        <v>5.0873153383184398E-2</v>
      </c>
      <c r="P24" s="28">
        <v>-4.9886494140364702E-2</v>
      </c>
      <c r="Q24" s="11" t="s">
        <v>52</v>
      </c>
      <c r="R24" s="23">
        <v>9</v>
      </c>
      <c r="S24" s="27">
        <v>-0.25</v>
      </c>
      <c r="T24" s="25">
        <v>5.3571428571428603E-2</v>
      </c>
      <c r="U24" s="28">
        <v>-4.4789227166276299E-2</v>
      </c>
      <c r="V24" s="11" t="s">
        <v>52</v>
      </c>
      <c r="W24" s="24">
        <v>4463.04</v>
      </c>
      <c r="X24" s="27">
        <v>-0.55977510357072402</v>
      </c>
      <c r="Y24" s="25">
        <v>4.7203536827854602E-2</v>
      </c>
      <c r="Z24" s="28">
        <v>-6.4089317727380093E-2</v>
      </c>
      <c r="AA24" s="11" t="s">
        <v>52</v>
      </c>
      <c r="AB24" s="29">
        <v>9</v>
      </c>
      <c r="AC24" s="27">
        <v>-0.30769230769230799</v>
      </c>
      <c r="AD24" s="25">
        <v>4.91803278688525E-2</v>
      </c>
      <c r="AE24" s="28">
        <v>-4.43448519872627E-2</v>
      </c>
    </row>
    <row r="25" spans="1:31" x14ac:dyDescent="0.3">
      <c r="A25" s="15" t="s">
        <v>20</v>
      </c>
      <c r="B25" s="16">
        <v>15990115</v>
      </c>
      <c r="C25" s="17">
        <v>478.14</v>
      </c>
      <c r="D25" s="18">
        <v>-0.54389312977099202</v>
      </c>
      <c r="E25" s="19">
        <v>4.4967074317968002E-2</v>
      </c>
      <c r="F25" s="20">
        <v>-1.5197114211798301E-2</v>
      </c>
      <c r="G25" s="11" t="s">
        <v>52</v>
      </c>
      <c r="H25" s="30">
        <v>1</v>
      </c>
      <c r="I25" s="18">
        <v>0</v>
      </c>
      <c r="J25" s="19">
        <v>0.05</v>
      </c>
      <c r="K25" s="20">
        <v>8.3333333333333402E-3</v>
      </c>
      <c r="L25" s="11" t="s">
        <v>52</v>
      </c>
      <c r="M25" s="17">
        <v>4304.2</v>
      </c>
      <c r="N25" s="18">
        <v>0.165132647536546</v>
      </c>
      <c r="O25" s="19">
        <v>6.3596199595135697E-2</v>
      </c>
      <c r="P25" s="20">
        <v>1.1485093186344299E-2</v>
      </c>
      <c r="Q25" s="11" t="s">
        <v>52</v>
      </c>
      <c r="R25" s="16">
        <v>7</v>
      </c>
      <c r="S25" s="18">
        <v>0.75</v>
      </c>
      <c r="T25" s="19">
        <v>5.8823529411764698E-2</v>
      </c>
      <c r="U25" s="20">
        <v>2.03619909502262E-2</v>
      </c>
      <c r="V25" s="11" t="s">
        <v>52</v>
      </c>
      <c r="W25" s="17">
        <v>4765.54</v>
      </c>
      <c r="X25" s="18">
        <v>5.0611556305356397E-3</v>
      </c>
      <c r="Y25" s="19">
        <v>6.8315057693685899E-2</v>
      </c>
      <c r="Z25" s="20">
        <v>9.2357578743375301E-3</v>
      </c>
      <c r="AA25" s="11" t="s">
        <v>52</v>
      </c>
      <c r="AB25" s="21">
        <v>8</v>
      </c>
      <c r="AC25" s="18">
        <v>0.6</v>
      </c>
      <c r="AD25" s="19">
        <v>6.4000000000000001E-2</v>
      </c>
      <c r="AE25" s="20">
        <v>2.2333333333333299E-2</v>
      </c>
    </row>
    <row r="26" spans="1:31" x14ac:dyDescent="0.3">
      <c r="A26" s="22" t="s">
        <v>20</v>
      </c>
      <c r="B26" s="23">
        <v>15990855</v>
      </c>
      <c r="C26" s="24">
        <v>1260.5</v>
      </c>
      <c r="D26" s="23" t="s">
        <v>52</v>
      </c>
      <c r="E26" s="25">
        <v>9.6848578016910103E-2</v>
      </c>
      <c r="F26" s="23" t="s">
        <v>52</v>
      </c>
      <c r="G26" s="11" t="s">
        <v>52</v>
      </c>
      <c r="H26" s="26">
        <v>1</v>
      </c>
      <c r="I26" s="23" t="s">
        <v>52</v>
      </c>
      <c r="J26" s="25">
        <v>4.5454545454545497E-2</v>
      </c>
      <c r="K26" s="23" t="s">
        <v>52</v>
      </c>
      <c r="L26" s="11" t="s">
        <v>52</v>
      </c>
      <c r="M26" s="24">
        <v>3540.43</v>
      </c>
      <c r="N26" s="27">
        <v>0.40811455847255401</v>
      </c>
      <c r="O26" s="25">
        <v>5.9545836837678702E-2</v>
      </c>
      <c r="P26" s="28">
        <v>2.4251223688540002E-2</v>
      </c>
      <c r="Q26" s="11" t="s">
        <v>52</v>
      </c>
      <c r="R26" s="23">
        <v>4</v>
      </c>
      <c r="S26" s="27">
        <v>0</v>
      </c>
      <c r="T26" s="25">
        <v>3.9603960396039598E-2</v>
      </c>
      <c r="U26" s="28">
        <v>1.8681113394358299E-3</v>
      </c>
      <c r="V26" s="11" t="s">
        <v>52</v>
      </c>
      <c r="W26" s="24">
        <v>3540.43</v>
      </c>
      <c r="X26" s="27">
        <v>0.40811455847255401</v>
      </c>
      <c r="Y26" s="25">
        <v>5.5590452261306503E-2</v>
      </c>
      <c r="Z26" s="28">
        <v>2.7735731140913E-2</v>
      </c>
      <c r="AA26" s="11" t="s">
        <v>52</v>
      </c>
      <c r="AB26" s="29">
        <v>4</v>
      </c>
      <c r="AC26" s="27">
        <v>0</v>
      </c>
      <c r="AD26" s="25">
        <v>3.7037037037037E-2</v>
      </c>
      <c r="AE26" s="28">
        <v>7.4074074074073999E-3</v>
      </c>
    </row>
    <row r="27" spans="1:31" x14ac:dyDescent="0.3">
      <c r="A27" s="15" t="s">
        <v>20</v>
      </c>
      <c r="B27" s="16">
        <v>15991867</v>
      </c>
      <c r="C27" s="17">
        <v>587.39</v>
      </c>
      <c r="D27" s="18">
        <v>-0.79132598649129005</v>
      </c>
      <c r="E27" s="19">
        <v>7.1515594541910296E-2</v>
      </c>
      <c r="F27" s="20">
        <v>-0.19167677072755099</v>
      </c>
      <c r="G27" s="11" t="s">
        <v>52</v>
      </c>
      <c r="H27" s="30">
        <v>1</v>
      </c>
      <c r="I27" s="18">
        <v>-0.5</v>
      </c>
      <c r="J27" s="19">
        <v>7.69230769230769E-2</v>
      </c>
      <c r="K27" s="20">
        <v>-5.6410256410256397E-2</v>
      </c>
      <c r="L27" s="11" t="s">
        <v>52</v>
      </c>
      <c r="M27" s="17">
        <v>2042.45</v>
      </c>
      <c r="N27" s="18">
        <v>-0.54852973690028695</v>
      </c>
      <c r="O27" s="19">
        <v>7.6686194982724998E-2</v>
      </c>
      <c r="P27" s="20">
        <v>-1.16709060135634E-2</v>
      </c>
      <c r="Q27" s="11" t="s">
        <v>52</v>
      </c>
      <c r="R27" s="16">
        <v>3</v>
      </c>
      <c r="S27" s="18">
        <v>-0.25</v>
      </c>
      <c r="T27" s="19">
        <v>5.0847457627118599E-2</v>
      </c>
      <c r="U27" s="20">
        <v>-1.47263128646846E-2</v>
      </c>
      <c r="V27" s="11" t="s">
        <v>52</v>
      </c>
      <c r="W27" s="17">
        <v>2042.45</v>
      </c>
      <c r="X27" s="18">
        <v>-0.54852973690028695</v>
      </c>
      <c r="Y27" s="19">
        <v>6.8292030366877393E-2</v>
      </c>
      <c r="Z27" s="20">
        <v>-1.0455118683386401E-2</v>
      </c>
      <c r="AA27" s="11" t="s">
        <v>52</v>
      </c>
      <c r="AB27" s="21">
        <v>3</v>
      </c>
      <c r="AC27" s="18">
        <v>-0.25</v>
      </c>
      <c r="AD27" s="19">
        <v>4.6875E-2</v>
      </c>
      <c r="AE27" s="20">
        <v>-9.4630281690140892E-3</v>
      </c>
    </row>
    <row r="28" spans="1:31" x14ac:dyDescent="0.3">
      <c r="A28" s="22" t="s">
        <v>20</v>
      </c>
      <c r="B28" s="23">
        <v>15993146</v>
      </c>
      <c r="C28" s="24">
        <v>0</v>
      </c>
      <c r="D28" s="23" t="s">
        <v>52</v>
      </c>
      <c r="E28" s="23" t="s">
        <v>52</v>
      </c>
      <c r="F28" s="23" t="s">
        <v>52</v>
      </c>
      <c r="G28" s="11" t="s">
        <v>52</v>
      </c>
      <c r="H28" s="23" t="s">
        <v>52</v>
      </c>
      <c r="I28" s="23" t="s">
        <v>52</v>
      </c>
      <c r="J28" s="23" t="s">
        <v>52</v>
      </c>
      <c r="K28" s="23" t="s">
        <v>52</v>
      </c>
      <c r="L28" s="11" t="s">
        <v>52</v>
      </c>
      <c r="M28" s="24">
        <v>5947.91</v>
      </c>
      <c r="N28" s="27">
        <v>6.9976614499010603E-2</v>
      </c>
      <c r="O28" s="25">
        <v>0.11144002697942799</v>
      </c>
      <c r="P28" s="28">
        <v>-9.9249193134719905E-3</v>
      </c>
      <c r="Q28" s="11" t="s">
        <v>52</v>
      </c>
      <c r="R28" s="23">
        <v>7</v>
      </c>
      <c r="S28" s="27">
        <v>-0.22222222222222199</v>
      </c>
      <c r="T28" s="25">
        <v>6.9306930693069299E-2</v>
      </c>
      <c r="U28" s="28">
        <v>-4.4617119939842097E-2</v>
      </c>
      <c r="V28" s="11" t="s">
        <v>52</v>
      </c>
      <c r="W28" s="24">
        <v>5947.91</v>
      </c>
      <c r="X28" s="27">
        <v>6.9976614499010603E-2</v>
      </c>
      <c r="Y28" s="25">
        <v>0.104356369633489</v>
      </c>
      <c r="Z28" s="28">
        <v>-5.7970009526477099E-3</v>
      </c>
      <c r="AA28" s="11" t="s">
        <v>52</v>
      </c>
      <c r="AB28" s="29">
        <v>7</v>
      </c>
      <c r="AC28" s="27">
        <v>-0.22222222222222199</v>
      </c>
      <c r="AD28" s="25">
        <v>6.4220183486238494E-2</v>
      </c>
      <c r="AE28" s="28">
        <v>-3.25540100621486E-2</v>
      </c>
    </row>
    <row r="29" spans="1:31" x14ac:dyDescent="0.3">
      <c r="A29" s="15" t="s">
        <v>20</v>
      </c>
      <c r="B29" s="16">
        <v>15993148</v>
      </c>
      <c r="C29" s="17">
        <v>733.12</v>
      </c>
      <c r="D29" s="16" t="s">
        <v>52</v>
      </c>
      <c r="E29" s="19">
        <v>0.102345713487853</v>
      </c>
      <c r="F29" s="16" t="s">
        <v>52</v>
      </c>
      <c r="G29" s="11" t="s">
        <v>52</v>
      </c>
      <c r="H29" s="30">
        <v>2</v>
      </c>
      <c r="I29" s="16" t="s">
        <v>52</v>
      </c>
      <c r="J29" s="19">
        <v>0.133333333333333</v>
      </c>
      <c r="K29" s="16" t="s">
        <v>52</v>
      </c>
      <c r="L29" s="11" t="s">
        <v>52</v>
      </c>
      <c r="M29" s="17">
        <v>1358.82</v>
      </c>
      <c r="N29" s="18">
        <v>-0.28848167539267</v>
      </c>
      <c r="O29" s="19">
        <v>2.7351769110010901E-2</v>
      </c>
      <c r="P29" s="20">
        <v>-1.48833767228618E-2</v>
      </c>
      <c r="Q29" s="11" t="s">
        <v>52</v>
      </c>
      <c r="R29" s="16">
        <v>3</v>
      </c>
      <c r="S29" s="18">
        <v>-0.25</v>
      </c>
      <c r="T29" s="19">
        <v>3.1578947368421102E-2</v>
      </c>
      <c r="U29" s="20">
        <v>-2.17543859649123E-2</v>
      </c>
      <c r="V29" s="11" t="s">
        <v>52</v>
      </c>
      <c r="W29" s="17">
        <v>1639</v>
      </c>
      <c r="X29" s="18">
        <v>-0.141884816753927</v>
      </c>
      <c r="Y29" s="19">
        <v>3.1154957420924601E-2</v>
      </c>
      <c r="Z29" s="20">
        <v>-2.7138938753126099E-3</v>
      </c>
      <c r="AA29" s="11" t="s">
        <v>52</v>
      </c>
      <c r="AB29" s="21">
        <v>4</v>
      </c>
      <c r="AC29" s="18">
        <v>0</v>
      </c>
      <c r="AD29" s="19">
        <v>3.8834951456310697E-2</v>
      </c>
      <c r="AE29" s="20">
        <v>-3.7182400330510201E-3</v>
      </c>
    </row>
    <row r="30" spans="1:31" x14ac:dyDescent="0.3">
      <c r="A30" s="22" t="s">
        <v>20</v>
      </c>
      <c r="B30" s="23">
        <v>15993126</v>
      </c>
      <c r="C30" s="24">
        <v>0</v>
      </c>
      <c r="D30" s="23" t="s">
        <v>52</v>
      </c>
      <c r="E30" s="23" t="s">
        <v>52</v>
      </c>
      <c r="F30" s="23" t="s">
        <v>52</v>
      </c>
      <c r="G30" s="11" t="s">
        <v>52</v>
      </c>
      <c r="H30" s="23" t="s">
        <v>52</v>
      </c>
      <c r="I30" s="23" t="s">
        <v>52</v>
      </c>
      <c r="J30" s="23" t="s">
        <v>52</v>
      </c>
      <c r="K30" s="23" t="s">
        <v>52</v>
      </c>
      <c r="L30" s="11" t="s">
        <v>52</v>
      </c>
      <c r="M30" s="24">
        <v>1302.52</v>
      </c>
      <c r="N30" s="27">
        <v>1.02959501557632</v>
      </c>
      <c r="O30" s="25">
        <v>3.5389337027078402E-2</v>
      </c>
      <c r="P30" s="28">
        <v>9.6733346237136992E-3</v>
      </c>
      <c r="Q30" s="11" t="s">
        <v>52</v>
      </c>
      <c r="R30" s="23">
        <v>1</v>
      </c>
      <c r="S30" s="27">
        <v>-0.5</v>
      </c>
      <c r="T30" s="25">
        <v>1.38888888888889E-2</v>
      </c>
      <c r="U30" s="28">
        <v>-3.05555555555556E-2</v>
      </c>
      <c r="V30" s="11" t="s">
        <v>52</v>
      </c>
      <c r="W30" s="24">
        <v>1302.52</v>
      </c>
      <c r="X30" s="27">
        <v>1.02959501557632</v>
      </c>
      <c r="Y30" s="25">
        <v>3.2873325428261498E-2</v>
      </c>
      <c r="Z30" s="28">
        <v>9.7498561875180596E-3</v>
      </c>
      <c r="AA30" s="11" t="s">
        <v>52</v>
      </c>
      <c r="AB30" s="29">
        <v>1</v>
      </c>
      <c r="AC30" s="27">
        <v>-0.5</v>
      </c>
      <c r="AD30" s="25">
        <v>1.2820512820512799E-2</v>
      </c>
      <c r="AE30" s="28">
        <v>-2.7179487179487202E-2</v>
      </c>
    </row>
    <row r="31" spans="1:31" x14ac:dyDescent="0.3">
      <c r="A31" s="15" t="s">
        <v>20</v>
      </c>
      <c r="B31" s="16">
        <v>15993150</v>
      </c>
      <c r="C31" s="17">
        <v>737.82</v>
      </c>
      <c r="D31" s="18">
        <v>-0.72411214953270997</v>
      </c>
      <c r="E31" s="19">
        <v>5.8603986341618397E-2</v>
      </c>
      <c r="F31" s="20">
        <v>-0.15249134194121</v>
      </c>
      <c r="G31" s="11" t="s">
        <v>52</v>
      </c>
      <c r="H31" s="30">
        <v>2</v>
      </c>
      <c r="I31" s="18">
        <v>-0.33333333333333298</v>
      </c>
      <c r="J31" s="19">
        <v>0.1</v>
      </c>
      <c r="K31" s="20">
        <v>-8.7499999999999994E-2</v>
      </c>
      <c r="L31" s="11" t="s">
        <v>52</v>
      </c>
      <c r="M31" s="17">
        <v>4444.0600000000004</v>
      </c>
      <c r="N31" s="18">
        <v>0.68973384030418305</v>
      </c>
      <c r="O31" s="19">
        <v>7.7999122422115E-2</v>
      </c>
      <c r="P31" s="20">
        <v>2.1243473832374099E-2</v>
      </c>
      <c r="Q31" s="11" t="s">
        <v>52</v>
      </c>
      <c r="R31" s="16">
        <v>7</v>
      </c>
      <c r="S31" s="18">
        <v>0.75</v>
      </c>
      <c r="T31" s="19">
        <v>6.4814814814814797E-2</v>
      </c>
      <c r="U31" s="20">
        <v>1.28667628667629E-2</v>
      </c>
      <c r="V31" s="11" t="s">
        <v>52</v>
      </c>
      <c r="W31" s="17">
        <v>4737.34</v>
      </c>
      <c r="X31" s="18">
        <v>3.81436745073109E-3</v>
      </c>
      <c r="Y31" s="19">
        <v>7.6389672799987096E-2</v>
      </c>
      <c r="Z31" s="20">
        <v>-9.6700711544936997E-3</v>
      </c>
      <c r="AA31" s="11" t="s">
        <v>52</v>
      </c>
      <c r="AB31" s="21">
        <v>8</v>
      </c>
      <c r="AC31" s="18">
        <v>0.33333333333333298</v>
      </c>
      <c r="AD31" s="19">
        <v>6.8965517241379296E-2</v>
      </c>
      <c r="AE31" s="20">
        <v>0</v>
      </c>
    </row>
    <row r="32" spans="1:31" x14ac:dyDescent="0.3">
      <c r="A32" s="22" t="s">
        <v>20</v>
      </c>
      <c r="B32" s="23">
        <v>15993152</v>
      </c>
      <c r="C32" s="24">
        <v>293.27999999999997</v>
      </c>
      <c r="D32" s="27">
        <v>-0.685622317596567</v>
      </c>
      <c r="E32" s="25">
        <v>4.21461449942463E-2</v>
      </c>
      <c r="F32" s="28">
        <v>-0.103569927551095</v>
      </c>
      <c r="G32" s="11" t="s">
        <v>52</v>
      </c>
      <c r="H32" s="26">
        <v>1</v>
      </c>
      <c r="I32" s="27">
        <v>0</v>
      </c>
      <c r="J32" s="25">
        <v>8.3333333333333301E-2</v>
      </c>
      <c r="K32" s="28">
        <v>-2.7777777777777801E-2</v>
      </c>
      <c r="L32" s="11" t="s">
        <v>52</v>
      </c>
      <c r="M32" s="24">
        <v>1478.59</v>
      </c>
      <c r="N32" s="27">
        <v>-0.27250368912936501</v>
      </c>
      <c r="O32" s="25">
        <v>3.5407340020588401E-2</v>
      </c>
      <c r="P32" s="28">
        <v>1.8583780086408499E-3</v>
      </c>
      <c r="Q32" s="11" t="s">
        <v>52</v>
      </c>
      <c r="R32" s="23">
        <v>4</v>
      </c>
      <c r="S32" s="27">
        <v>1</v>
      </c>
      <c r="T32" s="25">
        <v>5.5555555555555601E-2</v>
      </c>
      <c r="U32" s="28">
        <v>2.8888888888888901E-2</v>
      </c>
      <c r="V32" s="11" t="s">
        <v>52</v>
      </c>
      <c r="W32" s="24">
        <v>1478.59</v>
      </c>
      <c r="X32" s="27">
        <v>-0.50118043844856697</v>
      </c>
      <c r="Y32" s="25">
        <v>3.2492640274177198E-2</v>
      </c>
      <c r="Z32" s="28">
        <v>-1.28326624040666E-2</v>
      </c>
      <c r="AA32" s="11" t="s">
        <v>52</v>
      </c>
      <c r="AB32" s="29">
        <v>4</v>
      </c>
      <c r="AC32" s="27">
        <v>0.33333333333333298</v>
      </c>
      <c r="AD32" s="25">
        <v>5.0632911392405097E-2</v>
      </c>
      <c r="AE32" s="28">
        <v>1.40475455387465E-2</v>
      </c>
    </row>
    <row r="33" spans="1:31" x14ac:dyDescent="0.3">
      <c r="A33" s="15" t="s">
        <v>20</v>
      </c>
      <c r="B33" s="16">
        <v>15993154</v>
      </c>
      <c r="C33" s="17">
        <v>0</v>
      </c>
      <c r="D33" s="16" t="s">
        <v>52</v>
      </c>
      <c r="E33" s="16" t="s">
        <v>52</v>
      </c>
      <c r="F33" s="16" t="s">
        <v>52</v>
      </c>
      <c r="G33" s="11" t="s">
        <v>52</v>
      </c>
      <c r="H33" s="16" t="s">
        <v>52</v>
      </c>
      <c r="I33" s="16" t="s">
        <v>52</v>
      </c>
      <c r="J33" s="16" t="s">
        <v>52</v>
      </c>
      <c r="K33" s="16" t="s">
        <v>52</v>
      </c>
      <c r="L33" s="11" t="s">
        <v>52</v>
      </c>
      <c r="M33" s="17">
        <v>2767.69</v>
      </c>
      <c r="N33" s="18">
        <v>-0.599247140582018</v>
      </c>
      <c r="O33" s="19">
        <v>8.2869289264115895E-2</v>
      </c>
      <c r="P33" s="20">
        <v>-4.6924941685804203E-2</v>
      </c>
      <c r="Q33" s="11" t="s">
        <v>52</v>
      </c>
      <c r="R33" s="16">
        <v>5</v>
      </c>
      <c r="S33" s="18">
        <v>-0.44444444444444398</v>
      </c>
      <c r="T33" s="19">
        <v>7.8125E-2</v>
      </c>
      <c r="U33" s="20">
        <v>-3.8758116883116901E-2</v>
      </c>
      <c r="V33" s="11" t="s">
        <v>52</v>
      </c>
      <c r="W33" s="17">
        <v>2767.69</v>
      </c>
      <c r="X33" s="18">
        <v>-0.66782671306852304</v>
      </c>
      <c r="Y33" s="19">
        <v>6.8301830923357801E-2</v>
      </c>
      <c r="Z33" s="20">
        <v>-5.9864648612763499E-2</v>
      </c>
      <c r="AA33" s="11" t="s">
        <v>52</v>
      </c>
      <c r="AB33" s="21">
        <v>5</v>
      </c>
      <c r="AC33" s="18">
        <v>-0.5</v>
      </c>
      <c r="AD33" s="19">
        <v>6.6666666666666693E-2</v>
      </c>
      <c r="AE33" s="20">
        <v>-3.53741496598639E-2</v>
      </c>
    </row>
    <row r="34" spans="1:31" x14ac:dyDescent="0.3">
      <c r="A34" s="22" t="s">
        <v>20</v>
      </c>
      <c r="B34" s="23">
        <v>15998652</v>
      </c>
      <c r="C34" s="24">
        <v>3621.01</v>
      </c>
      <c r="D34" s="23" t="s">
        <v>52</v>
      </c>
      <c r="E34" s="25">
        <v>0.21221356150735499</v>
      </c>
      <c r="F34" s="23" t="s">
        <v>52</v>
      </c>
      <c r="G34" s="11" t="s">
        <v>52</v>
      </c>
      <c r="H34" s="26">
        <v>2</v>
      </c>
      <c r="I34" s="23" t="s">
        <v>52</v>
      </c>
      <c r="J34" s="25">
        <v>9.0909090909090898E-2</v>
      </c>
      <c r="K34" s="23" t="s">
        <v>52</v>
      </c>
      <c r="L34" s="11" t="s">
        <v>52</v>
      </c>
      <c r="M34" s="24">
        <v>5602.52</v>
      </c>
      <c r="N34" s="27">
        <v>-4.6784620619258199E-2</v>
      </c>
      <c r="O34" s="25">
        <v>0.109031115608399</v>
      </c>
      <c r="P34" s="28">
        <v>1.04615316532061E-2</v>
      </c>
      <c r="Q34" s="11" t="s">
        <v>52</v>
      </c>
      <c r="R34" s="23">
        <v>5</v>
      </c>
      <c r="S34" s="27">
        <v>-0.16666666666666699</v>
      </c>
      <c r="T34" s="25">
        <v>6.3291139240506306E-2</v>
      </c>
      <c r="U34" s="28">
        <v>-3.3755274261603298E-3</v>
      </c>
      <c r="V34" s="11" t="s">
        <v>52</v>
      </c>
      <c r="W34" s="24">
        <v>5602.52</v>
      </c>
      <c r="X34" s="27">
        <v>-4.6784620619258199E-2</v>
      </c>
      <c r="Y34" s="25">
        <v>9.5059550066166704E-2</v>
      </c>
      <c r="Z34" s="28">
        <v>5.5909127961930698E-3</v>
      </c>
      <c r="AA34" s="11" t="s">
        <v>52</v>
      </c>
      <c r="AB34" s="29">
        <v>5</v>
      </c>
      <c r="AC34" s="27">
        <v>-0.16666666666666699</v>
      </c>
      <c r="AD34" s="25">
        <v>5.6818181818181802E-2</v>
      </c>
      <c r="AE34" s="28">
        <v>-2.0053475935828901E-3</v>
      </c>
    </row>
    <row r="35" spans="1:31" x14ac:dyDescent="0.3">
      <c r="A35" s="15" t="s">
        <v>20</v>
      </c>
      <c r="B35" s="16">
        <v>15990829</v>
      </c>
      <c r="C35" s="17">
        <v>293.27999999999997</v>
      </c>
      <c r="D35" s="16" t="s">
        <v>52</v>
      </c>
      <c r="E35" s="19">
        <v>5.7677165354330699E-2</v>
      </c>
      <c r="F35" s="16" t="s">
        <v>52</v>
      </c>
      <c r="G35" s="11" t="s">
        <v>52</v>
      </c>
      <c r="H35" s="30">
        <v>1</v>
      </c>
      <c r="I35" s="16" t="s">
        <v>52</v>
      </c>
      <c r="J35" s="19">
        <v>7.1428571428571397E-2</v>
      </c>
      <c r="K35" s="16" t="s">
        <v>52</v>
      </c>
      <c r="L35" s="11" t="s">
        <v>52</v>
      </c>
      <c r="M35" s="17">
        <v>1821</v>
      </c>
      <c r="N35" s="18">
        <v>-0.56351869606903204</v>
      </c>
      <c r="O35" s="19">
        <v>5.9207959422551699E-2</v>
      </c>
      <c r="P35" s="20">
        <v>-8.2537700211192694E-2</v>
      </c>
      <c r="Q35" s="11" t="s">
        <v>52</v>
      </c>
      <c r="R35" s="16">
        <v>2</v>
      </c>
      <c r="S35" s="18">
        <v>-0.33333333333333298</v>
      </c>
      <c r="T35" s="19">
        <v>3.2786885245901599E-2</v>
      </c>
      <c r="U35" s="20">
        <v>-3.8641686182669797E-2</v>
      </c>
      <c r="V35" s="11" t="s">
        <v>52</v>
      </c>
      <c r="W35" s="17">
        <v>2114.2800000000002</v>
      </c>
      <c r="X35" s="18">
        <v>-0.49328859060402702</v>
      </c>
      <c r="Y35" s="19">
        <v>6.5487438431275399E-2</v>
      </c>
      <c r="Z35" s="20">
        <v>-7.1952851471541304E-2</v>
      </c>
      <c r="AA35" s="11" t="s">
        <v>52</v>
      </c>
      <c r="AB35" s="21">
        <v>3</v>
      </c>
      <c r="AC35" s="18">
        <v>0</v>
      </c>
      <c r="AD35" s="19">
        <v>4.5454545454545497E-2</v>
      </c>
      <c r="AE35" s="20">
        <v>-2.27272727272727E-2</v>
      </c>
    </row>
    <row r="36" spans="1:31" x14ac:dyDescent="0.3">
      <c r="A36" s="22" t="s">
        <v>20</v>
      </c>
      <c r="B36" s="23">
        <v>600021415</v>
      </c>
      <c r="C36" s="24">
        <v>4410.08</v>
      </c>
      <c r="D36" s="27">
        <v>2.7563884156729102</v>
      </c>
      <c r="E36" s="25">
        <v>0.24772497472194099</v>
      </c>
      <c r="F36" s="28">
        <v>0.18158412965151899</v>
      </c>
      <c r="G36" s="11" t="s">
        <v>52</v>
      </c>
      <c r="H36" s="26">
        <v>2</v>
      </c>
      <c r="I36" s="27">
        <v>1</v>
      </c>
      <c r="J36" s="25">
        <v>6.8965517241379296E-2</v>
      </c>
      <c r="K36" s="28">
        <v>3.0503978779840801E-2</v>
      </c>
      <c r="L36" s="11" t="s">
        <v>52</v>
      </c>
      <c r="M36" s="24">
        <v>7517.87</v>
      </c>
      <c r="N36" s="27">
        <v>1.1560080298250599</v>
      </c>
      <c r="O36" s="25">
        <v>9.4109105475302296E-2</v>
      </c>
      <c r="P36" s="28">
        <v>4.0149988752154198E-2</v>
      </c>
      <c r="Q36" s="11" t="s">
        <v>52</v>
      </c>
      <c r="R36" s="23">
        <v>4</v>
      </c>
      <c r="S36" s="27">
        <v>-0.33333333333333298</v>
      </c>
      <c r="T36" s="25">
        <v>3.2258064516128997E-2</v>
      </c>
      <c r="U36" s="28">
        <v>-3.6707452725250299E-2</v>
      </c>
      <c r="V36" s="11" t="s">
        <v>52</v>
      </c>
      <c r="W36" s="24">
        <v>7517.87</v>
      </c>
      <c r="X36" s="27">
        <v>0.61295859257670005</v>
      </c>
      <c r="Y36" s="25">
        <v>9.0359490871503995E-2</v>
      </c>
      <c r="Z36" s="28">
        <v>2.61628102021286E-2</v>
      </c>
      <c r="AA36" s="11" t="s">
        <v>52</v>
      </c>
      <c r="AB36" s="29">
        <v>4</v>
      </c>
      <c r="AC36" s="27">
        <v>-0.42857142857142899</v>
      </c>
      <c r="AD36" s="25">
        <v>3.00751879699248E-2</v>
      </c>
      <c r="AE36" s="28">
        <v>-3.7232504337767501E-2</v>
      </c>
    </row>
    <row r="37" spans="1:31" x14ac:dyDescent="0.3">
      <c r="A37" s="15" t="s">
        <v>20</v>
      </c>
      <c r="B37" s="16">
        <v>15991566</v>
      </c>
      <c r="C37" s="17">
        <v>461.34</v>
      </c>
      <c r="D37" s="16" t="s">
        <v>52</v>
      </c>
      <c r="E37" s="19">
        <v>6.8387479602432896E-2</v>
      </c>
      <c r="F37" s="16" t="s">
        <v>52</v>
      </c>
      <c r="G37" s="11" t="s">
        <v>52</v>
      </c>
      <c r="H37" s="30">
        <v>1</v>
      </c>
      <c r="I37" s="16" t="s">
        <v>52</v>
      </c>
      <c r="J37" s="19">
        <v>7.69230769230769E-2</v>
      </c>
      <c r="K37" s="16" t="s">
        <v>52</v>
      </c>
      <c r="L37" s="11" t="s">
        <v>52</v>
      </c>
      <c r="M37" s="17">
        <v>1073.1099999999999</v>
      </c>
      <c r="N37" s="18">
        <v>-7.2601555747623198E-2</v>
      </c>
      <c r="O37" s="19">
        <v>3.48286159439107E-2</v>
      </c>
      <c r="P37" s="20">
        <v>6.1253486834973699E-3</v>
      </c>
      <c r="Q37" s="11" t="s">
        <v>52</v>
      </c>
      <c r="R37" s="16">
        <v>3</v>
      </c>
      <c r="S37" s="18">
        <v>2</v>
      </c>
      <c r="T37" s="19">
        <v>5.5555555555555601E-2</v>
      </c>
      <c r="U37" s="20">
        <v>3.8314176245210697E-2</v>
      </c>
      <c r="V37" s="11" t="s">
        <v>52</v>
      </c>
      <c r="W37" s="17">
        <v>1073.1099999999999</v>
      </c>
      <c r="X37" s="18">
        <v>-7.2601555747623198E-2</v>
      </c>
      <c r="Y37" s="19">
        <v>2.97807382736608E-2</v>
      </c>
      <c r="Z37" s="20">
        <v>3.2434323721493401E-3</v>
      </c>
      <c r="AA37" s="11" t="s">
        <v>52</v>
      </c>
      <c r="AB37" s="21">
        <v>3</v>
      </c>
      <c r="AC37" s="18">
        <v>2</v>
      </c>
      <c r="AD37" s="19">
        <v>4.6875E-2</v>
      </c>
      <c r="AE37" s="20">
        <v>3.2169117647058799E-2</v>
      </c>
    </row>
    <row r="38" spans="1:31" x14ac:dyDescent="0.3">
      <c r="A38" s="31" t="s">
        <v>20</v>
      </c>
      <c r="B38" s="32"/>
      <c r="C38" s="33">
        <v>20180.37</v>
      </c>
      <c r="D38" s="34">
        <v>-1.2430263286679099E-2</v>
      </c>
      <c r="E38" s="35">
        <v>7.0167325025036198E-2</v>
      </c>
      <c r="F38" s="36">
        <v>6.4825755868198097E-3</v>
      </c>
      <c r="G38" s="11" t="s">
        <v>52</v>
      </c>
      <c r="H38" s="37">
        <v>22</v>
      </c>
      <c r="I38" s="34">
        <v>0.157894736842105</v>
      </c>
      <c r="J38" s="35">
        <v>4.37375745526839E-2</v>
      </c>
      <c r="K38" s="32" t="s">
        <v>52</v>
      </c>
      <c r="L38" s="11" t="s">
        <v>52</v>
      </c>
      <c r="M38" s="33">
        <v>84041.17</v>
      </c>
      <c r="N38" s="34">
        <v>-0.271046925145286</v>
      </c>
      <c r="O38" s="35">
        <v>6.2713321404000003E-2</v>
      </c>
      <c r="P38" s="36">
        <v>-1.8200134242601199E-2</v>
      </c>
      <c r="Q38" s="11" t="s">
        <v>52</v>
      </c>
      <c r="R38" s="32">
        <v>117</v>
      </c>
      <c r="S38" s="34">
        <v>-0.145985401459854</v>
      </c>
      <c r="T38" s="35">
        <v>4.8974466303892801E-2</v>
      </c>
      <c r="U38" s="36">
        <v>-1.53145998622264E-2</v>
      </c>
      <c r="V38" s="11" t="s">
        <v>52</v>
      </c>
      <c r="W38" s="33">
        <v>89652.65</v>
      </c>
      <c r="X38" s="34">
        <v>-0.28512080376365501</v>
      </c>
      <c r="Y38" s="35">
        <v>6.1343224554532401E-2</v>
      </c>
      <c r="Z38" s="36">
        <v>-1.6629884950402699E-2</v>
      </c>
      <c r="AA38" s="11" t="s">
        <v>52</v>
      </c>
      <c r="AB38" s="38">
        <v>124</v>
      </c>
      <c r="AC38" s="34">
        <v>-0.156462585034014</v>
      </c>
      <c r="AD38" s="35">
        <v>4.7400611620795098E-2</v>
      </c>
      <c r="AE38" s="36">
        <v>-1.2428448208264701E-2</v>
      </c>
    </row>
  </sheetData>
  <mergeCells count="12">
    <mergeCell ref="AB2:AE2"/>
    <mergeCell ref="C1:F1"/>
    <mergeCell ref="H1:K1"/>
    <mergeCell ref="M1:P1"/>
    <mergeCell ref="R1:U1"/>
    <mergeCell ref="W1:Z1"/>
    <mergeCell ref="AB1:AE1"/>
    <mergeCell ref="C2:F2"/>
    <mergeCell ref="H2:K2"/>
    <mergeCell ref="M2:P2"/>
    <mergeCell ref="R2:U2"/>
    <mergeCell ref="W2:Z2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9BEE00-A508-4162-A768-2EA3CB64F9EC}">
  <sheetPr codeName="Tabelle5"/>
  <dimension ref="A1:AE38"/>
  <sheetViews>
    <sheetView topLeftCell="A12" workbookViewId="0">
      <selection activeCell="G45" sqref="G45"/>
    </sheetView>
  </sheetViews>
  <sheetFormatPr baseColWidth="10" defaultRowHeight="14.4" x14ac:dyDescent="0.3"/>
  <sheetData>
    <row r="1" spans="1:31" x14ac:dyDescent="0.3">
      <c r="A1" s="10"/>
      <c r="B1" s="10" t="s">
        <v>52</v>
      </c>
      <c r="C1" s="55" t="s">
        <v>53</v>
      </c>
      <c r="D1" s="54"/>
      <c r="E1" s="54"/>
      <c r="F1" s="54"/>
      <c r="G1" s="11" t="s">
        <v>52</v>
      </c>
      <c r="H1" s="55" t="s">
        <v>54</v>
      </c>
      <c r="I1" s="54"/>
      <c r="J1" s="54"/>
      <c r="K1" s="54"/>
      <c r="L1" s="11" t="s">
        <v>52</v>
      </c>
      <c r="M1" s="55" t="s">
        <v>53</v>
      </c>
      <c r="N1" s="54"/>
      <c r="O1" s="54"/>
      <c r="P1" s="54"/>
      <c r="Q1" s="11" t="s">
        <v>52</v>
      </c>
      <c r="R1" s="55" t="s">
        <v>54</v>
      </c>
      <c r="S1" s="54"/>
      <c r="T1" s="54"/>
      <c r="U1" s="54"/>
      <c r="V1" s="11" t="s">
        <v>52</v>
      </c>
      <c r="W1" s="55" t="s">
        <v>53</v>
      </c>
      <c r="X1" s="54"/>
      <c r="Y1" s="54"/>
      <c r="Z1" s="54"/>
      <c r="AA1" s="11" t="s">
        <v>52</v>
      </c>
      <c r="AB1" s="55" t="s">
        <v>54</v>
      </c>
      <c r="AC1" s="54"/>
      <c r="AD1" s="54"/>
      <c r="AE1" s="54"/>
    </row>
    <row r="2" spans="1:31" x14ac:dyDescent="0.3">
      <c r="A2" s="12" t="s">
        <v>52</v>
      </c>
      <c r="B2" s="12" t="s">
        <v>52</v>
      </c>
      <c r="C2" s="53" t="s">
        <v>55</v>
      </c>
      <c r="D2" s="54"/>
      <c r="E2" s="54"/>
      <c r="F2" s="54"/>
      <c r="G2" s="11" t="s">
        <v>52</v>
      </c>
      <c r="H2" s="53" t="s">
        <v>55</v>
      </c>
      <c r="I2" s="54"/>
      <c r="J2" s="54"/>
      <c r="K2" s="54"/>
      <c r="L2" s="11" t="s">
        <v>52</v>
      </c>
      <c r="M2" s="53" t="s">
        <v>56</v>
      </c>
      <c r="N2" s="54"/>
      <c r="O2" s="54"/>
      <c r="P2" s="54"/>
      <c r="Q2" s="11" t="s">
        <v>52</v>
      </c>
      <c r="R2" s="53" t="s">
        <v>56</v>
      </c>
      <c r="S2" s="54"/>
      <c r="T2" s="54"/>
      <c r="U2" s="54"/>
      <c r="V2" s="11" t="s">
        <v>52</v>
      </c>
      <c r="W2" s="53" t="s">
        <v>57</v>
      </c>
      <c r="X2" s="54"/>
      <c r="Y2" s="54"/>
      <c r="Z2" s="54"/>
      <c r="AA2" s="11" t="s">
        <v>52</v>
      </c>
      <c r="AB2" s="53" t="s">
        <v>57</v>
      </c>
      <c r="AC2" s="54"/>
      <c r="AD2" s="54"/>
      <c r="AE2" s="54"/>
    </row>
    <row r="3" spans="1:31" ht="20.399999999999999" x14ac:dyDescent="0.3">
      <c r="A3" s="13" t="s">
        <v>58</v>
      </c>
      <c r="B3" s="14" t="s">
        <v>59</v>
      </c>
      <c r="C3" s="14" t="s">
        <v>4</v>
      </c>
      <c r="D3" s="14" t="s">
        <v>5</v>
      </c>
      <c r="E3" s="14" t="s">
        <v>60</v>
      </c>
      <c r="F3" s="14" t="s">
        <v>61</v>
      </c>
      <c r="G3" s="11" t="s">
        <v>52</v>
      </c>
      <c r="H3" s="14" t="s">
        <v>62</v>
      </c>
      <c r="I3" s="14" t="s">
        <v>5</v>
      </c>
      <c r="J3" s="14" t="s">
        <v>60</v>
      </c>
      <c r="K3" s="14" t="s">
        <v>61</v>
      </c>
      <c r="L3" s="11" t="s">
        <v>52</v>
      </c>
      <c r="M3" s="14" t="s">
        <v>4</v>
      </c>
      <c r="N3" s="14" t="s">
        <v>5</v>
      </c>
      <c r="O3" s="14" t="s">
        <v>60</v>
      </c>
      <c r="P3" s="14" t="s">
        <v>61</v>
      </c>
      <c r="Q3" s="11" t="s">
        <v>52</v>
      </c>
      <c r="R3" s="14" t="s">
        <v>62</v>
      </c>
      <c r="S3" s="14" t="s">
        <v>5</v>
      </c>
      <c r="T3" s="14" t="s">
        <v>60</v>
      </c>
      <c r="U3" s="14" t="s">
        <v>61</v>
      </c>
      <c r="V3" s="11" t="s">
        <v>52</v>
      </c>
      <c r="W3" s="14" t="s">
        <v>4</v>
      </c>
      <c r="X3" s="14" t="s">
        <v>5</v>
      </c>
      <c r="Y3" s="14" t="s">
        <v>60</v>
      </c>
      <c r="Z3" s="14" t="s">
        <v>61</v>
      </c>
      <c r="AA3" s="11" t="s">
        <v>52</v>
      </c>
      <c r="AB3" s="14" t="s">
        <v>62</v>
      </c>
      <c r="AC3" s="14" t="s">
        <v>5</v>
      </c>
      <c r="AD3" s="14" t="s">
        <v>60</v>
      </c>
      <c r="AE3" s="14" t="s">
        <v>61</v>
      </c>
    </row>
    <row r="4" spans="1:31" x14ac:dyDescent="0.3">
      <c r="A4" s="15" t="s">
        <v>19</v>
      </c>
      <c r="B4" s="16">
        <v>15993296</v>
      </c>
      <c r="C4" s="17">
        <v>0</v>
      </c>
      <c r="D4" s="16" t="s">
        <v>52</v>
      </c>
      <c r="E4" s="16" t="s">
        <v>52</v>
      </c>
      <c r="F4" s="16" t="s">
        <v>52</v>
      </c>
      <c r="G4" s="11" t="s">
        <v>52</v>
      </c>
      <c r="H4" s="16" t="s">
        <v>52</v>
      </c>
      <c r="I4" s="16" t="s">
        <v>52</v>
      </c>
      <c r="J4" s="16" t="s">
        <v>52</v>
      </c>
      <c r="K4" s="16" t="s">
        <v>52</v>
      </c>
      <c r="L4" s="11" t="s">
        <v>52</v>
      </c>
      <c r="M4" s="17">
        <v>5185.71</v>
      </c>
      <c r="N4" s="18">
        <v>0.22687485214099801</v>
      </c>
      <c r="O4" s="19">
        <v>0.111158743087409</v>
      </c>
      <c r="P4" s="20">
        <v>4.1819329363881302E-2</v>
      </c>
      <c r="Q4" s="11" t="s">
        <v>52</v>
      </c>
      <c r="R4" s="16">
        <v>5</v>
      </c>
      <c r="S4" s="18">
        <v>-0.16666666666666699</v>
      </c>
      <c r="T4" s="19">
        <v>8.1967213114754106E-2</v>
      </c>
      <c r="U4" s="20">
        <v>8.8613203367300696E-4</v>
      </c>
      <c r="V4" s="11" t="s">
        <v>52</v>
      </c>
      <c r="W4" s="17">
        <v>5185.71</v>
      </c>
      <c r="X4" s="18">
        <v>-0.26875352509870298</v>
      </c>
      <c r="Y4" s="19">
        <v>0.101942129265608</v>
      </c>
      <c r="Z4" s="20">
        <v>-5.1053115277387203E-3</v>
      </c>
      <c r="AA4" s="11" t="s">
        <v>52</v>
      </c>
      <c r="AB4" s="21">
        <v>5</v>
      </c>
      <c r="AC4" s="18">
        <v>-0.44444444444444398</v>
      </c>
      <c r="AD4" s="19">
        <v>7.1428571428571397E-2</v>
      </c>
      <c r="AE4" s="20">
        <v>-3.70051635111876E-2</v>
      </c>
    </row>
    <row r="5" spans="1:31" x14ac:dyDescent="0.3">
      <c r="A5" s="22" t="s">
        <v>19</v>
      </c>
      <c r="B5" s="23">
        <v>15993072</v>
      </c>
      <c r="C5" s="24">
        <v>469.75</v>
      </c>
      <c r="D5" s="23" t="s">
        <v>52</v>
      </c>
      <c r="E5" s="25">
        <v>4.1811226759185097E-2</v>
      </c>
      <c r="F5" s="23" t="s">
        <v>52</v>
      </c>
      <c r="G5" s="11" t="s">
        <v>52</v>
      </c>
      <c r="H5" s="26">
        <v>1</v>
      </c>
      <c r="I5" s="23" t="s">
        <v>52</v>
      </c>
      <c r="J5" s="25">
        <v>6.25E-2</v>
      </c>
      <c r="K5" s="23" t="s">
        <v>52</v>
      </c>
      <c r="L5" s="11" t="s">
        <v>52</v>
      </c>
      <c r="M5" s="24">
        <v>7174.29</v>
      </c>
      <c r="N5" s="27">
        <v>0.22048315753657699</v>
      </c>
      <c r="O5" s="25">
        <v>0.12913329133291301</v>
      </c>
      <c r="P5" s="28">
        <v>8.5638787959917608E-3</v>
      </c>
      <c r="Q5" s="11" t="s">
        <v>52</v>
      </c>
      <c r="R5" s="23">
        <v>6</v>
      </c>
      <c r="S5" s="27">
        <v>0</v>
      </c>
      <c r="T5" s="25">
        <v>8.2191780821917804E-2</v>
      </c>
      <c r="U5" s="28">
        <v>-7.3604579840523404E-3</v>
      </c>
      <c r="V5" s="11" t="s">
        <v>52</v>
      </c>
      <c r="W5" s="24">
        <v>7644.04</v>
      </c>
      <c r="X5" s="27">
        <v>0.30044232732221798</v>
      </c>
      <c r="Y5" s="25">
        <v>0.13125225364446499</v>
      </c>
      <c r="Z5" s="28">
        <v>3.04825085689477E-2</v>
      </c>
      <c r="AA5" s="11" t="s">
        <v>52</v>
      </c>
      <c r="AB5" s="29">
        <v>7</v>
      </c>
      <c r="AC5" s="27">
        <v>0.16666666666666699</v>
      </c>
      <c r="AD5" s="25">
        <v>8.7499999999999994E-2</v>
      </c>
      <c r="AE5" s="28">
        <v>1.2500000000000001E-2</v>
      </c>
    </row>
    <row r="6" spans="1:31" x14ac:dyDescent="0.3">
      <c r="A6" s="15" t="s">
        <v>19</v>
      </c>
      <c r="B6" s="16">
        <v>15993083</v>
      </c>
      <c r="C6" s="17">
        <v>335.29</v>
      </c>
      <c r="D6" s="16" t="s">
        <v>52</v>
      </c>
      <c r="E6" s="19">
        <v>4.7625817458060798E-2</v>
      </c>
      <c r="F6" s="16" t="s">
        <v>52</v>
      </c>
      <c r="G6" s="11" t="s">
        <v>52</v>
      </c>
      <c r="H6" s="30">
        <v>1</v>
      </c>
      <c r="I6" s="16" t="s">
        <v>52</v>
      </c>
      <c r="J6" s="19">
        <v>7.69230769230769E-2</v>
      </c>
      <c r="K6" s="16" t="s">
        <v>52</v>
      </c>
      <c r="L6" s="11" t="s">
        <v>52</v>
      </c>
      <c r="M6" s="17">
        <v>4949.76</v>
      </c>
      <c r="N6" s="18">
        <v>-0.47323613919335999</v>
      </c>
      <c r="O6" s="19">
        <v>0.13529765484064901</v>
      </c>
      <c r="P6" s="20">
        <v>-9.1606290685018202E-2</v>
      </c>
      <c r="Q6" s="11" t="s">
        <v>52</v>
      </c>
      <c r="R6" s="16">
        <v>7</v>
      </c>
      <c r="S6" s="18">
        <v>-0.22222222222222199</v>
      </c>
      <c r="T6" s="19">
        <v>9.3333333333333296E-2</v>
      </c>
      <c r="U6" s="20">
        <v>-2.8288288288288301E-2</v>
      </c>
      <c r="V6" s="11" t="s">
        <v>52</v>
      </c>
      <c r="W6" s="17">
        <v>4949.76</v>
      </c>
      <c r="X6" s="18">
        <v>-0.47323613919335999</v>
      </c>
      <c r="Y6" s="19">
        <v>0.123561568607873</v>
      </c>
      <c r="Z6" s="20">
        <v>-7.3572777284549598E-2</v>
      </c>
      <c r="AA6" s="11" t="s">
        <v>52</v>
      </c>
      <c r="AB6" s="21">
        <v>7</v>
      </c>
      <c r="AC6" s="18">
        <v>-0.22222222222222199</v>
      </c>
      <c r="AD6" s="19">
        <v>8.5365853658536606E-2</v>
      </c>
      <c r="AE6" s="20">
        <v>-2.0516499282639902E-2</v>
      </c>
    </row>
    <row r="7" spans="1:31" x14ac:dyDescent="0.3">
      <c r="A7" s="22" t="s">
        <v>19</v>
      </c>
      <c r="B7" s="23">
        <v>600047347</v>
      </c>
      <c r="C7" s="24">
        <v>0</v>
      </c>
      <c r="D7" s="23" t="s">
        <v>52</v>
      </c>
      <c r="E7" s="23" t="s">
        <v>52</v>
      </c>
      <c r="F7" s="23" t="s">
        <v>52</v>
      </c>
      <c r="G7" s="11" t="s">
        <v>52</v>
      </c>
      <c r="H7" s="23" t="s">
        <v>52</v>
      </c>
      <c r="I7" s="23" t="s">
        <v>52</v>
      </c>
      <c r="J7" s="23" t="s">
        <v>52</v>
      </c>
      <c r="K7" s="23" t="s">
        <v>52</v>
      </c>
      <c r="L7" s="11" t="s">
        <v>52</v>
      </c>
      <c r="M7" s="24">
        <v>1266.3900000000001</v>
      </c>
      <c r="N7" s="23" t="s">
        <v>52</v>
      </c>
      <c r="O7" s="25">
        <v>3.4098254686489998E-2</v>
      </c>
      <c r="P7" s="23" t="s">
        <v>52</v>
      </c>
      <c r="Q7" s="11" t="s">
        <v>52</v>
      </c>
      <c r="R7" s="23">
        <v>3</v>
      </c>
      <c r="S7" s="23" t="s">
        <v>52</v>
      </c>
      <c r="T7" s="25">
        <v>0.04</v>
      </c>
      <c r="U7" s="23" t="s">
        <v>52</v>
      </c>
      <c r="V7" s="11" t="s">
        <v>52</v>
      </c>
      <c r="W7" s="24">
        <v>1266.3900000000001</v>
      </c>
      <c r="X7" s="27">
        <v>-0.18427835051546401</v>
      </c>
      <c r="Y7" s="25">
        <v>3.1457323891166601E-2</v>
      </c>
      <c r="Z7" s="28">
        <v>-2.4195847837595898E-2</v>
      </c>
      <c r="AA7" s="11" t="s">
        <v>52</v>
      </c>
      <c r="AB7" s="29">
        <v>3</v>
      </c>
      <c r="AC7" s="27">
        <v>2</v>
      </c>
      <c r="AD7" s="25">
        <v>3.65853658536585E-2</v>
      </c>
      <c r="AE7" s="28">
        <v>1.6977522716403601E-2</v>
      </c>
    </row>
    <row r="8" spans="1:31" x14ac:dyDescent="0.3">
      <c r="A8" s="31" t="s">
        <v>19</v>
      </c>
      <c r="B8" s="32"/>
      <c r="C8" s="33">
        <v>805.04</v>
      </c>
      <c r="D8" s="34">
        <v>-0.81779085559076503</v>
      </c>
      <c r="E8" s="35">
        <v>2.43040879173963E-2</v>
      </c>
      <c r="F8" s="36">
        <v>-6.7610461438011998E-2</v>
      </c>
      <c r="G8" s="11" t="s">
        <v>52</v>
      </c>
      <c r="H8" s="37">
        <v>2</v>
      </c>
      <c r="I8" s="34">
        <v>-0.5</v>
      </c>
      <c r="J8" s="35">
        <v>3.7037037037037E-2</v>
      </c>
      <c r="K8" s="32" t="s">
        <v>52</v>
      </c>
      <c r="L8" s="11" t="s">
        <v>52</v>
      </c>
      <c r="M8" s="33">
        <v>18576.150000000001</v>
      </c>
      <c r="N8" s="34">
        <v>-4.74823095067173E-2</v>
      </c>
      <c r="O8" s="35">
        <v>0.10559165089272</v>
      </c>
      <c r="P8" s="36">
        <v>-7.0721497811847304E-3</v>
      </c>
      <c r="Q8" s="11" t="s">
        <v>52</v>
      </c>
      <c r="R8" s="32">
        <v>21</v>
      </c>
      <c r="S8" s="34">
        <v>0</v>
      </c>
      <c r="T8" s="35">
        <v>7.3943661971830998E-2</v>
      </c>
      <c r="U8" s="36">
        <v>-7.7684002849783603E-3</v>
      </c>
      <c r="V8" s="11" t="s">
        <v>52</v>
      </c>
      <c r="W8" s="33">
        <v>19045.900000000001</v>
      </c>
      <c r="X8" s="34">
        <v>-0.20372925289518801</v>
      </c>
      <c r="Y8" s="35">
        <v>0.10055063695444399</v>
      </c>
      <c r="Z8" s="36">
        <v>-1.89624965491056E-2</v>
      </c>
      <c r="AA8" s="11" t="s">
        <v>52</v>
      </c>
      <c r="AB8" s="38">
        <v>22</v>
      </c>
      <c r="AC8" s="34">
        <v>-0.12</v>
      </c>
      <c r="AD8" s="35">
        <v>7.0063694267515894E-2</v>
      </c>
      <c r="AE8" s="36">
        <v>-1.3548345866263301E-2</v>
      </c>
    </row>
    <row r="9" spans="1:31" x14ac:dyDescent="0.3">
      <c r="A9" s="22" t="s">
        <v>51</v>
      </c>
      <c r="B9" s="23">
        <v>15996302</v>
      </c>
      <c r="C9" s="24">
        <v>553.78</v>
      </c>
      <c r="D9" s="27">
        <v>-0.20172910662824201</v>
      </c>
      <c r="E9" s="25">
        <v>0.121358159912377</v>
      </c>
      <c r="F9" s="28">
        <v>1.7899602965447702E-2</v>
      </c>
      <c r="G9" s="11" t="s">
        <v>52</v>
      </c>
      <c r="H9" s="26">
        <v>1</v>
      </c>
      <c r="I9" s="27">
        <v>-0.5</v>
      </c>
      <c r="J9" s="25">
        <v>0.11111111111111099</v>
      </c>
      <c r="K9" s="28">
        <v>-1.38888888888889E-2</v>
      </c>
      <c r="L9" s="11" t="s">
        <v>52</v>
      </c>
      <c r="M9" s="24">
        <v>5540.34</v>
      </c>
      <c r="N9" s="27">
        <v>5.0834597875569001E-2</v>
      </c>
      <c r="O9" s="25">
        <v>0.19315249982567501</v>
      </c>
      <c r="P9" s="28">
        <v>4.0261136215675203E-2</v>
      </c>
      <c r="Q9" s="11" t="s">
        <v>52</v>
      </c>
      <c r="R9" s="23">
        <v>7</v>
      </c>
      <c r="S9" s="27">
        <v>0.75</v>
      </c>
      <c r="T9" s="25">
        <v>0.14285714285714299</v>
      </c>
      <c r="U9" s="28">
        <v>7.0129870129870098E-2</v>
      </c>
      <c r="V9" s="11" t="s">
        <v>52</v>
      </c>
      <c r="W9" s="24">
        <v>6094.12</v>
      </c>
      <c r="X9" s="27">
        <v>2.1454911163258501E-2</v>
      </c>
      <c r="Y9" s="25">
        <v>0.19599897079634601</v>
      </c>
      <c r="Z9" s="28">
        <v>4.6418928173806502E-2</v>
      </c>
      <c r="AA9" s="11" t="s">
        <v>52</v>
      </c>
      <c r="AB9" s="29">
        <v>8</v>
      </c>
      <c r="AC9" s="27">
        <v>0.33333333333333298</v>
      </c>
      <c r="AD9" s="25">
        <v>0.148148148148148</v>
      </c>
      <c r="AE9" s="28">
        <v>5.8595909342178003E-2</v>
      </c>
    </row>
    <row r="10" spans="1:31" x14ac:dyDescent="0.3">
      <c r="A10" s="15" t="s">
        <v>51</v>
      </c>
      <c r="B10" s="16">
        <v>600058523</v>
      </c>
      <c r="C10" s="17">
        <v>461.34</v>
      </c>
      <c r="D10" s="16" t="s">
        <v>52</v>
      </c>
      <c r="E10" s="19">
        <v>4.6173878205128201E-2</v>
      </c>
      <c r="F10" s="16" t="s">
        <v>52</v>
      </c>
      <c r="G10" s="11" t="s">
        <v>52</v>
      </c>
      <c r="H10" s="30">
        <v>1</v>
      </c>
      <c r="I10" s="16" t="s">
        <v>52</v>
      </c>
      <c r="J10" s="19">
        <v>4.7619047619047603E-2</v>
      </c>
      <c r="K10" s="16" t="s">
        <v>52</v>
      </c>
      <c r="L10" s="11" t="s">
        <v>52</v>
      </c>
      <c r="M10" s="17">
        <v>4880.66</v>
      </c>
      <c r="N10" s="18">
        <v>-0.23278843131090901</v>
      </c>
      <c r="O10" s="19">
        <v>0.143727915194346</v>
      </c>
      <c r="P10" s="20">
        <v>3.6995484439569203E-2</v>
      </c>
      <c r="Q10" s="11" t="s">
        <v>52</v>
      </c>
      <c r="R10" s="16">
        <v>10</v>
      </c>
      <c r="S10" s="18">
        <v>0.42857142857142899</v>
      </c>
      <c r="T10" s="19">
        <v>0.15625</v>
      </c>
      <c r="U10" s="20">
        <v>8.6249999999999993E-2</v>
      </c>
      <c r="V10" s="11" t="s">
        <v>52</v>
      </c>
      <c r="W10" s="17">
        <v>4880.66</v>
      </c>
      <c r="X10" s="18">
        <v>-0.23278843131090901</v>
      </c>
      <c r="Y10" s="19">
        <v>0.12982764123842999</v>
      </c>
      <c r="Z10" s="20">
        <v>4.2827121587416299E-2</v>
      </c>
      <c r="AA10" s="11" t="s">
        <v>52</v>
      </c>
      <c r="AB10" s="21">
        <v>10</v>
      </c>
      <c r="AC10" s="18">
        <v>0.42857142857142899</v>
      </c>
      <c r="AD10" s="19">
        <v>0.13698630136986301</v>
      </c>
      <c r="AE10" s="20">
        <v>7.66414737836561E-2</v>
      </c>
    </row>
    <row r="11" spans="1:31" x14ac:dyDescent="0.3">
      <c r="A11" s="22" t="s">
        <v>51</v>
      </c>
      <c r="B11" s="23">
        <v>15993139</v>
      </c>
      <c r="C11" s="24">
        <v>0</v>
      </c>
      <c r="D11" s="23" t="s">
        <v>52</v>
      </c>
      <c r="E11" s="23" t="s">
        <v>52</v>
      </c>
      <c r="F11" s="23" t="s">
        <v>52</v>
      </c>
      <c r="G11" s="11" t="s">
        <v>52</v>
      </c>
      <c r="H11" s="23" t="s">
        <v>52</v>
      </c>
      <c r="I11" s="23" t="s">
        <v>52</v>
      </c>
      <c r="J11" s="23" t="s">
        <v>52</v>
      </c>
      <c r="K11" s="23" t="s">
        <v>52</v>
      </c>
      <c r="L11" s="11" t="s">
        <v>52</v>
      </c>
      <c r="M11" s="24">
        <v>1124.3599999999999</v>
      </c>
      <c r="N11" s="27">
        <v>-0.64374009508716301</v>
      </c>
      <c r="O11" s="25">
        <v>4.3282375139589498E-2</v>
      </c>
      <c r="P11" s="28">
        <v>-7.7395409438133903E-2</v>
      </c>
      <c r="Q11" s="11" t="s">
        <v>52</v>
      </c>
      <c r="R11" s="23">
        <v>2</v>
      </c>
      <c r="S11" s="27">
        <v>-0.5</v>
      </c>
      <c r="T11" s="25">
        <v>5.4054054054054099E-2</v>
      </c>
      <c r="U11" s="28">
        <v>-4.3506921555702002E-2</v>
      </c>
      <c r="V11" s="11" t="s">
        <v>52</v>
      </c>
      <c r="W11" s="24">
        <v>1124.3599999999999</v>
      </c>
      <c r="X11" s="27">
        <v>-0.74005550416281196</v>
      </c>
      <c r="Y11" s="25">
        <v>4.2084768608656599E-2</v>
      </c>
      <c r="Z11" s="28">
        <v>-8.3953649206949602E-2</v>
      </c>
      <c r="AA11" s="11" t="s">
        <v>52</v>
      </c>
      <c r="AB11" s="29">
        <v>2</v>
      </c>
      <c r="AC11" s="27">
        <v>-0.6</v>
      </c>
      <c r="AD11" s="25">
        <v>5.2631578947368397E-2</v>
      </c>
      <c r="AE11" s="28">
        <v>-4.5407636738906097E-2</v>
      </c>
    </row>
    <row r="12" spans="1:31" x14ac:dyDescent="0.3">
      <c r="A12" s="15" t="s">
        <v>51</v>
      </c>
      <c r="B12" s="16">
        <v>15993156</v>
      </c>
      <c r="C12" s="17">
        <v>553.78</v>
      </c>
      <c r="D12" s="16" t="s">
        <v>52</v>
      </c>
      <c r="E12" s="19">
        <v>0.110424556507873</v>
      </c>
      <c r="F12" s="16" t="s">
        <v>52</v>
      </c>
      <c r="G12" s="11" t="s">
        <v>52</v>
      </c>
      <c r="H12" s="30">
        <v>1</v>
      </c>
      <c r="I12" s="16" t="s">
        <v>52</v>
      </c>
      <c r="J12" s="19">
        <v>0.14285714285714299</v>
      </c>
      <c r="K12" s="16" t="s">
        <v>52</v>
      </c>
      <c r="L12" s="11" t="s">
        <v>52</v>
      </c>
      <c r="M12" s="17">
        <v>1316.8</v>
      </c>
      <c r="N12" s="18">
        <v>0.157293497363796</v>
      </c>
      <c r="O12" s="19">
        <v>7.6061218596592595E-2</v>
      </c>
      <c r="P12" s="20">
        <v>1.31082448203659E-3</v>
      </c>
      <c r="Q12" s="11" t="s">
        <v>52</v>
      </c>
      <c r="R12" s="16">
        <v>3</v>
      </c>
      <c r="S12" s="18">
        <v>0.5</v>
      </c>
      <c r="T12" s="19">
        <v>0.13043478260869601</v>
      </c>
      <c r="U12" s="20">
        <v>6.59186535764376E-2</v>
      </c>
      <c r="V12" s="11" t="s">
        <v>52</v>
      </c>
      <c r="W12" s="17">
        <v>1316.8</v>
      </c>
      <c r="X12" s="18">
        <v>0.157293497363796</v>
      </c>
      <c r="Y12" s="19">
        <v>7.0692431561996796E-2</v>
      </c>
      <c r="Z12" s="20">
        <v>6.8924651999403798E-3</v>
      </c>
      <c r="AA12" s="11" t="s">
        <v>52</v>
      </c>
      <c r="AB12" s="21">
        <v>3</v>
      </c>
      <c r="AC12" s="18">
        <v>0.5</v>
      </c>
      <c r="AD12" s="19">
        <v>0.115384615384615</v>
      </c>
      <c r="AE12" s="20">
        <v>5.9829059829059797E-2</v>
      </c>
    </row>
    <row r="13" spans="1:31" x14ac:dyDescent="0.3">
      <c r="A13" s="31" t="s">
        <v>51</v>
      </c>
      <c r="B13" s="32"/>
      <c r="C13" s="33">
        <v>1568.9</v>
      </c>
      <c r="D13" s="34">
        <v>-0.15780998389694001</v>
      </c>
      <c r="E13" s="35">
        <v>6.18959327784133E-2</v>
      </c>
      <c r="F13" s="36">
        <v>1.18540519561864E-2</v>
      </c>
      <c r="G13" s="11" t="s">
        <v>52</v>
      </c>
      <c r="H13" s="37">
        <v>3</v>
      </c>
      <c r="I13" s="34">
        <v>0</v>
      </c>
      <c r="J13" s="35">
        <v>6.6666666666666693E-2</v>
      </c>
      <c r="K13" s="36">
        <v>1.5819209039548001E-2</v>
      </c>
      <c r="L13" s="11" t="s">
        <v>52</v>
      </c>
      <c r="M13" s="33">
        <v>12862.16</v>
      </c>
      <c r="N13" s="34">
        <v>-0.19238980283812601</v>
      </c>
      <c r="O13" s="35">
        <v>0.121424390612314</v>
      </c>
      <c r="P13" s="36">
        <v>3.8520244739825402E-3</v>
      </c>
      <c r="Q13" s="11" t="s">
        <v>52</v>
      </c>
      <c r="R13" s="32">
        <v>22</v>
      </c>
      <c r="S13" s="34">
        <v>0.29411764705882398</v>
      </c>
      <c r="T13" s="35">
        <v>0.12716763005780299</v>
      </c>
      <c r="U13" s="36">
        <v>5.2277762216393797E-2</v>
      </c>
      <c r="V13" s="11" t="s">
        <v>52</v>
      </c>
      <c r="W13" s="33">
        <v>13415.94</v>
      </c>
      <c r="X13" s="34">
        <v>-0.245868465430017</v>
      </c>
      <c r="Y13" s="35">
        <v>0.11765634454997501</v>
      </c>
      <c r="Z13" s="36">
        <v>9.9393514223070599E-3</v>
      </c>
      <c r="AA13" s="11" t="s">
        <v>52</v>
      </c>
      <c r="AB13" s="38">
        <v>23</v>
      </c>
      <c r="AC13" s="34">
        <v>0.15</v>
      </c>
      <c r="AD13" s="35">
        <v>0.12041884816753901</v>
      </c>
      <c r="AE13" s="36">
        <v>4.6344774093465199E-2</v>
      </c>
    </row>
    <row r="14" spans="1:31" x14ac:dyDescent="0.3">
      <c r="A14" s="22" t="s">
        <v>20</v>
      </c>
      <c r="B14" s="23">
        <v>600053843</v>
      </c>
      <c r="C14" s="24">
        <v>0</v>
      </c>
      <c r="D14" s="23" t="s">
        <v>52</v>
      </c>
      <c r="E14" s="23" t="s">
        <v>52</v>
      </c>
      <c r="F14" s="23" t="s">
        <v>52</v>
      </c>
      <c r="G14" s="11" t="s">
        <v>52</v>
      </c>
      <c r="H14" s="23" t="s">
        <v>52</v>
      </c>
      <c r="I14" s="23" t="s">
        <v>52</v>
      </c>
      <c r="J14" s="23" t="s">
        <v>52</v>
      </c>
      <c r="K14" s="23" t="s">
        <v>52</v>
      </c>
      <c r="L14" s="11" t="s">
        <v>52</v>
      </c>
      <c r="M14" s="24">
        <v>932.02</v>
      </c>
      <c r="N14" s="27">
        <v>-0.75473684210526304</v>
      </c>
      <c r="O14" s="25">
        <v>1.7574626162056201E-2</v>
      </c>
      <c r="P14" s="28">
        <v>-6.7707478061652296E-2</v>
      </c>
      <c r="Q14" s="11" t="s">
        <v>52</v>
      </c>
      <c r="R14" s="23">
        <v>2</v>
      </c>
      <c r="S14" s="27">
        <v>-0.5</v>
      </c>
      <c r="T14" s="25">
        <v>1.7391304347826101E-2</v>
      </c>
      <c r="U14" s="28">
        <v>-3.8946723821188002E-2</v>
      </c>
      <c r="V14" s="11" t="s">
        <v>52</v>
      </c>
      <c r="W14" s="24">
        <v>932.02</v>
      </c>
      <c r="X14" s="27">
        <v>-0.75473684210526304</v>
      </c>
      <c r="Y14" s="25">
        <v>1.5811886059413301E-2</v>
      </c>
      <c r="Z14" s="28">
        <v>-5.8082134358671302E-2</v>
      </c>
      <c r="AA14" s="11" t="s">
        <v>52</v>
      </c>
      <c r="AB14" s="29">
        <v>2</v>
      </c>
      <c r="AC14" s="27">
        <v>-0.5</v>
      </c>
      <c r="AD14" s="25">
        <v>1.5384615384615399E-2</v>
      </c>
      <c r="AE14" s="28">
        <v>-3.5897435897435902E-2</v>
      </c>
    </row>
    <row r="15" spans="1:31" x14ac:dyDescent="0.3">
      <c r="A15" s="15" t="s">
        <v>20</v>
      </c>
      <c r="B15" s="16">
        <v>15995949</v>
      </c>
      <c r="C15" s="17">
        <v>2057.34</v>
      </c>
      <c r="D15" s="18">
        <v>-1.2007684918347699E-2</v>
      </c>
      <c r="E15" s="19">
        <v>0.10017531898315001</v>
      </c>
      <c r="F15" s="20">
        <v>-1.1760164887817901E-2</v>
      </c>
      <c r="G15" s="11" t="s">
        <v>52</v>
      </c>
      <c r="H15" s="30">
        <v>2</v>
      </c>
      <c r="I15" s="16" t="s">
        <v>52</v>
      </c>
      <c r="J15" s="19">
        <v>5.8823529411764698E-2</v>
      </c>
      <c r="K15" s="16" t="s">
        <v>52</v>
      </c>
      <c r="L15" s="11" t="s">
        <v>52</v>
      </c>
      <c r="M15" s="17">
        <v>4906.8</v>
      </c>
      <c r="N15" s="18">
        <v>-0.63232429192267303</v>
      </c>
      <c r="O15" s="19">
        <v>6.69605087197402E-2</v>
      </c>
      <c r="P15" s="20">
        <v>-8.5814884208130507E-2</v>
      </c>
      <c r="Q15" s="11" t="s">
        <v>52</v>
      </c>
      <c r="R15" s="16">
        <v>7</v>
      </c>
      <c r="S15" s="18">
        <v>-0.5625</v>
      </c>
      <c r="T15" s="19">
        <v>4.7945205479452101E-2</v>
      </c>
      <c r="U15" s="20">
        <v>-6.7996823506055196E-2</v>
      </c>
      <c r="V15" s="11" t="s">
        <v>52</v>
      </c>
      <c r="W15" s="17">
        <v>6502.8</v>
      </c>
      <c r="X15" s="18">
        <v>-0.51273789899595401</v>
      </c>
      <c r="Y15" s="19">
        <v>7.9919871204021206E-2</v>
      </c>
      <c r="Z15" s="20">
        <v>-5.97849335693484E-2</v>
      </c>
      <c r="AA15" s="11" t="s">
        <v>52</v>
      </c>
      <c r="AB15" s="21">
        <v>8</v>
      </c>
      <c r="AC15" s="18">
        <v>-0.5</v>
      </c>
      <c r="AD15" s="19">
        <v>5.0314465408804999E-2</v>
      </c>
      <c r="AE15" s="20">
        <v>-5.4948692485931802E-2</v>
      </c>
    </row>
    <row r="16" spans="1:31" x14ac:dyDescent="0.3">
      <c r="A16" s="22" t="s">
        <v>20</v>
      </c>
      <c r="B16" s="23">
        <v>600039774</v>
      </c>
      <c r="C16" s="24">
        <v>1343.7</v>
      </c>
      <c r="D16" s="27">
        <v>3.0119402985074601</v>
      </c>
      <c r="E16" s="25">
        <v>8.1037081700331595E-2</v>
      </c>
      <c r="F16" s="28">
        <v>6.0626431605894301E-2</v>
      </c>
      <c r="G16" s="11" t="s">
        <v>52</v>
      </c>
      <c r="H16" s="26">
        <v>1</v>
      </c>
      <c r="I16" s="27">
        <v>0</v>
      </c>
      <c r="J16" s="25">
        <v>3.03030303030303E-2</v>
      </c>
      <c r="K16" s="28">
        <v>-3.0303030303030299E-3</v>
      </c>
      <c r="L16" s="11" t="s">
        <v>52</v>
      </c>
      <c r="M16" s="24">
        <v>6756.82</v>
      </c>
      <c r="N16" s="27">
        <v>7.1859137055837602E-2</v>
      </c>
      <c r="O16" s="25">
        <v>0.117888235602003</v>
      </c>
      <c r="P16" s="28">
        <v>3.3104632836852402E-2</v>
      </c>
      <c r="Q16" s="11" t="s">
        <v>52</v>
      </c>
      <c r="R16" s="23">
        <v>9</v>
      </c>
      <c r="S16" s="27">
        <v>0.8</v>
      </c>
      <c r="T16" s="25">
        <v>8.0357142857142905E-2</v>
      </c>
      <c r="U16" s="28">
        <v>3.7984261501210703E-2</v>
      </c>
      <c r="V16" s="11" t="s">
        <v>52</v>
      </c>
      <c r="W16" s="24">
        <v>8100.52</v>
      </c>
      <c r="X16" s="27">
        <v>0.22021388763367999</v>
      </c>
      <c r="Y16" s="25">
        <v>0.1210748927648</v>
      </c>
      <c r="Z16" s="28">
        <v>3.8356228423907797E-2</v>
      </c>
      <c r="AA16" s="11" t="s">
        <v>52</v>
      </c>
      <c r="AB16" s="29">
        <v>10</v>
      </c>
      <c r="AC16" s="27">
        <v>0.66666666666666696</v>
      </c>
      <c r="AD16" s="25">
        <v>7.8125E-2</v>
      </c>
      <c r="AE16" s="28">
        <v>3.2670454545454503E-2</v>
      </c>
    </row>
    <row r="17" spans="1:31" x14ac:dyDescent="0.3">
      <c r="A17" s="15" t="s">
        <v>20</v>
      </c>
      <c r="B17" s="16">
        <v>600067628</v>
      </c>
      <c r="C17" s="17">
        <v>0</v>
      </c>
      <c r="D17" s="16" t="s">
        <v>52</v>
      </c>
      <c r="E17" s="16" t="s">
        <v>52</v>
      </c>
      <c r="F17" s="16" t="s">
        <v>52</v>
      </c>
      <c r="G17" s="11" t="s">
        <v>52</v>
      </c>
      <c r="H17" s="16" t="s">
        <v>52</v>
      </c>
      <c r="I17" s="16" t="s">
        <v>52</v>
      </c>
      <c r="J17" s="16" t="s">
        <v>52</v>
      </c>
      <c r="K17" s="16" t="s">
        <v>52</v>
      </c>
      <c r="L17" s="11" t="s">
        <v>52</v>
      </c>
      <c r="M17" s="17">
        <v>3402.57</v>
      </c>
      <c r="N17" s="18">
        <v>-0.32197648934050599</v>
      </c>
      <c r="O17" s="19">
        <v>6.5624035791422397E-2</v>
      </c>
      <c r="P17" s="20">
        <v>-9.9064382492096599E-3</v>
      </c>
      <c r="Q17" s="11" t="s">
        <v>52</v>
      </c>
      <c r="R17" s="16">
        <v>4</v>
      </c>
      <c r="S17" s="18">
        <v>-0.2</v>
      </c>
      <c r="T17" s="19">
        <v>0.04</v>
      </c>
      <c r="U17" s="20">
        <v>-1.31914893617021E-2</v>
      </c>
      <c r="V17" s="11" t="s">
        <v>52</v>
      </c>
      <c r="W17" s="17">
        <v>3402.57</v>
      </c>
      <c r="X17" s="18">
        <v>-0.36440044826298101</v>
      </c>
      <c r="Y17" s="19">
        <v>5.9834019059675801E-2</v>
      </c>
      <c r="Z17" s="20">
        <v>-1.0281224523351999E-2</v>
      </c>
      <c r="AA17" s="11" t="s">
        <v>52</v>
      </c>
      <c r="AB17" s="21">
        <v>4</v>
      </c>
      <c r="AC17" s="18">
        <v>-0.33333333333333298</v>
      </c>
      <c r="AD17" s="19">
        <v>3.6697247706422E-2</v>
      </c>
      <c r="AE17" s="20">
        <v>-1.7356806347631999E-2</v>
      </c>
    </row>
    <row r="18" spans="1:31" x14ac:dyDescent="0.3">
      <c r="A18" s="22" t="s">
        <v>20</v>
      </c>
      <c r="B18" s="23">
        <v>600067636</v>
      </c>
      <c r="C18" s="24">
        <v>0</v>
      </c>
      <c r="D18" s="23" t="s">
        <v>52</v>
      </c>
      <c r="E18" s="23" t="s">
        <v>52</v>
      </c>
      <c r="F18" s="23" t="s">
        <v>52</v>
      </c>
      <c r="G18" s="11" t="s">
        <v>52</v>
      </c>
      <c r="H18" s="23" t="s">
        <v>52</v>
      </c>
      <c r="I18" s="23" t="s">
        <v>52</v>
      </c>
      <c r="J18" s="23" t="s">
        <v>52</v>
      </c>
      <c r="K18" s="23" t="s">
        <v>52</v>
      </c>
      <c r="L18" s="11" t="s">
        <v>52</v>
      </c>
      <c r="M18" s="24">
        <v>4574.79</v>
      </c>
      <c r="N18" s="27">
        <v>-0.66096042685638101</v>
      </c>
      <c r="O18" s="25">
        <v>4.6900468492111498E-2</v>
      </c>
      <c r="P18" s="28">
        <v>-0.107299051562739</v>
      </c>
      <c r="Q18" s="11" t="s">
        <v>52</v>
      </c>
      <c r="R18" s="23">
        <v>7</v>
      </c>
      <c r="S18" s="27">
        <v>-0.36363636363636398</v>
      </c>
      <c r="T18" s="25">
        <v>5.6000000000000001E-2</v>
      </c>
      <c r="U18" s="28">
        <v>-4.0491228070175397E-2</v>
      </c>
      <c r="V18" s="11" t="s">
        <v>52</v>
      </c>
      <c r="W18" s="24">
        <v>4574.79</v>
      </c>
      <c r="X18" s="27">
        <v>-0.68288625493865696</v>
      </c>
      <c r="Y18" s="25">
        <v>4.4272622584359898E-2</v>
      </c>
      <c r="Z18" s="28">
        <v>-0.106907836186035</v>
      </c>
      <c r="AA18" s="11" t="s">
        <v>52</v>
      </c>
      <c r="AB18" s="29">
        <v>7</v>
      </c>
      <c r="AC18" s="27">
        <v>-0.41666666666666702</v>
      </c>
      <c r="AD18" s="25">
        <v>5.1851851851851899E-2</v>
      </c>
      <c r="AE18" s="28">
        <v>-4.1898148148148198E-2</v>
      </c>
    </row>
    <row r="19" spans="1:31" x14ac:dyDescent="0.3">
      <c r="A19" s="15" t="s">
        <v>20</v>
      </c>
      <c r="B19" s="16">
        <v>600067637</v>
      </c>
      <c r="C19" s="17">
        <v>0</v>
      </c>
      <c r="D19" s="16" t="s">
        <v>52</v>
      </c>
      <c r="E19" s="16" t="s">
        <v>52</v>
      </c>
      <c r="F19" s="16" t="s">
        <v>52</v>
      </c>
      <c r="G19" s="11" t="s">
        <v>52</v>
      </c>
      <c r="H19" s="16" t="s">
        <v>52</v>
      </c>
      <c r="I19" s="16" t="s">
        <v>52</v>
      </c>
      <c r="J19" s="16" t="s">
        <v>52</v>
      </c>
      <c r="K19" s="16" t="s">
        <v>52</v>
      </c>
      <c r="L19" s="11" t="s">
        <v>52</v>
      </c>
      <c r="M19" s="17">
        <v>2360.04</v>
      </c>
      <c r="N19" s="18">
        <v>-0.47787610619469001</v>
      </c>
      <c r="O19" s="19">
        <v>3.3903661882802499E-2</v>
      </c>
      <c r="P19" s="20">
        <v>-3.6766611260930199E-2</v>
      </c>
      <c r="Q19" s="11" t="s">
        <v>52</v>
      </c>
      <c r="R19" s="16">
        <v>4</v>
      </c>
      <c r="S19" s="18">
        <v>-0.33333333333333298</v>
      </c>
      <c r="T19" s="19">
        <v>4.7619047619047603E-2</v>
      </c>
      <c r="U19" s="20">
        <v>-2.2148394241417499E-2</v>
      </c>
      <c r="V19" s="11" t="s">
        <v>52</v>
      </c>
      <c r="W19" s="17">
        <v>2360.04</v>
      </c>
      <c r="X19" s="18">
        <v>-0.47787610619469001</v>
      </c>
      <c r="Y19" s="19">
        <v>3.02215392495838E-2</v>
      </c>
      <c r="Z19" s="20">
        <v>-2.9880048389700299E-2</v>
      </c>
      <c r="AA19" s="11" t="s">
        <v>52</v>
      </c>
      <c r="AB19" s="21">
        <v>4</v>
      </c>
      <c r="AC19" s="18">
        <v>-0.33333333333333298</v>
      </c>
      <c r="AD19" s="19">
        <v>4.1666666666666699E-2</v>
      </c>
      <c r="AE19" s="20">
        <v>-1.7156862745097999E-2</v>
      </c>
    </row>
    <row r="20" spans="1:31" x14ac:dyDescent="0.3">
      <c r="A20" s="22" t="s">
        <v>20</v>
      </c>
      <c r="B20" s="23">
        <v>600067635</v>
      </c>
      <c r="C20" s="24">
        <v>0</v>
      </c>
      <c r="D20" s="23" t="s">
        <v>52</v>
      </c>
      <c r="E20" s="23" t="s">
        <v>52</v>
      </c>
      <c r="F20" s="23" t="s">
        <v>52</v>
      </c>
      <c r="G20" s="11" t="s">
        <v>52</v>
      </c>
      <c r="H20" s="23" t="s">
        <v>52</v>
      </c>
      <c r="I20" s="23" t="s">
        <v>52</v>
      </c>
      <c r="J20" s="23" t="s">
        <v>52</v>
      </c>
      <c r="K20" s="23" t="s">
        <v>52</v>
      </c>
      <c r="L20" s="11" t="s">
        <v>52</v>
      </c>
      <c r="M20" s="24">
        <v>3688.58</v>
      </c>
      <c r="N20" s="27">
        <v>2.94123931623932</v>
      </c>
      <c r="O20" s="25">
        <v>6.9701092090843797E-2</v>
      </c>
      <c r="P20" s="28">
        <v>5.6341305619055003E-2</v>
      </c>
      <c r="Q20" s="11" t="s">
        <v>52</v>
      </c>
      <c r="R20" s="23">
        <v>8</v>
      </c>
      <c r="S20" s="27">
        <v>3</v>
      </c>
      <c r="T20" s="25">
        <v>7.4766355140186896E-2</v>
      </c>
      <c r="U20" s="28">
        <v>5.60747663551402E-2</v>
      </c>
      <c r="V20" s="11" t="s">
        <v>52</v>
      </c>
      <c r="W20" s="24">
        <v>3688.58</v>
      </c>
      <c r="X20" s="27">
        <v>2.94123931623932</v>
      </c>
      <c r="Y20" s="25">
        <v>6.60613874861216E-2</v>
      </c>
      <c r="Z20" s="28">
        <v>5.42222779490611E-2</v>
      </c>
      <c r="AA20" s="11" t="s">
        <v>52</v>
      </c>
      <c r="AB20" s="29">
        <v>8</v>
      </c>
      <c r="AC20" s="27">
        <v>3</v>
      </c>
      <c r="AD20" s="25">
        <v>7.0175438596491196E-2</v>
      </c>
      <c r="AE20" s="28">
        <v>5.4302422723475401E-2</v>
      </c>
    </row>
    <row r="21" spans="1:31" x14ac:dyDescent="0.3">
      <c r="A21" s="15" t="s">
        <v>20</v>
      </c>
      <c r="B21" s="16">
        <v>15993052</v>
      </c>
      <c r="C21" s="17">
        <v>1343.7</v>
      </c>
      <c r="D21" s="16" t="s">
        <v>52</v>
      </c>
      <c r="E21" s="19">
        <v>0.33845378997733599</v>
      </c>
      <c r="F21" s="16" t="s">
        <v>52</v>
      </c>
      <c r="G21" s="11" t="s">
        <v>52</v>
      </c>
      <c r="H21" s="30">
        <v>1</v>
      </c>
      <c r="I21" s="16" t="s">
        <v>52</v>
      </c>
      <c r="J21" s="19">
        <v>0.1</v>
      </c>
      <c r="K21" s="16" t="s">
        <v>52</v>
      </c>
      <c r="L21" s="11" t="s">
        <v>52</v>
      </c>
      <c r="M21" s="17">
        <v>977.33</v>
      </c>
      <c r="N21" s="18">
        <v>-0.63612662942271903</v>
      </c>
      <c r="O21" s="19">
        <v>2.4026165650206599E-2</v>
      </c>
      <c r="P21" s="20">
        <v>-3.4502444704016901E-2</v>
      </c>
      <c r="Q21" s="11" t="s">
        <v>52</v>
      </c>
      <c r="R21" s="16">
        <v>1</v>
      </c>
      <c r="S21" s="18">
        <v>-0.75</v>
      </c>
      <c r="T21" s="19">
        <v>1.35135135135135E-2</v>
      </c>
      <c r="U21" s="20">
        <v>-4.2042042042041997E-2</v>
      </c>
      <c r="V21" s="11" t="s">
        <v>52</v>
      </c>
      <c r="W21" s="17">
        <v>2321.0300000000002</v>
      </c>
      <c r="X21" s="18">
        <v>-0.13556797020484199</v>
      </c>
      <c r="Y21" s="19">
        <v>5.3450936139833698E-2</v>
      </c>
      <c r="Z21" s="20">
        <v>-1.9270158040664499E-3</v>
      </c>
      <c r="AA21" s="11" t="s">
        <v>52</v>
      </c>
      <c r="AB21" s="21">
        <v>2</v>
      </c>
      <c r="AC21" s="18">
        <v>-0.5</v>
      </c>
      <c r="AD21" s="19">
        <v>2.5000000000000001E-2</v>
      </c>
      <c r="AE21" s="20">
        <v>-2.6948051948051999E-2</v>
      </c>
    </row>
    <row r="22" spans="1:31" x14ac:dyDescent="0.3">
      <c r="A22" s="22" t="s">
        <v>20</v>
      </c>
      <c r="B22" s="23">
        <v>600054000</v>
      </c>
      <c r="C22" s="24">
        <v>0</v>
      </c>
      <c r="D22" s="23" t="s">
        <v>52</v>
      </c>
      <c r="E22" s="23" t="s">
        <v>52</v>
      </c>
      <c r="F22" s="23" t="s">
        <v>52</v>
      </c>
      <c r="G22" s="11" t="s">
        <v>52</v>
      </c>
      <c r="H22" s="23" t="s">
        <v>52</v>
      </c>
      <c r="I22" s="23" t="s">
        <v>52</v>
      </c>
      <c r="J22" s="23" t="s">
        <v>52</v>
      </c>
      <c r="K22" s="23" t="s">
        <v>52</v>
      </c>
      <c r="L22" s="11" t="s">
        <v>52</v>
      </c>
      <c r="M22" s="24">
        <v>3499.98</v>
      </c>
      <c r="N22" s="27">
        <v>-0.49253298535595202</v>
      </c>
      <c r="O22" s="25">
        <v>4.6663555762949102E-2</v>
      </c>
      <c r="P22" s="28">
        <v>-4.3746217983216602E-2</v>
      </c>
      <c r="Q22" s="11" t="s">
        <v>52</v>
      </c>
      <c r="R22" s="23">
        <v>7</v>
      </c>
      <c r="S22" s="27">
        <v>-0.125</v>
      </c>
      <c r="T22" s="25">
        <v>4.6357615894039701E-2</v>
      </c>
      <c r="U22" s="28">
        <v>-1.0379972758442499E-2</v>
      </c>
      <c r="V22" s="11" t="s">
        <v>52</v>
      </c>
      <c r="W22" s="24">
        <v>3499.98</v>
      </c>
      <c r="X22" s="27">
        <v>-0.49253298535595202</v>
      </c>
      <c r="Y22" s="25">
        <v>4.2002688172043001E-2</v>
      </c>
      <c r="Z22" s="28">
        <v>-4.16449656428576E-2</v>
      </c>
      <c r="AA22" s="11" t="s">
        <v>52</v>
      </c>
      <c r="AB22" s="29">
        <v>7</v>
      </c>
      <c r="AC22" s="27">
        <v>-0.125</v>
      </c>
      <c r="AD22" s="25">
        <v>4.2168674698795199E-2</v>
      </c>
      <c r="AE22" s="28">
        <v>-9.1133765832561008E-3</v>
      </c>
    </row>
    <row r="23" spans="1:31" x14ac:dyDescent="0.3">
      <c r="A23" s="15" t="s">
        <v>20</v>
      </c>
      <c r="B23" s="16">
        <v>600053966</v>
      </c>
      <c r="C23" s="17">
        <v>1679.83</v>
      </c>
      <c r="D23" s="16" t="s">
        <v>52</v>
      </c>
      <c r="E23" s="19">
        <v>7.7781378767535506E-2</v>
      </c>
      <c r="F23" s="16" t="s">
        <v>52</v>
      </c>
      <c r="G23" s="11" t="s">
        <v>52</v>
      </c>
      <c r="H23" s="30">
        <v>1</v>
      </c>
      <c r="I23" s="16" t="s">
        <v>52</v>
      </c>
      <c r="J23" s="19">
        <v>3.7037037037037E-2</v>
      </c>
      <c r="K23" s="16" t="s">
        <v>52</v>
      </c>
      <c r="L23" s="11" t="s">
        <v>52</v>
      </c>
      <c r="M23" s="17">
        <v>5278.03</v>
      </c>
      <c r="N23" s="18">
        <v>7.8904333605887195E-2</v>
      </c>
      <c r="O23" s="19">
        <v>8.4410184237461605E-2</v>
      </c>
      <c r="P23" s="20">
        <v>6.4487824621345304E-3</v>
      </c>
      <c r="Q23" s="11" t="s">
        <v>52</v>
      </c>
      <c r="R23" s="16">
        <v>4</v>
      </c>
      <c r="S23" s="18">
        <v>-0.33333333333333298</v>
      </c>
      <c r="T23" s="19">
        <v>4.08163265306122E-2</v>
      </c>
      <c r="U23" s="20">
        <v>-2.44010647737356E-2</v>
      </c>
      <c r="V23" s="11" t="s">
        <v>52</v>
      </c>
      <c r="W23" s="17">
        <v>5278.03</v>
      </c>
      <c r="X23" s="18">
        <v>7.8904333605887195E-2</v>
      </c>
      <c r="Y23" s="19">
        <v>7.7919010289797294E-2</v>
      </c>
      <c r="Z23" s="20">
        <v>1.08768416976554E-2</v>
      </c>
      <c r="AA23" s="11" t="s">
        <v>52</v>
      </c>
      <c r="AB23" s="21">
        <v>4</v>
      </c>
      <c r="AC23" s="18">
        <v>-0.33333333333333298</v>
      </c>
      <c r="AD23" s="19">
        <v>3.7037037037037E-2</v>
      </c>
      <c r="AE23" s="20">
        <v>-1.85185185185185E-2</v>
      </c>
    </row>
    <row r="24" spans="1:31" x14ac:dyDescent="0.3">
      <c r="A24" s="22" t="s">
        <v>20</v>
      </c>
      <c r="B24" s="23">
        <v>600054301</v>
      </c>
      <c r="C24" s="24">
        <v>879.84</v>
      </c>
      <c r="D24" s="27">
        <v>-0.74314068884997098</v>
      </c>
      <c r="E24" s="25">
        <v>4.1662721333207101E-2</v>
      </c>
      <c r="F24" s="28">
        <v>-0.172275083087924</v>
      </c>
      <c r="G24" s="11" t="s">
        <v>52</v>
      </c>
      <c r="H24" s="26">
        <v>3</v>
      </c>
      <c r="I24" s="27">
        <v>0</v>
      </c>
      <c r="J24" s="25">
        <v>7.8947368421052599E-2</v>
      </c>
      <c r="K24" s="28">
        <v>-2.1052631578947399E-2</v>
      </c>
      <c r="L24" s="11" t="s">
        <v>52</v>
      </c>
      <c r="M24" s="24">
        <v>4463.04</v>
      </c>
      <c r="N24" s="27">
        <v>-0.46164053075995198</v>
      </c>
      <c r="O24" s="25">
        <v>5.0873153383184398E-2</v>
      </c>
      <c r="P24" s="28">
        <v>-4.9886494140364702E-2</v>
      </c>
      <c r="Q24" s="11" t="s">
        <v>52</v>
      </c>
      <c r="R24" s="23">
        <v>9</v>
      </c>
      <c r="S24" s="27">
        <v>-0.25</v>
      </c>
      <c r="T24" s="25">
        <v>5.3571428571428603E-2</v>
      </c>
      <c r="U24" s="28">
        <v>-4.4789227166276299E-2</v>
      </c>
      <c r="V24" s="11" t="s">
        <v>52</v>
      </c>
      <c r="W24" s="24">
        <v>4463.04</v>
      </c>
      <c r="X24" s="27">
        <v>-0.55977510357072402</v>
      </c>
      <c r="Y24" s="25">
        <v>4.7203536827854602E-2</v>
      </c>
      <c r="Z24" s="28">
        <v>-6.4089317727380093E-2</v>
      </c>
      <c r="AA24" s="11" t="s">
        <v>52</v>
      </c>
      <c r="AB24" s="29">
        <v>9</v>
      </c>
      <c r="AC24" s="27">
        <v>-0.30769230769230799</v>
      </c>
      <c r="AD24" s="25">
        <v>4.91803278688525E-2</v>
      </c>
      <c r="AE24" s="28">
        <v>-4.43448519872627E-2</v>
      </c>
    </row>
    <row r="25" spans="1:31" x14ac:dyDescent="0.3">
      <c r="A25" s="15" t="s">
        <v>20</v>
      </c>
      <c r="B25" s="16">
        <v>15990115</v>
      </c>
      <c r="C25" s="17">
        <v>478.14</v>
      </c>
      <c r="D25" s="18">
        <v>-0.54389312977099202</v>
      </c>
      <c r="E25" s="19">
        <v>4.4967074317968002E-2</v>
      </c>
      <c r="F25" s="20">
        <v>-1.5197114211798301E-2</v>
      </c>
      <c r="G25" s="11" t="s">
        <v>52</v>
      </c>
      <c r="H25" s="30">
        <v>1</v>
      </c>
      <c r="I25" s="18">
        <v>0</v>
      </c>
      <c r="J25" s="19">
        <v>0.05</v>
      </c>
      <c r="K25" s="20">
        <v>8.3333333333333402E-3</v>
      </c>
      <c r="L25" s="11" t="s">
        <v>52</v>
      </c>
      <c r="M25" s="17">
        <v>4304.2</v>
      </c>
      <c r="N25" s="18">
        <v>0.165132647536546</v>
      </c>
      <c r="O25" s="19">
        <v>6.3596199595135697E-2</v>
      </c>
      <c r="P25" s="20">
        <v>1.1485093186344299E-2</v>
      </c>
      <c r="Q25" s="11" t="s">
        <v>52</v>
      </c>
      <c r="R25" s="16">
        <v>7</v>
      </c>
      <c r="S25" s="18">
        <v>0.75</v>
      </c>
      <c r="T25" s="19">
        <v>5.8823529411764698E-2</v>
      </c>
      <c r="U25" s="20">
        <v>2.03619909502262E-2</v>
      </c>
      <c r="V25" s="11" t="s">
        <v>52</v>
      </c>
      <c r="W25" s="17">
        <v>4765.54</v>
      </c>
      <c r="X25" s="18">
        <v>5.0611556305356397E-3</v>
      </c>
      <c r="Y25" s="19">
        <v>6.8315057693685899E-2</v>
      </c>
      <c r="Z25" s="20">
        <v>9.2357578743375301E-3</v>
      </c>
      <c r="AA25" s="11" t="s">
        <v>52</v>
      </c>
      <c r="AB25" s="21">
        <v>8</v>
      </c>
      <c r="AC25" s="18">
        <v>0.6</v>
      </c>
      <c r="AD25" s="19">
        <v>6.4000000000000001E-2</v>
      </c>
      <c r="AE25" s="20">
        <v>2.2333333333333299E-2</v>
      </c>
    </row>
    <row r="26" spans="1:31" x14ac:dyDescent="0.3">
      <c r="A26" s="22" t="s">
        <v>20</v>
      </c>
      <c r="B26" s="23">
        <v>15990855</v>
      </c>
      <c r="C26" s="24">
        <v>1260.5</v>
      </c>
      <c r="D26" s="23" t="s">
        <v>52</v>
      </c>
      <c r="E26" s="25">
        <v>9.6848578016910103E-2</v>
      </c>
      <c r="F26" s="23" t="s">
        <v>52</v>
      </c>
      <c r="G26" s="11" t="s">
        <v>52</v>
      </c>
      <c r="H26" s="26">
        <v>1</v>
      </c>
      <c r="I26" s="23" t="s">
        <v>52</v>
      </c>
      <c r="J26" s="25">
        <v>4.5454545454545497E-2</v>
      </c>
      <c r="K26" s="23" t="s">
        <v>52</v>
      </c>
      <c r="L26" s="11" t="s">
        <v>52</v>
      </c>
      <c r="M26" s="24">
        <v>3540.43</v>
      </c>
      <c r="N26" s="27">
        <v>0.40811455847255401</v>
      </c>
      <c r="O26" s="25">
        <v>5.9545836837678702E-2</v>
      </c>
      <c r="P26" s="28">
        <v>2.4251223688540002E-2</v>
      </c>
      <c r="Q26" s="11" t="s">
        <v>52</v>
      </c>
      <c r="R26" s="23">
        <v>4</v>
      </c>
      <c r="S26" s="27">
        <v>0</v>
      </c>
      <c r="T26" s="25">
        <v>3.9603960396039598E-2</v>
      </c>
      <c r="U26" s="28">
        <v>1.8681113394358299E-3</v>
      </c>
      <c r="V26" s="11" t="s">
        <v>52</v>
      </c>
      <c r="W26" s="24">
        <v>3540.43</v>
      </c>
      <c r="X26" s="27">
        <v>0.40811455847255401</v>
      </c>
      <c r="Y26" s="25">
        <v>5.5590452261306503E-2</v>
      </c>
      <c r="Z26" s="28">
        <v>2.7735731140913E-2</v>
      </c>
      <c r="AA26" s="11" t="s">
        <v>52</v>
      </c>
      <c r="AB26" s="29">
        <v>4</v>
      </c>
      <c r="AC26" s="27">
        <v>0</v>
      </c>
      <c r="AD26" s="25">
        <v>3.7037037037037E-2</v>
      </c>
      <c r="AE26" s="28">
        <v>7.4074074074073999E-3</v>
      </c>
    </row>
    <row r="27" spans="1:31" x14ac:dyDescent="0.3">
      <c r="A27" s="15" t="s">
        <v>20</v>
      </c>
      <c r="B27" s="16">
        <v>15991867</v>
      </c>
      <c r="C27" s="17">
        <v>587.39</v>
      </c>
      <c r="D27" s="18">
        <v>-0.79132598649129005</v>
      </c>
      <c r="E27" s="19">
        <v>7.1515594541910296E-2</v>
      </c>
      <c r="F27" s="20">
        <v>-0.19167677072755099</v>
      </c>
      <c r="G27" s="11" t="s">
        <v>52</v>
      </c>
      <c r="H27" s="30">
        <v>1</v>
      </c>
      <c r="I27" s="18">
        <v>-0.5</v>
      </c>
      <c r="J27" s="19">
        <v>7.69230769230769E-2</v>
      </c>
      <c r="K27" s="20">
        <v>-5.6410256410256397E-2</v>
      </c>
      <c r="L27" s="11" t="s">
        <v>52</v>
      </c>
      <c r="M27" s="17">
        <v>2042.45</v>
      </c>
      <c r="N27" s="18">
        <v>-0.54852973690028695</v>
      </c>
      <c r="O27" s="19">
        <v>7.6686194982724998E-2</v>
      </c>
      <c r="P27" s="20">
        <v>-1.16709060135634E-2</v>
      </c>
      <c r="Q27" s="11" t="s">
        <v>52</v>
      </c>
      <c r="R27" s="16">
        <v>3</v>
      </c>
      <c r="S27" s="18">
        <v>-0.25</v>
      </c>
      <c r="T27" s="19">
        <v>5.0847457627118599E-2</v>
      </c>
      <c r="U27" s="20">
        <v>-1.47263128646846E-2</v>
      </c>
      <c r="V27" s="11" t="s">
        <v>52</v>
      </c>
      <c r="W27" s="17">
        <v>2042.45</v>
      </c>
      <c r="X27" s="18">
        <v>-0.54852973690028695</v>
      </c>
      <c r="Y27" s="19">
        <v>6.8292030366877393E-2</v>
      </c>
      <c r="Z27" s="20">
        <v>-1.0455118683386401E-2</v>
      </c>
      <c r="AA27" s="11" t="s">
        <v>52</v>
      </c>
      <c r="AB27" s="21">
        <v>3</v>
      </c>
      <c r="AC27" s="18">
        <v>-0.25</v>
      </c>
      <c r="AD27" s="19">
        <v>4.6875E-2</v>
      </c>
      <c r="AE27" s="20">
        <v>-9.4630281690140892E-3</v>
      </c>
    </row>
    <row r="28" spans="1:31" x14ac:dyDescent="0.3">
      <c r="A28" s="22" t="s">
        <v>20</v>
      </c>
      <c r="B28" s="23">
        <v>15993146</v>
      </c>
      <c r="C28" s="24">
        <v>0</v>
      </c>
      <c r="D28" s="23" t="s">
        <v>52</v>
      </c>
      <c r="E28" s="23" t="s">
        <v>52</v>
      </c>
      <c r="F28" s="23" t="s">
        <v>52</v>
      </c>
      <c r="G28" s="11" t="s">
        <v>52</v>
      </c>
      <c r="H28" s="23" t="s">
        <v>52</v>
      </c>
      <c r="I28" s="23" t="s">
        <v>52</v>
      </c>
      <c r="J28" s="23" t="s">
        <v>52</v>
      </c>
      <c r="K28" s="23" t="s">
        <v>52</v>
      </c>
      <c r="L28" s="11" t="s">
        <v>52</v>
      </c>
      <c r="M28" s="24">
        <v>5947.91</v>
      </c>
      <c r="N28" s="27">
        <v>6.9976614499010603E-2</v>
      </c>
      <c r="O28" s="25">
        <v>0.11144002697942799</v>
      </c>
      <c r="P28" s="28">
        <v>-9.9249193134719905E-3</v>
      </c>
      <c r="Q28" s="11" t="s">
        <v>52</v>
      </c>
      <c r="R28" s="23">
        <v>7</v>
      </c>
      <c r="S28" s="27">
        <v>-0.22222222222222199</v>
      </c>
      <c r="T28" s="25">
        <v>6.9306930693069299E-2</v>
      </c>
      <c r="U28" s="28">
        <v>-4.4617119939842097E-2</v>
      </c>
      <c r="V28" s="11" t="s">
        <v>52</v>
      </c>
      <c r="W28" s="24">
        <v>5947.91</v>
      </c>
      <c r="X28" s="27">
        <v>6.9976614499010603E-2</v>
      </c>
      <c r="Y28" s="25">
        <v>0.104356369633489</v>
      </c>
      <c r="Z28" s="28">
        <v>-5.7970009526477099E-3</v>
      </c>
      <c r="AA28" s="11" t="s">
        <v>52</v>
      </c>
      <c r="AB28" s="29">
        <v>7</v>
      </c>
      <c r="AC28" s="27">
        <v>-0.22222222222222199</v>
      </c>
      <c r="AD28" s="25">
        <v>6.4220183486238494E-2</v>
      </c>
      <c r="AE28" s="28">
        <v>-3.25540100621486E-2</v>
      </c>
    </row>
    <row r="29" spans="1:31" x14ac:dyDescent="0.3">
      <c r="A29" s="15" t="s">
        <v>20</v>
      </c>
      <c r="B29" s="16">
        <v>15993148</v>
      </c>
      <c r="C29" s="17">
        <v>733.12</v>
      </c>
      <c r="D29" s="16" t="s">
        <v>52</v>
      </c>
      <c r="E29" s="19">
        <v>0.102345713487853</v>
      </c>
      <c r="F29" s="16" t="s">
        <v>52</v>
      </c>
      <c r="G29" s="11" t="s">
        <v>52</v>
      </c>
      <c r="H29" s="30">
        <v>2</v>
      </c>
      <c r="I29" s="16" t="s">
        <v>52</v>
      </c>
      <c r="J29" s="19">
        <v>0.133333333333333</v>
      </c>
      <c r="K29" s="16" t="s">
        <v>52</v>
      </c>
      <c r="L29" s="11" t="s">
        <v>52</v>
      </c>
      <c r="M29" s="17">
        <v>1358.82</v>
      </c>
      <c r="N29" s="18">
        <v>-0.28848167539267</v>
      </c>
      <c r="O29" s="19">
        <v>2.7351769110010901E-2</v>
      </c>
      <c r="P29" s="20">
        <v>-1.48833767228618E-2</v>
      </c>
      <c r="Q29" s="11" t="s">
        <v>52</v>
      </c>
      <c r="R29" s="16">
        <v>3</v>
      </c>
      <c r="S29" s="18">
        <v>-0.25</v>
      </c>
      <c r="T29" s="19">
        <v>3.1578947368421102E-2</v>
      </c>
      <c r="U29" s="20">
        <v>-2.17543859649123E-2</v>
      </c>
      <c r="V29" s="11" t="s">
        <v>52</v>
      </c>
      <c r="W29" s="17">
        <v>1639</v>
      </c>
      <c r="X29" s="18">
        <v>-0.141884816753927</v>
      </c>
      <c r="Y29" s="19">
        <v>3.1154957420924601E-2</v>
      </c>
      <c r="Z29" s="20">
        <v>-2.7138938753126099E-3</v>
      </c>
      <c r="AA29" s="11" t="s">
        <v>52</v>
      </c>
      <c r="AB29" s="21">
        <v>4</v>
      </c>
      <c r="AC29" s="18">
        <v>0</v>
      </c>
      <c r="AD29" s="19">
        <v>3.8834951456310697E-2</v>
      </c>
      <c r="AE29" s="20">
        <v>-3.7182400330510201E-3</v>
      </c>
    </row>
    <row r="30" spans="1:31" x14ac:dyDescent="0.3">
      <c r="A30" s="22" t="s">
        <v>20</v>
      </c>
      <c r="B30" s="23">
        <v>15993126</v>
      </c>
      <c r="C30" s="24">
        <v>0</v>
      </c>
      <c r="D30" s="23" t="s">
        <v>52</v>
      </c>
      <c r="E30" s="23" t="s">
        <v>52</v>
      </c>
      <c r="F30" s="23" t="s">
        <v>52</v>
      </c>
      <c r="G30" s="11" t="s">
        <v>52</v>
      </c>
      <c r="H30" s="23" t="s">
        <v>52</v>
      </c>
      <c r="I30" s="23" t="s">
        <v>52</v>
      </c>
      <c r="J30" s="23" t="s">
        <v>52</v>
      </c>
      <c r="K30" s="23" t="s">
        <v>52</v>
      </c>
      <c r="L30" s="11" t="s">
        <v>52</v>
      </c>
      <c r="M30" s="24">
        <v>1302.52</v>
      </c>
      <c r="N30" s="27">
        <v>1.02959501557632</v>
      </c>
      <c r="O30" s="25">
        <v>3.5389337027078402E-2</v>
      </c>
      <c r="P30" s="28">
        <v>9.6733346237136992E-3</v>
      </c>
      <c r="Q30" s="11" t="s">
        <v>52</v>
      </c>
      <c r="R30" s="23">
        <v>1</v>
      </c>
      <c r="S30" s="27">
        <v>-0.5</v>
      </c>
      <c r="T30" s="25">
        <v>1.38888888888889E-2</v>
      </c>
      <c r="U30" s="28">
        <v>-3.05555555555556E-2</v>
      </c>
      <c r="V30" s="11" t="s">
        <v>52</v>
      </c>
      <c r="W30" s="24">
        <v>1302.52</v>
      </c>
      <c r="X30" s="27">
        <v>1.02959501557632</v>
      </c>
      <c r="Y30" s="25">
        <v>3.2873325428261498E-2</v>
      </c>
      <c r="Z30" s="28">
        <v>9.7498561875180596E-3</v>
      </c>
      <c r="AA30" s="11" t="s">
        <v>52</v>
      </c>
      <c r="AB30" s="29">
        <v>1</v>
      </c>
      <c r="AC30" s="27">
        <v>-0.5</v>
      </c>
      <c r="AD30" s="25">
        <v>1.2820512820512799E-2</v>
      </c>
      <c r="AE30" s="28">
        <v>-2.7179487179487202E-2</v>
      </c>
    </row>
    <row r="31" spans="1:31" x14ac:dyDescent="0.3">
      <c r="A31" s="15" t="s">
        <v>20</v>
      </c>
      <c r="B31" s="16">
        <v>15993150</v>
      </c>
      <c r="C31" s="17">
        <v>737.82</v>
      </c>
      <c r="D31" s="18">
        <v>-0.72411214953270997</v>
      </c>
      <c r="E31" s="19">
        <v>5.8603986341618397E-2</v>
      </c>
      <c r="F31" s="20">
        <v>-0.15249134194121</v>
      </c>
      <c r="G31" s="11" t="s">
        <v>52</v>
      </c>
      <c r="H31" s="30">
        <v>2</v>
      </c>
      <c r="I31" s="18">
        <v>-0.33333333333333298</v>
      </c>
      <c r="J31" s="19">
        <v>0.1</v>
      </c>
      <c r="K31" s="20">
        <v>-8.7499999999999994E-2</v>
      </c>
      <c r="L31" s="11" t="s">
        <v>52</v>
      </c>
      <c r="M31" s="17">
        <v>4444.0600000000004</v>
      </c>
      <c r="N31" s="18">
        <v>0.68973384030418305</v>
      </c>
      <c r="O31" s="19">
        <v>7.7999122422115E-2</v>
      </c>
      <c r="P31" s="20">
        <v>2.1243473832374099E-2</v>
      </c>
      <c r="Q31" s="11" t="s">
        <v>52</v>
      </c>
      <c r="R31" s="16">
        <v>7</v>
      </c>
      <c r="S31" s="18">
        <v>0.75</v>
      </c>
      <c r="T31" s="19">
        <v>6.4814814814814797E-2</v>
      </c>
      <c r="U31" s="20">
        <v>1.28667628667629E-2</v>
      </c>
      <c r="V31" s="11" t="s">
        <v>52</v>
      </c>
      <c r="W31" s="17">
        <v>4737.34</v>
      </c>
      <c r="X31" s="18">
        <v>3.81436745073109E-3</v>
      </c>
      <c r="Y31" s="19">
        <v>7.6389672799987096E-2</v>
      </c>
      <c r="Z31" s="20">
        <v>-9.6700711544936997E-3</v>
      </c>
      <c r="AA31" s="11" t="s">
        <v>52</v>
      </c>
      <c r="AB31" s="21">
        <v>8</v>
      </c>
      <c r="AC31" s="18">
        <v>0.33333333333333298</v>
      </c>
      <c r="AD31" s="19">
        <v>6.8965517241379296E-2</v>
      </c>
      <c r="AE31" s="20">
        <v>0</v>
      </c>
    </row>
    <row r="32" spans="1:31" x14ac:dyDescent="0.3">
      <c r="A32" s="22" t="s">
        <v>20</v>
      </c>
      <c r="B32" s="23">
        <v>15993152</v>
      </c>
      <c r="C32" s="24">
        <v>293.27999999999997</v>
      </c>
      <c r="D32" s="27">
        <v>-0.685622317596567</v>
      </c>
      <c r="E32" s="25">
        <v>4.21461449942463E-2</v>
      </c>
      <c r="F32" s="28">
        <v>-0.103569927551095</v>
      </c>
      <c r="G32" s="11" t="s">
        <v>52</v>
      </c>
      <c r="H32" s="26">
        <v>1</v>
      </c>
      <c r="I32" s="27">
        <v>0</v>
      </c>
      <c r="J32" s="25">
        <v>8.3333333333333301E-2</v>
      </c>
      <c r="K32" s="28">
        <v>-2.7777777777777801E-2</v>
      </c>
      <c r="L32" s="11" t="s">
        <v>52</v>
      </c>
      <c r="M32" s="24">
        <v>1478.59</v>
      </c>
      <c r="N32" s="27">
        <v>-0.27250368912936501</v>
      </c>
      <c r="O32" s="25">
        <v>3.5407340020588401E-2</v>
      </c>
      <c r="P32" s="28">
        <v>1.8583780086408499E-3</v>
      </c>
      <c r="Q32" s="11" t="s">
        <v>52</v>
      </c>
      <c r="R32" s="23">
        <v>4</v>
      </c>
      <c r="S32" s="27">
        <v>1</v>
      </c>
      <c r="T32" s="25">
        <v>5.5555555555555601E-2</v>
      </c>
      <c r="U32" s="28">
        <v>2.8888888888888901E-2</v>
      </c>
      <c r="V32" s="11" t="s">
        <v>52</v>
      </c>
      <c r="W32" s="24">
        <v>1478.59</v>
      </c>
      <c r="X32" s="27">
        <v>-0.50118043844856697</v>
      </c>
      <c r="Y32" s="25">
        <v>3.2492640274177198E-2</v>
      </c>
      <c r="Z32" s="28">
        <v>-1.28326624040666E-2</v>
      </c>
      <c r="AA32" s="11" t="s">
        <v>52</v>
      </c>
      <c r="AB32" s="29">
        <v>4</v>
      </c>
      <c r="AC32" s="27">
        <v>0.33333333333333298</v>
      </c>
      <c r="AD32" s="25">
        <v>5.0632911392405097E-2</v>
      </c>
      <c r="AE32" s="28">
        <v>1.40475455387465E-2</v>
      </c>
    </row>
    <row r="33" spans="1:31" x14ac:dyDescent="0.3">
      <c r="A33" s="15" t="s">
        <v>20</v>
      </c>
      <c r="B33" s="16">
        <v>15993154</v>
      </c>
      <c r="C33" s="17">
        <v>0</v>
      </c>
      <c r="D33" s="16" t="s">
        <v>52</v>
      </c>
      <c r="E33" s="16" t="s">
        <v>52</v>
      </c>
      <c r="F33" s="16" t="s">
        <v>52</v>
      </c>
      <c r="G33" s="11" t="s">
        <v>52</v>
      </c>
      <c r="H33" s="16" t="s">
        <v>52</v>
      </c>
      <c r="I33" s="16" t="s">
        <v>52</v>
      </c>
      <c r="J33" s="16" t="s">
        <v>52</v>
      </c>
      <c r="K33" s="16" t="s">
        <v>52</v>
      </c>
      <c r="L33" s="11" t="s">
        <v>52</v>
      </c>
      <c r="M33" s="17">
        <v>2767.69</v>
      </c>
      <c r="N33" s="18">
        <v>-0.599247140582018</v>
      </c>
      <c r="O33" s="19">
        <v>8.2869289264115895E-2</v>
      </c>
      <c r="P33" s="20">
        <v>-4.6924941685804203E-2</v>
      </c>
      <c r="Q33" s="11" t="s">
        <v>52</v>
      </c>
      <c r="R33" s="16">
        <v>5</v>
      </c>
      <c r="S33" s="18">
        <v>-0.44444444444444398</v>
      </c>
      <c r="T33" s="19">
        <v>7.8125E-2</v>
      </c>
      <c r="U33" s="20">
        <v>-3.8758116883116901E-2</v>
      </c>
      <c r="V33" s="11" t="s">
        <v>52</v>
      </c>
      <c r="W33" s="17">
        <v>2767.69</v>
      </c>
      <c r="X33" s="18">
        <v>-0.66782671306852304</v>
      </c>
      <c r="Y33" s="19">
        <v>6.8301830923357801E-2</v>
      </c>
      <c r="Z33" s="20">
        <v>-5.9864648612763499E-2</v>
      </c>
      <c r="AA33" s="11" t="s">
        <v>52</v>
      </c>
      <c r="AB33" s="21">
        <v>5</v>
      </c>
      <c r="AC33" s="18">
        <v>-0.5</v>
      </c>
      <c r="AD33" s="19">
        <v>6.6666666666666693E-2</v>
      </c>
      <c r="AE33" s="20">
        <v>-3.53741496598639E-2</v>
      </c>
    </row>
    <row r="34" spans="1:31" x14ac:dyDescent="0.3">
      <c r="A34" s="22" t="s">
        <v>20</v>
      </c>
      <c r="B34" s="23">
        <v>15998652</v>
      </c>
      <c r="C34" s="24">
        <v>3621.01</v>
      </c>
      <c r="D34" s="23" t="s">
        <v>52</v>
      </c>
      <c r="E34" s="25">
        <v>0.21221356150735499</v>
      </c>
      <c r="F34" s="23" t="s">
        <v>52</v>
      </c>
      <c r="G34" s="11" t="s">
        <v>52</v>
      </c>
      <c r="H34" s="26">
        <v>2</v>
      </c>
      <c r="I34" s="23" t="s">
        <v>52</v>
      </c>
      <c r="J34" s="25">
        <v>9.0909090909090898E-2</v>
      </c>
      <c r="K34" s="23" t="s">
        <v>52</v>
      </c>
      <c r="L34" s="11" t="s">
        <v>52</v>
      </c>
      <c r="M34" s="24">
        <v>5602.52</v>
      </c>
      <c r="N34" s="27">
        <v>-4.6784620619258199E-2</v>
      </c>
      <c r="O34" s="25">
        <v>0.109031115608399</v>
      </c>
      <c r="P34" s="28">
        <v>1.04615316532061E-2</v>
      </c>
      <c r="Q34" s="11" t="s">
        <v>52</v>
      </c>
      <c r="R34" s="23">
        <v>5</v>
      </c>
      <c r="S34" s="27">
        <v>-0.16666666666666699</v>
      </c>
      <c r="T34" s="25">
        <v>6.3291139240506306E-2</v>
      </c>
      <c r="U34" s="28">
        <v>-3.3755274261603298E-3</v>
      </c>
      <c r="V34" s="11" t="s">
        <v>52</v>
      </c>
      <c r="W34" s="24">
        <v>5602.52</v>
      </c>
      <c r="X34" s="27">
        <v>-4.6784620619258199E-2</v>
      </c>
      <c r="Y34" s="25">
        <v>9.5059550066166704E-2</v>
      </c>
      <c r="Z34" s="28">
        <v>5.5909127961930698E-3</v>
      </c>
      <c r="AA34" s="11" t="s">
        <v>52</v>
      </c>
      <c r="AB34" s="29">
        <v>5</v>
      </c>
      <c r="AC34" s="27">
        <v>-0.16666666666666699</v>
      </c>
      <c r="AD34" s="25">
        <v>5.6818181818181802E-2</v>
      </c>
      <c r="AE34" s="28">
        <v>-2.0053475935828901E-3</v>
      </c>
    </row>
    <row r="35" spans="1:31" x14ac:dyDescent="0.3">
      <c r="A35" s="15" t="s">
        <v>20</v>
      </c>
      <c r="B35" s="16">
        <v>15990829</v>
      </c>
      <c r="C35" s="17">
        <v>293.27999999999997</v>
      </c>
      <c r="D35" s="16" t="s">
        <v>52</v>
      </c>
      <c r="E35" s="19">
        <v>5.7677165354330699E-2</v>
      </c>
      <c r="F35" s="16" t="s">
        <v>52</v>
      </c>
      <c r="G35" s="11" t="s">
        <v>52</v>
      </c>
      <c r="H35" s="30">
        <v>1</v>
      </c>
      <c r="I35" s="16" t="s">
        <v>52</v>
      </c>
      <c r="J35" s="19">
        <v>7.1428571428571397E-2</v>
      </c>
      <c r="K35" s="16" t="s">
        <v>52</v>
      </c>
      <c r="L35" s="11" t="s">
        <v>52</v>
      </c>
      <c r="M35" s="17">
        <v>1821</v>
      </c>
      <c r="N35" s="18">
        <v>-0.56351869606903204</v>
      </c>
      <c r="O35" s="19">
        <v>5.9207959422551699E-2</v>
      </c>
      <c r="P35" s="20">
        <v>-8.2537700211192694E-2</v>
      </c>
      <c r="Q35" s="11" t="s">
        <v>52</v>
      </c>
      <c r="R35" s="16">
        <v>2</v>
      </c>
      <c r="S35" s="18">
        <v>-0.33333333333333298</v>
      </c>
      <c r="T35" s="19">
        <v>3.2786885245901599E-2</v>
      </c>
      <c r="U35" s="20">
        <v>-3.8641686182669797E-2</v>
      </c>
      <c r="V35" s="11" t="s">
        <v>52</v>
      </c>
      <c r="W35" s="17">
        <v>2114.2800000000002</v>
      </c>
      <c r="X35" s="18">
        <v>-0.49328859060402702</v>
      </c>
      <c r="Y35" s="19">
        <v>6.5487438431275399E-2</v>
      </c>
      <c r="Z35" s="20">
        <v>-7.1952851471541304E-2</v>
      </c>
      <c r="AA35" s="11" t="s">
        <v>52</v>
      </c>
      <c r="AB35" s="21">
        <v>3</v>
      </c>
      <c r="AC35" s="18">
        <v>0</v>
      </c>
      <c r="AD35" s="19">
        <v>4.5454545454545497E-2</v>
      </c>
      <c r="AE35" s="20">
        <v>-2.27272727272727E-2</v>
      </c>
    </row>
    <row r="36" spans="1:31" x14ac:dyDescent="0.3">
      <c r="A36" s="22" t="s">
        <v>20</v>
      </c>
      <c r="B36" s="23">
        <v>600021415</v>
      </c>
      <c r="C36" s="24">
        <v>4410.08</v>
      </c>
      <c r="D36" s="27">
        <v>2.7563884156729102</v>
      </c>
      <c r="E36" s="25">
        <v>0.24772497472194099</v>
      </c>
      <c r="F36" s="28">
        <v>0.18158412965151899</v>
      </c>
      <c r="G36" s="11" t="s">
        <v>52</v>
      </c>
      <c r="H36" s="26">
        <v>2</v>
      </c>
      <c r="I36" s="27">
        <v>1</v>
      </c>
      <c r="J36" s="25">
        <v>6.8965517241379296E-2</v>
      </c>
      <c r="K36" s="28">
        <v>3.0503978779840801E-2</v>
      </c>
      <c r="L36" s="11" t="s">
        <v>52</v>
      </c>
      <c r="M36" s="24">
        <v>7517.87</v>
      </c>
      <c r="N36" s="27">
        <v>1.1560080298250599</v>
      </c>
      <c r="O36" s="25">
        <v>9.4109105475302296E-2</v>
      </c>
      <c r="P36" s="28">
        <v>4.0149988752154198E-2</v>
      </c>
      <c r="Q36" s="11" t="s">
        <v>52</v>
      </c>
      <c r="R36" s="23">
        <v>4</v>
      </c>
      <c r="S36" s="27">
        <v>-0.33333333333333298</v>
      </c>
      <c r="T36" s="25">
        <v>3.2258064516128997E-2</v>
      </c>
      <c r="U36" s="28">
        <v>-3.6707452725250299E-2</v>
      </c>
      <c r="V36" s="11" t="s">
        <v>52</v>
      </c>
      <c r="W36" s="24">
        <v>7517.87</v>
      </c>
      <c r="X36" s="27">
        <v>0.61295859257670005</v>
      </c>
      <c r="Y36" s="25">
        <v>9.0359490871503995E-2</v>
      </c>
      <c r="Z36" s="28">
        <v>2.61628102021286E-2</v>
      </c>
      <c r="AA36" s="11" t="s">
        <v>52</v>
      </c>
      <c r="AB36" s="29">
        <v>4</v>
      </c>
      <c r="AC36" s="27">
        <v>-0.42857142857142899</v>
      </c>
      <c r="AD36" s="25">
        <v>3.00751879699248E-2</v>
      </c>
      <c r="AE36" s="28">
        <v>-3.7232504337767501E-2</v>
      </c>
    </row>
    <row r="37" spans="1:31" x14ac:dyDescent="0.3">
      <c r="A37" s="15" t="s">
        <v>20</v>
      </c>
      <c r="B37" s="16">
        <v>15991566</v>
      </c>
      <c r="C37" s="17">
        <v>461.34</v>
      </c>
      <c r="D37" s="16" t="s">
        <v>52</v>
      </c>
      <c r="E37" s="19">
        <v>6.8387479602432896E-2</v>
      </c>
      <c r="F37" s="16" t="s">
        <v>52</v>
      </c>
      <c r="G37" s="11" t="s">
        <v>52</v>
      </c>
      <c r="H37" s="30">
        <v>1</v>
      </c>
      <c r="I37" s="16" t="s">
        <v>52</v>
      </c>
      <c r="J37" s="19">
        <v>7.69230769230769E-2</v>
      </c>
      <c r="K37" s="16" t="s">
        <v>52</v>
      </c>
      <c r="L37" s="11" t="s">
        <v>52</v>
      </c>
      <c r="M37" s="17">
        <v>1073.1099999999999</v>
      </c>
      <c r="N37" s="18">
        <v>-7.2601555747623198E-2</v>
      </c>
      <c r="O37" s="19">
        <v>3.48286159439107E-2</v>
      </c>
      <c r="P37" s="20">
        <v>6.1253486834973699E-3</v>
      </c>
      <c r="Q37" s="11" t="s">
        <v>52</v>
      </c>
      <c r="R37" s="16">
        <v>3</v>
      </c>
      <c r="S37" s="18">
        <v>2</v>
      </c>
      <c r="T37" s="19">
        <v>5.5555555555555601E-2</v>
      </c>
      <c r="U37" s="20">
        <v>3.8314176245210697E-2</v>
      </c>
      <c r="V37" s="11" t="s">
        <v>52</v>
      </c>
      <c r="W37" s="17">
        <v>1073.1099999999999</v>
      </c>
      <c r="X37" s="18">
        <v>-7.2601555747623198E-2</v>
      </c>
      <c r="Y37" s="19">
        <v>2.97807382736608E-2</v>
      </c>
      <c r="Z37" s="20">
        <v>3.2434323721493401E-3</v>
      </c>
      <c r="AA37" s="11" t="s">
        <v>52</v>
      </c>
      <c r="AB37" s="21">
        <v>3</v>
      </c>
      <c r="AC37" s="18">
        <v>2</v>
      </c>
      <c r="AD37" s="19">
        <v>4.6875E-2</v>
      </c>
      <c r="AE37" s="20">
        <v>3.2169117647058799E-2</v>
      </c>
    </row>
    <row r="38" spans="1:31" x14ac:dyDescent="0.3">
      <c r="A38" s="31" t="s">
        <v>20</v>
      </c>
      <c r="B38" s="32"/>
      <c r="C38" s="33">
        <v>20180.37</v>
      </c>
      <c r="D38" s="34">
        <v>-1.2430263286679099E-2</v>
      </c>
      <c r="E38" s="35">
        <v>7.0167325025036198E-2</v>
      </c>
      <c r="F38" s="36">
        <v>6.4825755868198097E-3</v>
      </c>
      <c r="G38" s="11" t="s">
        <v>52</v>
      </c>
      <c r="H38" s="37">
        <v>22</v>
      </c>
      <c r="I38" s="34">
        <v>0.157894736842105</v>
      </c>
      <c r="J38" s="35">
        <v>4.37375745526839E-2</v>
      </c>
      <c r="K38" s="32" t="s">
        <v>52</v>
      </c>
      <c r="L38" s="11" t="s">
        <v>52</v>
      </c>
      <c r="M38" s="33">
        <v>84041.17</v>
      </c>
      <c r="N38" s="34">
        <v>-0.271046925145286</v>
      </c>
      <c r="O38" s="35">
        <v>6.2713321404000003E-2</v>
      </c>
      <c r="P38" s="36">
        <v>-1.8200134242601199E-2</v>
      </c>
      <c r="Q38" s="11" t="s">
        <v>52</v>
      </c>
      <c r="R38" s="32">
        <v>117</v>
      </c>
      <c r="S38" s="34">
        <v>-0.145985401459854</v>
      </c>
      <c r="T38" s="35">
        <v>4.8974466303892801E-2</v>
      </c>
      <c r="U38" s="36">
        <v>-1.53145998622264E-2</v>
      </c>
      <c r="V38" s="11" t="s">
        <v>52</v>
      </c>
      <c r="W38" s="33">
        <v>89652.65</v>
      </c>
      <c r="X38" s="34">
        <v>-0.28512080376365501</v>
      </c>
      <c r="Y38" s="35">
        <v>6.1343224554532401E-2</v>
      </c>
      <c r="Z38" s="36">
        <v>-1.6629884950402699E-2</v>
      </c>
      <c r="AA38" s="11" t="s">
        <v>52</v>
      </c>
      <c r="AB38" s="38">
        <v>124</v>
      </c>
      <c r="AC38" s="34">
        <v>-0.156462585034014</v>
      </c>
      <c r="AD38" s="35">
        <v>4.7400611620795098E-2</v>
      </c>
      <c r="AE38" s="36">
        <v>-1.2428448208264701E-2</v>
      </c>
    </row>
  </sheetData>
  <mergeCells count="12">
    <mergeCell ref="AB2:AE2"/>
    <mergeCell ref="C1:F1"/>
    <mergeCell ref="H1:K1"/>
    <mergeCell ref="M1:P1"/>
    <mergeCell ref="R1:U1"/>
    <mergeCell ref="W1:Z1"/>
    <mergeCell ref="AB1:AE1"/>
    <mergeCell ref="C2:F2"/>
    <mergeCell ref="H2:K2"/>
    <mergeCell ref="M2:P2"/>
    <mergeCell ref="R2:U2"/>
    <mergeCell ref="W2:Z2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Share (2)</vt:lpstr>
      <vt:lpstr>Share</vt:lpstr>
      <vt:lpstr>Tabelle2</vt:lpstr>
      <vt:lpstr>Kunden</vt:lpstr>
      <vt:lpstr>April</vt:lpstr>
      <vt:lpstr>Mai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Schneider, Maximilian</dc:creator>
  <cp:lastModifiedBy>Edgar Langner</cp:lastModifiedBy>
  <dcterms:created xsi:type="dcterms:W3CDTF">2025-06-04T06:57:15Z</dcterms:created>
  <dcterms:modified xsi:type="dcterms:W3CDTF">2025-06-04T10:35:25Z</dcterms:modified>
</cp:coreProperties>
</file>