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8de889d9e0cb580/Dokumente allgemein/Siedlung Ulmenweg/Siedlung Ulmenweg/Siedlungsversammlung/SV 05.2025 Finanzen/"/>
    </mc:Choice>
  </mc:AlternateContent>
  <xr:revisionPtr revIDLastSave="1977" documentId="14_{559CEACE-0CAF-42BF-9390-A8A852683781}" xr6:coauthVersionLast="47" xr6:coauthVersionMax="47" xr10:uidLastSave="{80D83CD3-856A-4E97-A2AC-566C1545F00A}"/>
  <bookViews>
    <workbookView xWindow="-108" yWindow="-108" windowWidth="23256" windowHeight="12456" activeTab="4" xr2:uid="{00000000-000D-0000-FFFF-FFFF00000000}"/>
  </bookViews>
  <sheets>
    <sheet name="Gemeinkosten aus ER" sheetId="11" r:id="rId1"/>
    <sheet name="Eigentümer" sheetId="5" r:id="rId2"/>
    <sheet name="Energiebedarf" sheetId="6" r:id="rId3"/>
    <sheet name="Energieverbrauch" sheetId="2" r:id="rId4"/>
    <sheet name="Ergebnis" sheetId="1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2" l="1"/>
  <c r="A2" i="2"/>
  <c r="B3" i="2"/>
  <c r="A3" i="2"/>
  <c r="B4" i="2"/>
  <c r="A4" i="2"/>
  <c r="B5" i="2"/>
  <c r="A5" i="2"/>
  <c r="B6" i="2"/>
  <c r="A6" i="2"/>
  <c r="B7" i="2"/>
  <c r="A7" i="2"/>
  <c r="B8" i="2"/>
  <c r="A8" i="2"/>
  <c r="B9" i="2"/>
  <c r="A9" i="2"/>
  <c r="B10" i="2"/>
  <c r="A10" i="2"/>
  <c r="B11" i="2"/>
  <c r="A11" i="2"/>
  <c r="B12" i="2"/>
  <c r="A12" i="2"/>
  <c r="B13" i="2"/>
  <c r="A13" i="2"/>
  <c r="A1" i="2"/>
  <c r="B1" i="2"/>
  <c r="B2" i="6"/>
  <c r="A2" i="6"/>
  <c r="B3" i="6"/>
  <c r="A3" i="6"/>
  <c r="B4" i="6"/>
  <c r="A4" i="6"/>
  <c r="B5" i="6"/>
  <c r="A5" i="6"/>
  <c r="B6" i="6"/>
  <c r="A6" i="6"/>
  <c r="B7" i="6"/>
  <c r="A7" i="6"/>
  <c r="B8" i="6"/>
  <c r="A8" i="6"/>
  <c r="B9" i="6"/>
  <c r="A9" i="6"/>
  <c r="B10" i="6"/>
  <c r="A10" i="6"/>
  <c r="B11" i="6"/>
  <c r="A11" i="6"/>
  <c r="B12" i="6"/>
  <c r="A12" i="6"/>
  <c r="B13" i="6"/>
  <c r="A13" i="6"/>
  <c r="A1" i="6"/>
  <c r="B1" i="6"/>
  <c r="F3" i="5"/>
  <c r="F4" i="5"/>
  <c r="F5" i="5"/>
  <c r="F6" i="5"/>
  <c r="F7" i="5"/>
  <c r="F8" i="5"/>
  <c r="F9" i="5"/>
  <c r="F10" i="5"/>
  <c r="F11" i="5"/>
  <c r="F12" i="5"/>
  <c r="F13" i="5"/>
  <c r="F2" i="5"/>
  <c r="F14" i="5" l="1"/>
  <c r="B16" i="2" l="1"/>
  <c r="E14" i="11"/>
  <c r="E16" i="11"/>
  <c r="E10" i="11"/>
  <c r="E5" i="11"/>
  <c r="E4" i="11"/>
  <c r="C16" i="2" s="1"/>
  <c r="E3" i="11"/>
  <c r="C14" i="2"/>
  <c r="E13" i="5"/>
  <c r="E3" i="5"/>
  <c r="E4" i="5"/>
  <c r="E5" i="5"/>
  <c r="E6" i="5"/>
  <c r="E7" i="5"/>
  <c r="E8" i="5"/>
  <c r="E9" i="5"/>
  <c r="E10" i="5"/>
  <c r="E11" i="5"/>
  <c r="E12" i="5"/>
  <c r="E2" i="5"/>
  <c r="D14" i="5"/>
  <c r="C14" i="6"/>
  <c r="D3" i="6" s="1"/>
  <c r="C17" i="2" l="1"/>
  <c r="E14" i="5"/>
  <c r="D6" i="6"/>
  <c r="D5" i="6"/>
  <c r="D13" i="6"/>
  <c r="D10" i="6"/>
  <c r="D9" i="6"/>
  <c r="D8" i="6"/>
  <c r="D7" i="6"/>
  <c r="D12" i="6"/>
  <c r="D4" i="6"/>
  <c r="D2" i="6"/>
  <c r="D11" i="6"/>
</calcChain>
</file>

<file path=xl/sharedStrings.xml><?xml version="1.0" encoding="utf-8"?>
<sst xmlns="http://schemas.openxmlformats.org/spreadsheetml/2006/main" count="125" uniqueCount="73">
  <si>
    <t>Eigentümer</t>
  </si>
  <si>
    <t>Adresse</t>
  </si>
  <si>
    <t>%</t>
  </si>
  <si>
    <t>Quote</t>
  </si>
  <si>
    <t>Energiebedarf in kcal</t>
  </si>
  <si>
    <t>MWh</t>
  </si>
  <si>
    <t>Energieverbrauch in MWh</t>
  </si>
  <si>
    <t>Verbrauchsbeitrag</t>
  </si>
  <si>
    <t>Grundlastbeitrag</t>
  </si>
  <si>
    <t>Fernwärme</t>
  </si>
  <si>
    <t>Strom Heizanlage</t>
  </si>
  <si>
    <t>Aufwand Kaminfeger</t>
  </si>
  <si>
    <t>Serviceaufwand Heizung</t>
  </si>
  <si>
    <t>Allg. Nebenkosten</t>
  </si>
  <si>
    <t>Strom Allgemein</t>
  </si>
  <si>
    <t>Versicherungen</t>
  </si>
  <si>
    <t>Kehricht/Grundsteuer</t>
  </si>
  <si>
    <t>Verwaltungskosten</t>
  </si>
  <si>
    <t>Konto</t>
  </si>
  <si>
    <t>6220/6270/3640</t>
  </si>
  <si>
    <t>Heiz- und Nebenkostenabrechnung</t>
  </si>
  <si>
    <t>Betrag</t>
  </si>
  <si>
    <t>Unterhaltskosten</t>
  </si>
  <si>
    <t>Anschaffungen/Aenderungen</t>
  </si>
  <si>
    <t>Aufteilung</t>
  </si>
  <si>
    <t>nach Energiebedarf</t>
  </si>
  <si>
    <t>nach Wohneinheit</t>
  </si>
  <si>
    <t>zu gleichen Teilen</t>
  </si>
  <si>
    <t>nach Quoten</t>
  </si>
  <si>
    <t>Energieverbrauchsbeitrag</t>
  </si>
  <si>
    <t>Total Wärmebedarf</t>
  </si>
  <si>
    <t>CHF</t>
  </si>
  <si>
    <t>Heizungsnebenkosten</t>
  </si>
  <si>
    <t>Verteilschlüssel</t>
  </si>
  <si>
    <t>gleiche Teile</t>
  </si>
  <si>
    <t>Grundst.</t>
  </si>
  <si>
    <t>Graue Felder enthalten Formeln – nicht überschreiben!</t>
  </si>
  <si>
    <t>Strasse</t>
  </si>
  <si>
    <t>Haus A</t>
  </si>
  <si>
    <t>Haus B</t>
  </si>
  <si>
    <t>Haus C</t>
  </si>
  <si>
    <t>Zimmer</t>
  </si>
  <si>
    <t>Haus D</t>
  </si>
  <si>
    <t>Haus E</t>
  </si>
  <si>
    <t>Haus F</t>
  </si>
  <si>
    <t>Haus G</t>
  </si>
  <si>
    <t>Haus H</t>
  </si>
  <si>
    <t>Haus I</t>
  </si>
  <si>
    <t>Haus K</t>
  </si>
  <si>
    <t>Haus L</t>
  </si>
  <si>
    <t>Haus M</t>
  </si>
  <si>
    <t>Heiznebenkosten</t>
  </si>
  <si>
    <t>Allg Nebenkosten</t>
  </si>
  <si>
    <t>Verwaltungskostebn</t>
  </si>
  <si>
    <t>Wert</t>
  </si>
  <si>
    <t>Wert E3 aus Register "Gemeinkosten aus ER"</t>
  </si>
  <si>
    <t>Wert D2 aus Register "Energiebedarf"</t>
  </si>
  <si>
    <t>Wert C2 aus Register "Energieverbrauch"</t>
  </si>
  <si>
    <t>Wert C17 aus Register "Energieverbrauch"</t>
  </si>
  <si>
    <t>Wert E5 aus Register "Gemeinkosten aus ER"</t>
  </si>
  <si>
    <t>Wert D2 aus Register "Eigentümer"</t>
  </si>
  <si>
    <t>Wert E10 aus Register "Gemeinkosten aus ER"</t>
  </si>
  <si>
    <t>Produkt B2 * C2</t>
  </si>
  <si>
    <t>Produkt B3 * C3</t>
  </si>
  <si>
    <t>Produkt B4 * C4</t>
  </si>
  <si>
    <t>Produkt B5 * C5</t>
  </si>
  <si>
    <t>Wert F2 aus Register "Eigentümer"</t>
  </si>
  <si>
    <t>Wert E2 aus Register "Eigentümer"</t>
  </si>
  <si>
    <t>Wert E14 aus Register "Gemeinkosten aus ER"</t>
  </si>
  <si>
    <t>Produkt B6 * C6</t>
  </si>
  <si>
    <t>Wert E16 aus Register "Gemeinkosten aus ER"</t>
  </si>
  <si>
    <t>Produkt B7 * C7</t>
  </si>
  <si>
    <t>usw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</si>
</sst>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0.0"/>
    <numFmt numFmtId="167" formatCode="0.000%"/>
    <numFmt numFmtId="168" formatCode="_-* #,##0.0000_-;\-* #,##0.00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Arial"/>
      <family val="2"/>
    </font>
    <font>
      <sz val="10"/>
      <color rgb="FF40404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4" fillId="0" borderId="0" xfId="0" applyFont="1" applyAlignment="1">
      <alignment vertical="center"/>
    </xf>
    <xf numFmtId="0" fontId="5" fillId="2" borderId="0" xfId="0" applyFont="1" applyFill="1"/>
    <xf numFmtId="0" fontId="4" fillId="0" borderId="0" xfId="0" applyFont="1"/>
    <xf numFmtId="43" fontId="4" fillId="0" borderId="0" xfId="1" applyFont="1"/>
    <xf numFmtId="0" fontId="6" fillId="0" borderId="0" xfId="0" applyFont="1"/>
    <xf numFmtId="164" fontId="4" fillId="0" borderId="0" xfId="1" applyNumberFormat="1" applyFont="1" applyAlignment="1">
      <alignment vertical="center"/>
    </xf>
    <xf numFmtId="164" fontId="4" fillId="0" borderId="0" xfId="1" applyNumberFormat="1" applyFont="1"/>
    <xf numFmtId="0" fontId="4" fillId="2" borderId="0" xfId="0" applyFont="1" applyFill="1"/>
    <xf numFmtId="0" fontId="5" fillId="2" borderId="0" xfId="0" applyFont="1" applyFill="1" applyAlignment="1">
      <alignment horizontal="center"/>
    </xf>
    <xf numFmtId="167" fontId="4" fillId="0" borderId="0" xfId="2" applyNumberFormat="1" applyFont="1"/>
    <xf numFmtId="43" fontId="4" fillId="2" borderId="0" xfId="1" applyFont="1" applyFill="1"/>
    <xf numFmtId="0" fontId="2" fillId="0" borderId="0" xfId="0" applyFont="1"/>
    <xf numFmtId="0" fontId="4" fillId="0" borderId="0" xfId="0" applyFont="1" applyAlignment="1">
      <alignment horizontal="left"/>
    </xf>
    <xf numFmtId="166" fontId="5" fillId="0" borderId="1" xfId="0" applyNumberFormat="1" applyFont="1" applyBorder="1"/>
    <xf numFmtId="0" fontId="5" fillId="0" borderId="1" xfId="0" applyFont="1" applyBorder="1"/>
    <xf numFmtId="0" fontId="4" fillId="0" borderId="1" xfId="0" applyFont="1" applyBorder="1" applyAlignment="1">
      <alignment horizontal="left"/>
    </xf>
    <xf numFmtId="43" fontId="5" fillId="0" borderId="1" xfId="1" applyFont="1" applyBorder="1"/>
    <xf numFmtId="0" fontId="2" fillId="0" borderId="1" xfId="0" applyFont="1" applyBorder="1"/>
    <xf numFmtId="167" fontId="5" fillId="0" borderId="1" xfId="2" applyNumberFormat="1" applyFont="1" applyBorder="1"/>
    <xf numFmtId="0" fontId="8" fillId="0" borderId="1" xfId="0" applyFont="1" applyBorder="1"/>
    <xf numFmtId="43" fontId="5" fillId="2" borderId="0" xfId="1" applyFont="1" applyFill="1"/>
    <xf numFmtId="0" fontId="4" fillId="0" borderId="0" xfId="0" applyFont="1" applyAlignment="1">
      <alignment horizontal="right"/>
    </xf>
    <xf numFmtId="43" fontId="5" fillId="2" borderId="1" xfId="1" applyFont="1" applyFill="1" applyBorder="1"/>
    <xf numFmtId="165" fontId="4" fillId="2" borderId="0" xfId="2" applyNumberFormat="1" applyFont="1" applyFill="1"/>
    <xf numFmtId="10" fontId="4" fillId="2" borderId="0" xfId="2" applyNumberFormat="1" applyFont="1" applyFill="1"/>
    <xf numFmtId="10" fontId="4" fillId="2" borderId="0" xfId="2" applyNumberFormat="1" applyFont="1" applyFill="1" applyAlignment="1">
      <alignment vertical="center"/>
    </xf>
    <xf numFmtId="164" fontId="4" fillId="2" borderId="0" xfId="1" applyNumberFormat="1" applyFont="1" applyFill="1"/>
    <xf numFmtId="43" fontId="4" fillId="2" borderId="0" xfId="1" applyFont="1" applyFill="1" applyAlignment="1">
      <alignment vertical="center"/>
    </xf>
    <xf numFmtId="168" fontId="4" fillId="2" borderId="0" xfId="1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/>
    <xf numFmtId="0" fontId="9" fillId="2" borderId="0" xfId="0" applyFont="1" applyFill="1"/>
    <xf numFmtId="0" fontId="1" fillId="2" borderId="0" xfId="0" applyFont="1" applyFill="1"/>
    <xf numFmtId="0" fontId="0" fillId="2" borderId="0" xfId="0" applyFill="1"/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B3A58-BB7D-4B43-B583-EDCB682823B5}">
  <dimension ref="A1:K18"/>
  <sheetViews>
    <sheetView workbookViewId="0">
      <selection activeCell="H20" sqref="H20"/>
    </sheetView>
  </sheetViews>
  <sheetFormatPr baseColWidth="10" defaultRowHeight="14.4" x14ac:dyDescent="0.3"/>
  <cols>
    <col min="1" max="1" width="4" style="4" bestFit="1" customWidth="1"/>
    <col min="2" max="2" width="28.109375" style="4" customWidth="1"/>
    <col min="3" max="3" width="14.109375" style="4" bestFit="1" customWidth="1"/>
    <col min="4" max="4" width="13.109375" style="4" bestFit="1" customWidth="1"/>
    <col min="5" max="5" width="10.33203125" style="5" bestFit="1" customWidth="1"/>
  </cols>
  <sheetData>
    <row r="1" spans="1:11" x14ac:dyDescent="0.3">
      <c r="A1" s="3" t="s">
        <v>20</v>
      </c>
      <c r="B1" s="3"/>
      <c r="C1" s="3" t="s">
        <v>18</v>
      </c>
      <c r="D1" s="3" t="s">
        <v>24</v>
      </c>
      <c r="E1" s="22" t="s">
        <v>21</v>
      </c>
    </row>
    <row r="2" spans="1:11" s="13" customFormat="1" ht="15" thickBot="1" x14ac:dyDescent="0.35">
      <c r="A2" s="15">
        <v>1</v>
      </c>
      <c r="B2" s="16" t="s">
        <v>9</v>
      </c>
      <c r="C2" s="17"/>
      <c r="D2" s="20"/>
      <c r="E2" s="18">
        <v>15000</v>
      </c>
    </row>
    <row r="3" spans="1:11" ht="15" thickTop="1" x14ac:dyDescent="0.3">
      <c r="A3" s="4">
        <v>1.1000000000000001</v>
      </c>
      <c r="B3" s="4" t="s">
        <v>8</v>
      </c>
      <c r="C3" s="14"/>
      <c r="D3" s="11">
        <v>0.3333333</v>
      </c>
      <c r="E3" s="12">
        <f>E2*D3</f>
        <v>4999.9994999999999</v>
      </c>
    </row>
    <row r="4" spans="1:11" x14ac:dyDescent="0.3">
      <c r="A4" s="4">
        <v>1.2</v>
      </c>
      <c r="B4" s="4" t="s">
        <v>7</v>
      </c>
      <c r="C4" s="14"/>
      <c r="D4" s="11">
        <v>0.6666666</v>
      </c>
      <c r="E4" s="12">
        <f>E2*D4</f>
        <v>9999.9989999999998</v>
      </c>
    </row>
    <row r="5" spans="1:11" s="13" customFormat="1" ht="15.6" thickBot="1" x14ac:dyDescent="0.4">
      <c r="A5" s="15">
        <v>2</v>
      </c>
      <c r="B5" s="16" t="s">
        <v>32</v>
      </c>
      <c r="C5" s="17"/>
      <c r="D5" s="21" t="s">
        <v>25</v>
      </c>
      <c r="E5" s="24">
        <f>SUM(E6:E9)</f>
        <v>400</v>
      </c>
      <c r="G5" s="33" t="s">
        <v>36</v>
      </c>
      <c r="H5" s="32"/>
      <c r="I5" s="32"/>
      <c r="J5" s="32"/>
      <c r="K5" s="32"/>
    </row>
    <row r="6" spans="1:11" ht="15" thickTop="1" x14ac:dyDescent="0.3">
      <c r="A6" s="4">
        <v>2.1</v>
      </c>
      <c r="B6" s="4" t="s">
        <v>10</v>
      </c>
      <c r="C6" s="14">
        <v>6000</v>
      </c>
      <c r="E6" s="5">
        <v>400</v>
      </c>
    </row>
    <row r="7" spans="1:11" x14ac:dyDescent="0.3">
      <c r="A7" s="4">
        <v>2.2000000000000002</v>
      </c>
      <c r="B7" s="4" t="s">
        <v>10</v>
      </c>
      <c r="C7" s="14"/>
      <c r="E7" s="5">
        <v>0</v>
      </c>
    </row>
    <row r="8" spans="1:11" x14ac:dyDescent="0.3">
      <c r="A8" s="4">
        <v>2.2999999999999998</v>
      </c>
      <c r="B8" s="4" t="s">
        <v>11</v>
      </c>
      <c r="C8" s="14"/>
      <c r="E8" s="5">
        <v>0</v>
      </c>
    </row>
    <row r="9" spans="1:11" x14ac:dyDescent="0.3">
      <c r="A9" s="4">
        <v>2.4</v>
      </c>
      <c r="B9" s="4" t="s">
        <v>12</v>
      </c>
      <c r="C9" s="14"/>
      <c r="E9" s="5">
        <v>0</v>
      </c>
    </row>
    <row r="10" spans="1:11" s="13" customFormat="1" ht="15" thickBot="1" x14ac:dyDescent="0.35">
      <c r="A10" s="15">
        <v>3</v>
      </c>
      <c r="B10" s="16" t="s">
        <v>13</v>
      </c>
      <c r="C10" s="17"/>
      <c r="D10" s="21" t="s">
        <v>26</v>
      </c>
      <c r="E10" s="24">
        <f>SUM(E11:E13)</f>
        <v>950</v>
      </c>
    </row>
    <row r="11" spans="1:11" ht="15" thickTop="1" x14ac:dyDescent="0.3">
      <c r="A11" s="4">
        <v>3.1</v>
      </c>
      <c r="B11" s="4" t="s">
        <v>14</v>
      </c>
      <c r="C11" s="14">
        <v>6040</v>
      </c>
      <c r="E11" s="5">
        <v>200</v>
      </c>
    </row>
    <row r="12" spans="1:11" x14ac:dyDescent="0.3">
      <c r="A12" s="4">
        <v>3.2</v>
      </c>
      <c r="B12" s="4" t="s">
        <v>15</v>
      </c>
      <c r="C12" s="14">
        <v>6260</v>
      </c>
      <c r="E12" s="5">
        <v>500</v>
      </c>
    </row>
    <row r="13" spans="1:11" x14ac:dyDescent="0.3">
      <c r="A13" s="4">
        <v>3.3</v>
      </c>
      <c r="B13" s="4" t="s">
        <v>16</v>
      </c>
      <c r="C13" s="14">
        <v>6210</v>
      </c>
      <c r="E13" s="5">
        <v>250</v>
      </c>
    </row>
    <row r="14" spans="1:11" s="13" customFormat="1" ht="15" thickBot="1" x14ac:dyDescent="0.35">
      <c r="A14" s="15">
        <v>4</v>
      </c>
      <c r="B14" s="16" t="s">
        <v>17</v>
      </c>
      <c r="C14" s="19"/>
      <c r="D14" s="21" t="s">
        <v>27</v>
      </c>
      <c r="E14" s="24">
        <f>SUM(E15)</f>
        <v>2000</v>
      </c>
    </row>
    <row r="15" spans="1:11" ht="15" thickTop="1" x14ac:dyDescent="0.3">
      <c r="A15" s="4">
        <v>4.0999999999999996</v>
      </c>
      <c r="B15" s="4" t="s">
        <v>17</v>
      </c>
      <c r="C15" s="14" t="s">
        <v>19</v>
      </c>
      <c r="E15" s="5">
        <v>2000</v>
      </c>
    </row>
    <row r="16" spans="1:11" s="13" customFormat="1" ht="15" thickBot="1" x14ac:dyDescent="0.35">
      <c r="A16" s="15">
        <v>5</v>
      </c>
      <c r="B16" s="16" t="s">
        <v>22</v>
      </c>
      <c r="C16" s="17"/>
      <c r="D16" s="21" t="s">
        <v>28</v>
      </c>
      <c r="E16" s="24">
        <f>SUM(E17:E18)</f>
        <v>3500</v>
      </c>
    </row>
    <row r="17" spans="1:5" ht="15" thickTop="1" x14ac:dyDescent="0.3">
      <c r="A17" s="4">
        <v>5.0999999999999996</v>
      </c>
      <c r="B17" s="4" t="s">
        <v>22</v>
      </c>
      <c r="C17" s="14">
        <v>6200</v>
      </c>
      <c r="E17" s="5">
        <v>3500</v>
      </c>
    </row>
    <row r="18" spans="1:5" x14ac:dyDescent="0.3">
      <c r="A18" s="4">
        <v>5.2</v>
      </c>
      <c r="B18" s="4" t="s">
        <v>23</v>
      </c>
      <c r="C18" s="14"/>
      <c r="E18" s="5">
        <v>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D75B1-F62A-483C-B9BA-8C47438E9889}">
  <sheetPr>
    <tabColor rgb="FF92D050"/>
  </sheetPr>
  <dimension ref="A1:L14"/>
  <sheetViews>
    <sheetView workbookViewId="0">
      <pane ySplit="1" topLeftCell="A2" activePane="bottomLeft" state="frozen"/>
      <selection pane="bottomLeft" activeCell="D2" sqref="D2"/>
    </sheetView>
  </sheetViews>
  <sheetFormatPr baseColWidth="10" defaultRowHeight="13.8" x14ac:dyDescent="0.3"/>
  <cols>
    <col min="1" max="1" width="8.77734375" style="6" bestFit="1" customWidth="1"/>
    <col min="2" max="2" width="12.77734375" style="4" bestFit="1" customWidth="1"/>
    <col min="3" max="3" width="11.5546875" style="4"/>
    <col min="4" max="4" width="7.33203125" style="6" bestFit="1" customWidth="1"/>
    <col min="5" max="5" width="7.21875" style="6" bestFit="1" customWidth="1"/>
    <col min="6" max="16384" width="11.5546875" style="6"/>
  </cols>
  <sheetData>
    <row r="1" spans="1:12" x14ac:dyDescent="0.3">
      <c r="A1" s="3" t="s">
        <v>35</v>
      </c>
      <c r="B1" s="3" t="s">
        <v>0</v>
      </c>
      <c r="C1" s="3" t="s">
        <v>1</v>
      </c>
      <c r="D1" s="3" t="s">
        <v>41</v>
      </c>
      <c r="E1" s="3" t="s">
        <v>3</v>
      </c>
      <c r="F1" s="3" t="s">
        <v>34</v>
      </c>
    </row>
    <row r="2" spans="1:12" x14ac:dyDescent="0.3">
      <c r="A2" s="9">
        <v>1</v>
      </c>
      <c r="B2" s="9" t="s">
        <v>38</v>
      </c>
      <c r="C2" s="9" t="s">
        <v>37</v>
      </c>
      <c r="D2" s="25">
        <v>5.5E-2</v>
      </c>
      <c r="E2" s="25">
        <f>3/50</f>
        <v>0.06</v>
      </c>
      <c r="F2" s="25">
        <f>1/12</f>
        <v>8.3333333333333329E-2</v>
      </c>
    </row>
    <row r="3" spans="1:12" ht="15" x14ac:dyDescent="0.35">
      <c r="A3" s="9">
        <v>2</v>
      </c>
      <c r="B3" s="9" t="s">
        <v>39</v>
      </c>
      <c r="C3" s="9" t="s">
        <v>37</v>
      </c>
      <c r="D3" s="25">
        <v>5.5E-2</v>
      </c>
      <c r="E3" s="25">
        <f t="shared" ref="E3:E12" si="0">3/50</f>
        <v>0.06</v>
      </c>
      <c r="F3" s="25">
        <f t="shared" ref="F3:F13" si="1">1/12</f>
        <v>8.3333333333333329E-2</v>
      </c>
      <c r="H3" s="33" t="s">
        <v>36</v>
      </c>
      <c r="I3" s="32"/>
      <c r="J3" s="32"/>
      <c r="K3" s="32"/>
      <c r="L3" s="32"/>
    </row>
    <row r="4" spans="1:12" x14ac:dyDescent="0.3">
      <c r="A4" s="9">
        <v>3</v>
      </c>
      <c r="B4" s="9" t="s">
        <v>40</v>
      </c>
      <c r="C4" s="9" t="s">
        <v>37</v>
      </c>
      <c r="D4" s="25">
        <v>5.5E-2</v>
      </c>
      <c r="E4" s="25">
        <f t="shared" si="0"/>
        <v>0.06</v>
      </c>
      <c r="F4" s="25">
        <f t="shared" si="1"/>
        <v>8.3333333333333329E-2</v>
      </c>
    </row>
    <row r="5" spans="1:12" x14ac:dyDescent="0.3">
      <c r="A5" s="9">
        <v>4</v>
      </c>
      <c r="B5" s="9" t="s">
        <v>42</v>
      </c>
      <c r="C5" s="9" t="s">
        <v>37</v>
      </c>
      <c r="D5" s="25">
        <v>5.5E-2</v>
      </c>
      <c r="E5" s="25">
        <f t="shared" si="0"/>
        <v>0.06</v>
      </c>
      <c r="F5" s="25">
        <f t="shared" si="1"/>
        <v>8.3333333333333329E-2</v>
      </c>
    </row>
    <row r="6" spans="1:12" x14ac:dyDescent="0.3">
      <c r="A6" s="9">
        <v>5</v>
      </c>
      <c r="B6" s="9" t="s">
        <v>43</v>
      </c>
      <c r="C6" s="9" t="s">
        <v>37</v>
      </c>
      <c r="D6" s="25">
        <v>6.5000000000000002E-2</v>
      </c>
      <c r="E6" s="25">
        <f t="shared" si="0"/>
        <v>0.06</v>
      </c>
      <c r="F6" s="25">
        <f t="shared" si="1"/>
        <v>8.3333333333333329E-2</v>
      </c>
    </row>
    <row r="7" spans="1:12" x14ac:dyDescent="0.3">
      <c r="A7" s="9">
        <v>6</v>
      </c>
      <c r="B7" s="9" t="s">
        <v>44</v>
      </c>
      <c r="C7" s="9" t="s">
        <v>37</v>
      </c>
      <c r="D7" s="25">
        <v>6.5000000000000002E-2</v>
      </c>
      <c r="E7" s="25">
        <f t="shared" si="0"/>
        <v>0.06</v>
      </c>
      <c r="F7" s="25">
        <f t="shared" si="1"/>
        <v>8.3333333333333329E-2</v>
      </c>
    </row>
    <row r="8" spans="1:12" x14ac:dyDescent="0.3">
      <c r="A8" s="9">
        <v>7</v>
      </c>
      <c r="B8" s="9" t="s">
        <v>45</v>
      </c>
      <c r="C8" s="9" t="s">
        <v>37</v>
      </c>
      <c r="D8" s="25">
        <v>5.5E-2</v>
      </c>
      <c r="E8" s="25">
        <f t="shared" si="0"/>
        <v>0.06</v>
      </c>
      <c r="F8" s="25">
        <f t="shared" si="1"/>
        <v>8.3333333333333329E-2</v>
      </c>
    </row>
    <row r="9" spans="1:12" x14ac:dyDescent="0.3">
      <c r="A9" s="9">
        <v>8</v>
      </c>
      <c r="B9" s="9" t="s">
        <v>46</v>
      </c>
      <c r="C9" s="9" t="s">
        <v>37</v>
      </c>
      <c r="D9" s="25">
        <v>5.5E-2</v>
      </c>
      <c r="E9" s="25">
        <f t="shared" si="0"/>
        <v>0.06</v>
      </c>
      <c r="F9" s="25">
        <f t="shared" si="1"/>
        <v>8.3333333333333329E-2</v>
      </c>
    </row>
    <row r="10" spans="1:12" x14ac:dyDescent="0.3">
      <c r="A10" s="9">
        <v>9</v>
      </c>
      <c r="B10" s="9" t="s">
        <v>47</v>
      </c>
      <c r="C10" s="9" t="s">
        <v>37</v>
      </c>
      <c r="D10" s="25">
        <v>6.5000000000000002E-2</v>
      </c>
      <c r="E10" s="25">
        <f t="shared" si="0"/>
        <v>0.06</v>
      </c>
      <c r="F10" s="25">
        <f t="shared" si="1"/>
        <v>8.3333333333333329E-2</v>
      </c>
    </row>
    <row r="11" spans="1:12" x14ac:dyDescent="0.3">
      <c r="A11" s="9">
        <v>10</v>
      </c>
      <c r="B11" s="9" t="s">
        <v>48</v>
      </c>
      <c r="C11" s="9" t="s">
        <v>37</v>
      </c>
      <c r="D11" s="25">
        <v>5.5E-2</v>
      </c>
      <c r="E11" s="25">
        <f t="shared" si="0"/>
        <v>0.06</v>
      </c>
      <c r="F11" s="25">
        <f t="shared" si="1"/>
        <v>8.3333333333333329E-2</v>
      </c>
    </row>
    <row r="12" spans="1:12" x14ac:dyDescent="0.3">
      <c r="A12" s="9">
        <v>11</v>
      </c>
      <c r="B12" s="9" t="s">
        <v>49</v>
      </c>
      <c r="C12" s="9" t="s">
        <v>37</v>
      </c>
      <c r="D12" s="25">
        <v>5.5E-2</v>
      </c>
      <c r="E12" s="25">
        <f t="shared" si="0"/>
        <v>0.06</v>
      </c>
      <c r="F12" s="25">
        <f t="shared" si="1"/>
        <v>8.3333333333333329E-2</v>
      </c>
    </row>
    <row r="13" spans="1:12" x14ac:dyDescent="0.3">
      <c r="A13" s="9">
        <v>12</v>
      </c>
      <c r="B13" s="9" t="s">
        <v>50</v>
      </c>
      <c r="C13" s="9" t="s">
        <v>37</v>
      </c>
      <c r="D13" s="25">
        <v>0.36499999999999999</v>
      </c>
      <c r="E13" s="25">
        <f>17/50</f>
        <v>0.34</v>
      </c>
      <c r="F13" s="25">
        <f t="shared" si="1"/>
        <v>8.3333333333333329E-2</v>
      </c>
    </row>
    <row r="14" spans="1:12" x14ac:dyDescent="0.3">
      <c r="D14" s="25">
        <f>SUM(D2:D13)</f>
        <v>1</v>
      </c>
      <c r="E14" s="25">
        <f>SUM(E2:E13)</f>
        <v>1.0000000000000002</v>
      </c>
      <c r="F14" s="26">
        <f>SUM(F2:F13)</f>
        <v>1</v>
      </c>
    </row>
  </sheetData>
  <phoneticPr fontId="7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A6CCB-427F-4834-BBD2-B12FF0DBEF59}">
  <dimension ref="A1:J14"/>
  <sheetViews>
    <sheetView workbookViewId="0">
      <pane ySplit="1" topLeftCell="A2" activePane="bottomLeft" state="frozen"/>
      <selection activeCell="F20" sqref="F20"/>
      <selection pane="bottomLeft" activeCell="D2" sqref="D2"/>
    </sheetView>
  </sheetViews>
  <sheetFormatPr baseColWidth="10" defaultRowHeight="14.4" x14ac:dyDescent="0.3"/>
  <cols>
    <col min="1" max="1" width="8.77734375" bestFit="1" customWidth="1"/>
    <col min="2" max="2" width="11.33203125" bestFit="1" customWidth="1"/>
    <col min="3" max="3" width="19.44140625" bestFit="1" customWidth="1"/>
    <col min="4" max="4" width="8.21875" bestFit="1" customWidth="1"/>
  </cols>
  <sheetData>
    <row r="1" spans="1:10" x14ac:dyDescent="0.3">
      <c r="A1" s="3" t="str">
        <f>Eigentümer!A1</f>
        <v>Grundst.</v>
      </c>
      <c r="B1" s="3" t="str">
        <f>Eigentümer!B1</f>
        <v>Eigentümer</v>
      </c>
      <c r="C1" s="3" t="s">
        <v>4</v>
      </c>
      <c r="D1" s="10" t="s">
        <v>2</v>
      </c>
    </row>
    <row r="2" spans="1:10" s="1" customFormat="1" ht="13.8" x14ac:dyDescent="0.25">
      <c r="A2" s="9">
        <f>Eigentümer!A2</f>
        <v>1</v>
      </c>
      <c r="B2" s="9" t="str">
        <f>Eigentümer!B2</f>
        <v>Haus A</v>
      </c>
      <c r="C2" s="7">
        <v>8740</v>
      </c>
      <c r="D2" s="27">
        <f>C2*$D$14/$C$14</f>
        <v>6.0155550967031457E-2</v>
      </c>
    </row>
    <row r="3" spans="1:10" s="1" customFormat="1" ht="13.8" x14ac:dyDescent="0.25">
      <c r="A3" s="9">
        <f>Eigentümer!A3</f>
        <v>2</v>
      </c>
      <c r="B3" s="9" t="str">
        <f>Eigentümer!B3</f>
        <v>Haus B</v>
      </c>
      <c r="C3" s="7">
        <v>6430</v>
      </c>
      <c r="D3" s="27">
        <f t="shared" ref="D3:D13" si="0">C3*$D$14/$C$14</f>
        <v>4.4256314956294306E-2</v>
      </c>
      <c r="F3" s="34" t="s">
        <v>36</v>
      </c>
      <c r="G3" s="34"/>
      <c r="H3" s="34"/>
      <c r="I3" s="34"/>
      <c r="J3" s="34"/>
    </row>
    <row r="4" spans="1:10" s="1" customFormat="1" ht="13.8" x14ac:dyDescent="0.25">
      <c r="A4" s="9">
        <f>Eigentümer!A4</f>
        <v>3</v>
      </c>
      <c r="B4" s="9" t="str">
        <f>Eigentümer!B4</f>
        <v>Haus C</v>
      </c>
      <c r="C4" s="7">
        <v>7000</v>
      </c>
      <c r="D4" s="27">
        <f t="shared" si="0"/>
        <v>4.8179503062839836E-2</v>
      </c>
    </row>
    <row r="5" spans="1:10" x14ac:dyDescent="0.3">
      <c r="A5" s="9">
        <f>Eigentümer!A5</f>
        <v>4</v>
      </c>
      <c r="B5" s="9" t="str">
        <f>Eigentümer!B5</f>
        <v>Haus D</v>
      </c>
      <c r="C5" s="7">
        <v>8180</v>
      </c>
      <c r="D5" s="27">
        <f t="shared" si="0"/>
        <v>5.630119072200427E-2</v>
      </c>
    </row>
    <row r="6" spans="1:10" x14ac:dyDescent="0.3">
      <c r="A6" s="9">
        <f>Eigentümer!A6</f>
        <v>5</v>
      </c>
      <c r="B6" s="9" t="str">
        <f>Eigentümer!B6</f>
        <v>Haus E</v>
      </c>
      <c r="C6" s="7">
        <v>10860</v>
      </c>
      <c r="D6" s="27">
        <f t="shared" si="0"/>
        <v>7.4747057608920087E-2</v>
      </c>
    </row>
    <row r="7" spans="1:10" x14ac:dyDescent="0.3">
      <c r="A7" s="9">
        <f>Eigentümer!A7</f>
        <v>6</v>
      </c>
      <c r="B7" s="9" t="str">
        <f>Eigentümer!B7</f>
        <v>Haus F</v>
      </c>
      <c r="C7" s="8">
        <v>8880</v>
      </c>
      <c r="D7" s="27">
        <f t="shared" si="0"/>
        <v>6.1119141028288249E-2</v>
      </c>
    </row>
    <row r="8" spans="1:10" x14ac:dyDescent="0.3">
      <c r="A8" s="9">
        <f>Eigentümer!A8</f>
        <v>7</v>
      </c>
      <c r="B8" s="9" t="str">
        <f>Eigentümer!B8</f>
        <v>Haus G</v>
      </c>
      <c r="C8" s="8">
        <v>6790</v>
      </c>
      <c r="D8" s="27">
        <f t="shared" si="0"/>
        <v>4.6734117970954642E-2</v>
      </c>
    </row>
    <row r="9" spans="1:10" x14ac:dyDescent="0.3">
      <c r="A9" s="9">
        <f>Eigentümer!A9</f>
        <v>8</v>
      </c>
      <c r="B9" s="9" t="str">
        <f>Eigentümer!B9</f>
        <v>Haus H</v>
      </c>
      <c r="C9" s="8">
        <v>9760</v>
      </c>
      <c r="D9" s="27">
        <f t="shared" si="0"/>
        <v>6.7175992841902399E-2</v>
      </c>
    </row>
    <row r="10" spans="1:10" x14ac:dyDescent="0.3">
      <c r="A10" s="9">
        <f>Eigentümer!A10</f>
        <v>9</v>
      </c>
      <c r="B10" s="9" t="str">
        <f>Eigentümer!B10</f>
        <v>Haus I</v>
      </c>
      <c r="C10" s="8">
        <v>13040</v>
      </c>
      <c r="D10" s="27">
        <f t="shared" si="0"/>
        <v>8.975153141991879E-2</v>
      </c>
    </row>
    <row r="11" spans="1:10" x14ac:dyDescent="0.3">
      <c r="A11" s="9">
        <f>Eigentümer!A11</f>
        <v>10</v>
      </c>
      <c r="B11" s="9" t="str">
        <f>Eigentümer!B11</f>
        <v>Haus K</v>
      </c>
      <c r="C11" s="8">
        <v>8150</v>
      </c>
      <c r="D11" s="27">
        <f t="shared" si="0"/>
        <v>5.609470713744924E-2</v>
      </c>
    </row>
    <row r="12" spans="1:10" x14ac:dyDescent="0.3">
      <c r="A12" s="9">
        <f>Eigentümer!A12</f>
        <v>11</v>
      </c>
      <c r="B12" s="9" t="str">
        <f>Eigentümer!B12</f>
        <v>Haus L</v>
      </c>
      <c r="C12" s="8">
        <v>8830</v>
      </c>
      <c r="D12" s="27">
        <f t="shared" si="0"/>
        <v>6.0775001720696539E-2</v>
      </c>
    </row>
    <row r="13" spans="1:10" x14ac:dyDescent="0.3">
      <c r="A13" s="9">
        <f>Eigentümer!A13</f>
        <v>12</v>
      </c>
      <c r="B13" s="9" t="str">
        <f>Eigentümer!B13</f>
        <v>Haus M</v>
      </c>
      <c r="C13" s="8">
        <v>48630</v>
      </c>
      <c r="D13" s="27">
        <f t="shared" si="0"/>
        <v>0.33470989056370021</v>
      </c>
    </row>
    <row r="14" spans="1:10" x14ac:dyDescent="0.3">
      <c r="C14" s="28">
        <f>SUM(C2:C13)</f>
        <v>145290</v>
      </c>
      <c r="D14" s="26">
        <v>1</v>
      </c>
    </row>
  </sheetData>
  <sortState xmlns:xlrd2="http://schemas.microsoft.com/office/spreadsheetml/2017/richdata2" ref="B2:D6">
    <sortCondition ref="B2:B6"/>
  </sortState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workbookViewId="0">
      <pane ySplit="1" topLeftCell="A2" activePane="bottomLeft" state="frozen"/>
      <selection pane="bottomLeft" activeCell="G20" sqref="G20"/>
    </sheetView>
  </sheetViews>
  <sheetFormatPr baseColWidth="10" defaultRowHeight="14.4" x14ac:dyDescent="0.3"/>
  <cols>
    <col min="1" max="1" width="8.77734375" bestFit="1" customWidth="1"/>
    <col min="2" max="2" width="11.33203125" bestFit="1" customWidth="1"/>
    <col min="3" max="3" width="23.88671875" bestFit="1" customWidth="1"/>
    <col min="4" max="4" width="5.44140625" bestFit="1" customWidth="1"/>
  </cols>
  <sheetData>
    <row r="1" spans="1:9" x14ac:dyDescent="0.3">
      <c r="A1" s="3" t="str">
        <f>Eigentümer!A1</f>
        <v>Grundst.</v>
      </c>
      <c r="B1" s="3" t="str">
        <f>Eigentümer!B1</f>
        <v>Eigentümer</v>
      </c>
      <c r="C1" s="3" t="s">
        <v>6</v>
      </c>
    </row>
    <row r="2" spans="1:9" x14ac:dyDescent="0.3">
      <c r="A2" s="9">
        <f>Eigentümer!A2</f>
        <v>1</v>
      </c>
      <c r="B2" s="9" t="str">
        <f>Eigentümer!B2</f>
        <v>Haus A</v>
      </c>
      <c r="C2" s="2">
        <v>7.8860000000000001</v>
      </c>
      <c r="D2" t="s">
        <v>5</v>
      </c>
    </row>
    <row r="3" spans="1:9" x14ac:dyDescent="0.3">
      <c r="A3" s="9">
        <f>Eigentümer!A3</f>
        <v>2</v>
      </c>
      <c r="B3" s="9" t="str">
        <f>Eigentümer!B3</f>
        <v>Haus B</v>
      </c>
      <c r="C3" s="2">
        <v>13.422000000000001</v>
      </c>
      <c r="D3" t="s">
        <v>5</v>
      </c>
      <c r="F3" s="35" t="s">
        <v>36</v>
      </c>
      <c r="G3" s="35"/>
      <c r="H3" s="35"/>
      <c r="I3" s="35"/>
    </row>
    <row r="4" spans="1:9" x14ac:dyDescent="0.3">
      <c r="A4" s="9">
        <f>Eigentümer!A4</f>
        <v>3</v>
      </c>
      <c r="B4" s="9" t="str">
        <f>Eigentümer!B4</f>
        <v>Haus C</v>
      </c>
      <c r="C4" s="2">
        <v>7.96</v>
      </c>
      <c r="D4" t="s">
        <v>5</v>
      </c>
    </row>
    <row r="5" spans="1:9" x14ac:dyDescent="0.3">
      <c r="A5" s="9">
        <f>Eigentümer!A5</f>
        <v>4</v>
      </c>
      <c r="B5" s="9" t="str">
        <f>Eigentümer!B5</f>
        <v>Haus D</v>
      </c>
      <c r="C5" s="2">
        <v>10.157</v>
      </c>
      <c r="D5" t="s">
        <v>5</v>
      </c>
    </row>
    <row r="6" spans="1:9" x14ac:dyDescent="0.3">
      <c r="A6" s="9">
        <f>Eigentümer!A6</f>
        <v>5</v>
      </c>
      <c r="B6" s="9" t="str">
        <f>Eigentümer!B6</f>
        <v>Haus E</v>
      </c>
      <c r="C6" s="2">
        <v>3.5720000000000001</v>
      </c>
      <c r="D6" t="s">
        <v>5</v>
      </c>
    </row>
    <row r="7" spans="1:9" x14ac:dyDescent="0.3">
      <c r="A7" s="9">
        <f>Eigentümer!A7</f>
        <v>6</v>
      </c>
      <c r="B7" s="9" t="str">
        <f>Eigentümer!B7</f>
        <v>Haus F</v>
      </c>
      <c r="C7" s="2">
        <v>13.603999999999999</v>
      </c>
      <c r="D7" t="s">
        <v>5</v>
      </c>
    </row>
    <row r="8" spans="1:9" x14ac:dyDescent="0.3">
      <c r="A8" s="9">
        <f>Eigentümer!A8</f>
        <v>7</v>
      </c>
      <c r="B8" s="9" t="str">
        <f>Eigentümer!B8</f>
        <v>Haus G</v>
      </c>
      <c r="C8" s="2">
        <v>8.2520000000000007</v>
      </c>
      <c r="D8" t="s">
        <v>5</v>
      </c>
    </row>
    <row r="9" spans="1:9" x14ac:dyDescent="0.3">
      <c r="A9" s="9">
        <f>Eigentümer!A9</f>
        <v>8</v>
      </c>
      <c r="B9" s="9" t="str">
        <f>Eigentümer!B9</f>
        <v>Haus H</v>
      </c>
      <c r="C9" s="2">
        <v>13.801</v>
      </c>
      <c r="D9" t="s">
        <v>5</v>
      </c>
    </row>
    <row r="10" spans="1:9" x14ac:dyDescent="0.3">
      <c r="A10" s="9">
        <f>Eigentümer!A10</f>
        <v>9</v>
      </c>
      <c r="B10" s="9" t="str">
        <f>Eigentümer!B10</f>
        <v>Haus I</v>
      </c>
      <c r="C10" s="2">
        <v>12.14</v>
      </c>
      <c r="D10" t="s">
        <v>5</v>
      </c>
    </row>
    <row r="11" spans="1:9" x14ac:dyDescent="0.3">
      <c r="A11" s="9">
        <f>Eigentümer!A11</f>
        <v>10</v>
      </c>
      <c r="B11" s="9" t="str">
        <f>Eigentümer!B11</f>
        <v>Haus K</v>
      </c>
      <c r="C11" s="2">
        <v>7.0090000000000003</v>
      </c>
      <c r="D11" t="s">
        <v>5</v>
      </c>
    </row>
    <row r="12" spans="1:9" x14ac:dyDescent="0.3">
      <c r="A12" s="9">
        <f>Eigentümer!A12</f>
        <v>11</v>
      </c>
      <c r="B12" s="9" t="str">
        <f>Eigentümer!B12</f>
        <v>Haus L</v>
      </c>
      <c r="C12" s="2">
        <v>2.7050000000000001</v>
      </c>
      <c r="D12" t="s">
        <v>5</v>
      </c>
    </row>
    <row r="13" spans="1:9" x14ac:dyDescent="0.3">
      <c r="A13" s="9">
        <f>Eigentümer!A13</f>
        <v>12</v>
      </c>
      <c r="B13" s="9" t="str">
        <f>Eigentümer!B13</f>
        <v>Haus M</v>
      </c>
      <c r="C13" s="2">
        <v>77.316000000000003</v>
      </c>
      <c r="D13" t="s">
        <v>5</v>
      </c>
    </row>
    <row r="14" spans="1:9" x14ac:dyDescent="0.3">
      <c r="B14" s="23" t="s">
        <v>30</v>
      </c>
      <c r="C14" s="31">
        <f>SUM(C2:C13)</f>
        <v>177.82400000000001</v>
      </c>
      <c r="D14" t="s">
        <v>5</v>
      </c>
    </row>
    <row r="15" spans="1:9" x14ac:dyDescent="0.3">
      <c r="B15" s="23"/>
      <c r="C15" s="2"/>
      <c r="D15" s="23"/>
    </row>
    <row r="16" spans="1:9" x14ac:dyDescent="0.3">
      <c r="B16" s="23" t="str">
        <f>'Gemeinkosten aus ER'!B4</f>
        <v>Verbrauchsbeitrag</v>
      </c>
      <c r="C16" s="29">
        <f>'Gemeinkosten aus ER'!E4</f>
        <v>9999.9989999999998</v>
      </c>
      <c r="D16" s="23" t="s">
        <v>31</v>
      </c>
    </row>
    <row r="17" spans="2:4" x14ac:dyDescent="0.3">
      <c r="B17" s="23" t="s">
        <v>29</v>
      </c>
      <c r="C17" s="30">
        <f>C16/C14</f>
        <v>56.23537317797372</v>
      </c>
      <c r="D17" s="23" t="s">
        <v>31</v>
      </c>
    </row>
  </sheetData>
  <sortState xmlns:xlrd2="http://schemas.microsoft.com/office/spreadsheetml/2017/richdata2" ref="B2:C9">
    <sortCondition ref="B2:B9"/>
  </sortState>
  <phoneticPr fontId="0" type="noConversion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432C1-12D2-4A87-823A-1A764E697548}">
  <dimension ref="A1:D23"/>
  <sheetViews>
    <sheetView tabSelected="1" workbookViewId="0">
      <selection activeCell="A18" sqref="A18"/>
    </sheetView>
  </sheetViews>
  <sheetFormatPr baseColWidth="10" defaultRowHeight="14.4" x14ac:dyDescent="0.3"/>
  <cols>
    <col min="1" max="1" width="17.5546875" bestFit="1" customWidth="1"/>
    <col min="2" max="2" width="34.44140625" bestFit="1" customWidth="1"/>
    <col min="3" max="3" width="38.77734375" bestFit="1" customWidth="1"/>
    <col min="4" max="4" width="13.5546875" bestFit="1" customWidth="1"/>
  </cols>
  <sheetData>
    <row r="1" spans="1:4" x14ac:dyDescent="0.3">
      <c r="A1" t="s">
        <v>38</v>
      </c>
      <c r="B1" t="s">
        <v>33</v>
      </c>
      <c r="C1" t="s">
        <v>54</v>
      </c>
      <c r="D1" t="s">
        <v>21</v>
      </c>
    </row>
    <row r="2" spans="1:4" x14ac:dyDescent="0.3">
      <c r="A2" t="s">
        <v>8</v>
      </c>
      <c r="B2" t="s">
        <v>56</v>
      </c>
      <c r="C2" t="s">
        <v>55</v>
      </c>
      <c r="D2" t="s">
        <v>62</v>
      </c>
    </row>
    <row r="3" spans="1:4" x14ac:dyDescent="0.3">
      <c r="A3" t="s">
        <v>7</v>
      </c>
      <c r="B3" t="s">
        <v>57</v>
      </c>
      <c r="C3" t="s">
        <v>58</v>
      </c>
      <c r="D3" t="s">
        <v>63</v>
      </c>
    </row>
    <row r="4" spans="1:4" x14ac:dyDescent="0.3">
      <c r="A4" t="s">
        <v>51</v>
      </c>
      <c r="B4" t="s">
        <v>56</v>
      </c>
      <c r="C4" t="s">
        <v>59</v>
      </c>
      <c r="D4" t="s">
        <v>64</v>
      </c>
    </row>
    <row r="5" spans="1:4" x14ac:dyDescent="0.3">
      <c r="A5" t="s">
        <v>52</v>
      </c>
      <c r="B5" t="s">
        <v>60</v>
      </c>
      <c r="C5" t="s">
        <v>61</v>
      </c>
      <c r="D5" t="s">
        <v>65</v>
      </c>
    </row>
    <row r="6" spans="1:4" x14ac:dyDescent="0.3">
      <c r="A6" t="s">
        <v>53</v>
      </c>
      <c r="B6" t="s">
        <v>66</v>
      </c>
      <c r="C6" t="s">
        <v>68</v>
      </c>
      <c r="D6" t="s">
        <v>69</v>
      </c>
    </row>
    <row r="7" spans="1:4" x14ac:dyDescent="0.3">
      <c r="A7" t="s">
        <v>22</v>
      </c>
      <c r="B7" t="s">
        <v>67</v>
      </c>
      <c r="C7" t="s">
        <v>70</v>
      </c>
      <c r="D7" t="s">
        <v>71</v>
      </c>
    </row>
    <row r="9" spans="1:4" x14ac:dyDescent="0.3">
      <c r="A9" t="s">
        <v>39</v>
      </c>
      <c r="B9" t="s">
        <v>72</v>
      </c>
      <c r="C9" t="s">
        <v>72</v>
      </c>
      <c r="D9" t="s">
        <v>72</v>
      </c>
    </row>
    <row r="10" spans="1:4" x14ac:dyDescent="0.3">
      <c r="A10" t="s">
        <v>8</v>
      </c>
    </row>
    <row r="11" spans="1:4" x14ac:dyDescent="0.3">
      <c r="A11" t="s">
        <v>7</v>
      </c>
    </row>
    <row r="12" spans="1:4" x14ac:dyDescent="0.3">
      <c r="A12" t="s">
        <v>51</v>
      </c>
    </row>
    <row r="13" spans="1:4" x14ac:dyDescent="0.3">
      <c r="A13" t="s">
        <v>52</v>
      </c>
    </row>
    <row r="14" spans="1:4" x14ac:dyDescent="0.3">
      <c r="A14" t="s">
        <v>53</v>
      </c>
    </row>
    <row r="15" spans="1:4" x14ac:dyDescent="0.3">
      <c r="A15" t="s">
        <v>22</v>
      </c>
    </row>
    <row r="17" spans="1:1" x14ac:dyDescent="0.3">
      <c r="A17" t="s">
        <v>40</v>
      </c>
    </row>
    <row r="18" spans="1:1" x14ac:dyDescent="0.3">
      <c r="A18" t="s">
        <v>8</v>
      </c>
    </row>
    <row r="19" spans="1:1" x14ac:dyDescent="0.3">
      <c r="A19" t="s">
        <v>7</v>
      </c>
    </row>
    <row r="20" spans="1:1" x14ac:dyDescent="0.3">
      <c r="A20" t="s">
        <v>51</v>
      </c>
    </row>
    <row r="21" spans="1:1" x14ac:dyDescent="0.3">
      <c r="A21" t="s">
        <v>52</v>
      </c>
    </row>
    <row r="22" spans="1:1" x14ac:dyDescent="0.3">
      <c r="A22" t="s">
        <v>53</v>
      </c>
    </row>
    <row r="23" spans="1:1" x14ac:dyDescent="0.3">
      <c r="A23" t="s">
        <v>22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Gemeinkosten aus ER</vt:lpstr>
      <vt:lpstr>Eigentümer</vt:lpstr>
      <vt:lpstr>Energiebedarf</vt:lpstr>
      <vt:lpstr>Energieverbrauch</vt:lpstr>
      <vt:lpstr>Ergebnis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Marco Ferrari</cp:lastModifiedBy>
  <cp:lastPrinted>2024-07-19T04:52:13Z</cp:lastPrinted>
  <dcterms:created xsi:type="dcterms:W3CDTF">2011-11-12T10:01:03Z</dcterms:created>
  <dcterms:modified xsi:type="dcterms:W3CDTF">2025-06-07T10:48:35Z</dcterms:modified>
</cp:coreProperties>
</file>