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ie-my.sharepoint.com/personal/udo_baranski_spie_de/Documents/Documents/Für Forum/"/>
    </mc:Choice>
  </mc:AlternateContent>
  <xr:revisionPtr revIDLastSave="0" documentId="8_{CAEDE808-D3B4-4831-BBFA-E47BED2CB5DB}" xr6:coauthVersionLast="47" xr6:coauthVersionMax="47" xr10:uidLastSave="{00000000-0000-0000-0000-000000000000}"/>
  <bookViews>
    <workbookView xWindow="-57720" yWindow="-120" windowWidth="29040" windowHeight="15720" xr2:uid="{416D7FF0-C65C-4209-9697-BB5A7E3B6710}"/>
  </bookViews>
  <sheets>
    <sheet name="Multiprojekte" sheetId="1" r:id="rId1"/>
  </sheets>
  <externalReferences>
    <externalReference r:id="rId2"/>
    <externalReference r:id="rId3"/>
    <externalReference r:id="rId4"/>
  </externalReferences>
  <definedNames>
    <definedName name="BrBi1">#REF!</definedName>
    <definedName name="BrBi2">#REF!</definedName>
    <definedName name="BrBi3">#REF!</definedName>
    <definedName name="BrBi4">#REF!</definedName>
    <definedName name="BrBi5">#REF!</definedName>
    <definedName name="BrBi6">#REF!</definedName>
    <definedName name="BrBi789">#REF!</definedName>
    <definedName name="BreiteGraben1">#REF!</definedName>
    <definedName name="BreiteGraben2">#REF!</definedName>
    <definedName name="BreiteGraben3">#REF!</definedName>
    <definedName name="BreiteGraben4">#REF!</definedName>
    <definedName name="BreiteGraben5">#REF!</definedName>
    <definedName name="BreiteGraben6">#REF!</definedName>
    <definedName name="BreiteGraben7">#REF!</definedName>
    <definedName name="BreiteGraben8">#REF!</definedName>
    <definedName name="BreiteGraben9">#REF!</definedName>
    <definedName name="BreiteMuffe1">#REF!</definedName>
    <definedName name="BreiteMuffe2">#REF!</definedName>
    <definedName name="BreiteMuffe3">#REF!</definedName>
    <definedName name="BreiteMuffe4">#REF!</definedName>
    <definedName name="BreiteMuffe5">#REF!</definedName>
    <definedName name="BreiteMuffe6">#REF!</definedName>
    <definedName name="BreiteMuffe7">#REF!</definedName>
    <definedName name="BreiteMuffe8">#REF!</definedName>
    <definedName name="BreiteMuffe9">#REF!</definedName>
    <definedName name="_xlnm.Print_Area" localSheetId="0">Multiprojekte!$A$1:$AX$65</definedName>
    <definedName name="KanteGraben1">#REF!</definedName>
    <definedName name="KanteGraben2">#REF!</definedName>
    <definedName name="KanteGraben3">#REF!</definedName>
    <definedName name="KanteGraben4">#REF!</definedName>
    <definedName name="KanteGraben5">#REF!</definedName>
    <definedName name="KanteGraben6">#REF!</definedName>
    <definedName name="KanteGraben7">#REF!</definedName>
    <definedName name="KanteGraben8">#REF!</definedName>
    <definedName name="KanteGraben9">#REF!</definedName>
    <definedName name="KanteMuffengrube1">#REF!</definedName>
    <definedName name="KanteMuffengrube2">#REF!</definedName>
    <definedName name="KanteMuffengrube3">#REF!</definedName>
    <definedName name="KanteMuffengrube4">#REF!</definedName>
    <definedName name="KanteMuffengrube5">#REF!</definedName>
    <definedName name="KanteMuffengrube6">#REF!</definedName>
    <definedName name="KanteMuffengrube7">#REF!</definedName>
    <definedName name="KanteMuffengrube8">#REF!</definedName>
    <definedName name="KanteMuffengrube9">#REF!</definedName>
    <definedName name="LäBi1">#REF!</definedName>
    <definedName name="LäBi2">#REF!</definedName>
    <definedName name="LäBi3">#REF!</definedName>
    <definedName name="LäBi4">#REF!</definedName>
    <definedName name="LäBi5">#REF!</definedName>
    <definedName name="LäBi6">#REF!</definedName>
    <definedName name="LäBi7">#REF!</definedName>
    <definedName name="LäBi8">#REF!</definedName>
    <definedName name="LäBi9">#REF!</definedName>
    <definedName name="LängeGraben1">#REF!</definedName>
    <definedName name="LängeGraben2">#REF!</definedName>
    <definedName name="LängeGraben3">#REF!</definedName>
    <definedName name="LängeGraben4">#REF!</definedName>
    <definedName name="LängeGraben5">#REF!</definedName>
    <definedName name="LängeGraben6">#REF!</definedName>
    <definedName name="LängeGraben7">#REF!</definedName>
    <definedName name="LängeGraben8">#REF!</definedName>
    <definedName name="LängeGraben9">#REF!</definedName>
    <definedName name="LängeMuffe1">#REF!</definedName>
    <definedName name="LängeMuffe2">#REF!</definedName>
    <definedName name="LängeMuffe3">#REF!</definedName>
    <definedName name="LängeMuffe4">#REF!</definedName>
    <definedName name="LängeMuffe5">#REF!</definedName>
    <definedName name="LängeMuffe6">#REF!</definedName>
    <definedName name="LängeMuffe7">#REF!</definedName>
    <definedName name="LängeMuffe8">#REF!</definedName>
    <definedName name="LängeMuffe9">#REF!</definedName>
    <definedName name="LängeMuffenloch2">#REF!</definedName>
    <definedName name="LGraben1">#REF!</definedName>
    <definedName name="LGraben2">#REF!</definedName>
    <definedName name="LGraben3">#REF!</definedName>
    <definedName name="LGraben4">#REF!</definedName>
    <definedName name="LGraben5">#REF!</definedName>
    <definedName name="LGraben6">#REF!</definedName>
    <definedName name="LGraben7">#REF!</definedName>
    <definedName name="LGraben8">#REF!</definedName>
    <definedName name="LGraben9">#REF!</definedName>
    <definedName name="Lichtp" localSheetId="0">#REF!</definedName>
    <definedName name="Lichtp">#REF!</definedName>
    <definedName name="LSandbett1">#REF!</definedName>
    <definedName name="LSandbett2">#REF!</definedName>
    <definedName name="LSandbett3">#REF!</definedName>
    <definedName name="LSandbett4">#REF!</definedName>
    <definedName name="LSandbett5">#REF!</definedName>
    <definedName name="LSandbett6">#REF!</definedName>
    <definedName name="LSandbett7">#REF!</definedName>
    <definedName name="LSandbett8">#REF!</definedName>
    <definedName name="LSandbett9">#REF!</definedName>
    <definedName name="MaBi1">#REF!</definedName>
    <definedName name="MaBi2">#REF!</definedName>
    <definedName name="MaBi3">#REF!</definedName>
    <definedName name="MaBi4">#REF!</definedName>
    <definedName name="MaBi5">#REF!</definedName>
    <definedName name="MaBi6">#REF!</definedName>
    <definedName name="MaBi7">#REF!</definedName>
    <definedName name="MaBi8">#REF!</definedName>
    <definedName name="MaBi9">#REF!</definedName>
    <definedName name="MastMuffenloch1">#REF!</definedName>
    <definedName name="MastMuffenloch2">#REF!</definedName>
    <definedName name="MastMuffenloch3">#REF!</definedName>
    <definedName name="MastMuffenloch4">#REF!</definedName>
    <definedName name="MastMuffenloch5">#REF!</definedName>
    <definedName name="MastMuffenloch6">#REF!</definedName>
    <definedName name="MastMuffenloch7">#REF!</definedName>
    <definedName name="MastMuffenloch8">#REF!</definedName>
    <definedName name="MastMuffenloch9">#REF!</definedName>
    <definedName name="MastRandstein1">#REF!</definedName>
    <definedName name="MastRandstein2">#REF!</definedName>
    <definedName name="MastRandstein3">#REF!</definedName>
    <definedName name="MastRandstein4">#REF!</definedName>
    <definedName name="MastRandstein5">#REF!</definedName>
    <definedName name="MastRandstein6">#REF!</definedName>
    <definedName name="MastRandstein7">#REF!</definedName>
    <definedName name="MastRandstein8">#REF!</definedName>
    <definedName name="MastRandstein9">#REF!</definedName>
    <definedName name="MlBi">#REF!</definedName>
    <definedName name="ObBi1">#REF!</definedName>
    <definedName name="ObBi2">#REF!</definedName>
    <definedName name="ObBi3">#REF!</definedName>
    <definedName name="ObBi4">#REF!</definedName>
    <definedName name="ObBi5">#REF!</definedName>
    <definedName name="ObBi6">#REF!</definedName>
    <definedName name="ObBi7">#REF!</definedName>
    <definedName name="ObBi8">#REF!</definedName>
    <definedName name="ObBi9">#REF!</definedName>
    <definedName name="PflasterT">#REF!</definedName>
    <definedName name="RaBi1">#REF!</definedName>
    <definedName name="RaBi2">#REF!</definedName>
    <definedName name="RaBi3">#REF!</definedName>
    <definedName name="RaBi4">#REF!</definedName>
    <definedName name="RaBi5">#REF!</definedName>
    <definedName name="RaBi6">#REF!</definedName>
    <definedName name="RaBi7">#REF!</definedName>
    <definedName name="RaBi8">#REF!</definedName>
    <definedName name="RaBi9">#REF!</definedName>
    <definedName name="TiBi1">#REF!</definedName>
    <definedName name="TiBi2">#REF!</definedName>
    <definedName name="TiBi3">#REF!</definedName>
    <definedName name="TiBi4">#REF!</definedName>
    <definedName name="TiBi5">#REF!</definedName>
    <definedName name="TiBi6">#REF!</definedName>
    <definedName name="TiBi7">#REF!</definedName>
    <definedName name="TiBi8">#REF!</definedName>
    <definedName name="TiBi9">#REF!</definedName>
    <definedName name="TiefeGraben1">#REF!</definedName>
    <definedName name="TiefeGraben2">#REF!</definedName>
    <definedName name="TiefeGraben3">#REF!</definedName>
    <definedName name="TiefeGraben4">#REF!</definedName>
    <definedName name="TiefeGraben5">#REF!</definedName>
    <definedName name="TiefeGraben6">#REF!</definedName>
    <definedName name="TiefeGraben7">#REF!</definedName>
    <definedName name="TiefeGraben8">#REF!</definedName>
    <definedName name="TiefeGraben9">#REF!</definedName>
    <definedName name="TiefeMuffe1">#REF!</definedName>
    <definedName name="TiefeMuffe2">#REF!</definedName>
    <definedName name="TiefeMuffe3">#REF!</definedName>
    <definedName name="TiefeMuffe4">#REF!</definedName>
    <definedName name="TiefeMuffe5">#REF!</definedName>
    <definedName name="TiefeMuffe6">#REF!</definedName>
    <definedName name="TiefeMuffe7">#REF!</definedName>
    <definedName name="TiefeMuffe8">#REF!</definedName>
    <definedName name="TiefeMuffe9">#REF!</definedName>
    <definedName name="WasBi1">#REF!</definedName>
    <definedName name="WasBi2">#REF!</definedName>
    <definedName name="WasBi3">#REF!</definedName>
    <definedName name="WasBi4">#REF!</definedName>
    <definedName name="WasBi5">#REF!</definedName>
    <definedName name="WasBi6">#REF!</definedName>
    <definedName name="WasBi7">#REF!</definedName>
    <definedName name="WasBi8">#REF!</definedName>
    <definedName name="WasBi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3" i="1" l="1"/>
  <c r="BF55" i="1"/>
  <c r="BG55" i="1" s="1"/>
  <c r="W55" i="1" s="1"/>
  <c r="BE55" i="1"/>
  <c r="BD55" i="1"/>
  <c r="BC55" i="1"/>
  <c r="BB55" i="1"/>
  <c r="BA54" i="1"/>
  <c r="P48" i="1"/>
  <c r="A48" i="1"/>
  <c r="S48" i="1" s="1"/>
  <c r="P47" i="1"/>
  <c r="A47" i="1"/>
  <c r="S47" i="1" s="1"/>
  <c r="P46" i="1"/>
  <c r="A46" i="1"/>
  <c r="S46" i="1" s="1"/>
  <c r="P45" i="1"/>
  <c r="A45" i="1"/>
  <c r="S45" i="1" s="1"/>
  <c r="P44" i="1"/>
  <c r="X40" i="1"/>
  <c r="AV39" i="1"/>
  <c r="AT39" i="1"/>
  <c r="AS39" i="1"/>
  <c r="W39" i="1"/>
  <c r="U39" i="1"/>
  <c r="T39" i="1"/>
  <c r="AV38" i="1"/>
  <c r="AT38" i="1"/>
  <c r="AS38" i="1"/>
  <c r="W38" i="1"/>
  <c r="U38" i="1"/>
  <c r="T38" i="1"/>
  <c r="AV37" i="1"/>
  <c r="AT37" i="1"/>
  <c r="AS37" i="1"/>
  <c r="W37" i="1"/>
  <c r="U37" i="1"/>
  <c r="T37" i="1"/>
  <c r="AV36" i="1"/>
  <c r="AT36" i="1"/>
  <c r="AS36" i="1"/>
  <c r="W36" i="1"/>
  <c r="U36" i="1"/>
  <c r="T36" i="1"/>
  <c r="AV35" i="1"/>
  <c r="AT35" i="1"/>
  <c r="AS35" i="1"/>
  <c r="W35" i="1"/>
  <c r="U35" i="1"/>
  <c r="T35" i="1"/>
  <c r="AV34" i="1"/>
  <c r="AT34" i="1"/>
  <c r="AS34" i="1"/>
  <c r="W34" i="1"/>
  <c r="U34" i="1"/>
  <c r="T34" i="1"/>
  <c r="AV33" i="1"/>
  <c r="AT33" i="1"/>
  <c r="AS33" i="1"/>
  <c r="W33" i="1"/>
  <c r="U33" i="1"/>
  <c r="T33" i="1"/>
  <c r="AV32" i="1"/>
  <c r="AT32" i="1"/>
  <c r="AS32" i="1"/>
  <c r="W32" i="1"/>
  <c r="U32" i="1"/>
  <c r="T32" i="1"/>
  <c r="AV31" i="1"/>
  <c r="AV40" i="1" s="1"/>
  <c r="AT31" i="1"/>
  <c r="AS31" i="1"/>
  <c r="W31" i="1"/>
  <c r="U31" i="1"/>
  <c r="T31" i="1"/>
  <c r="AV30" i="1"/>
  <c r="AT30" i="1"/>
  <c r="AT40" i="1" s="1"/>
  <c r="AS30" i="1"/>
  <c r="AS40" i="1" s="1"/>
  <c r="W30" i="1"/>
  <c r="W40" i="1" s="1"/>
  <c r="U30" i="1"/>
  <c r="U40" i="1" s="1"/>
  <c r="BA40" i="1" s="1"/>
  <c r="BA107" i="1" s="1"/>
  <c r="BF107" i="1" s="1"/>
  <c r="T30" i="1"/>
  <c r="T40" i="1" s="1"/>
  <c r="AZ40" i="1" s="1"/>
  <c r="AN28" i="1"/>
  <c r="AB28" i="1"/>
  <c r="BZ22" i="1"/>
  <c r="BY22" i="1"/>
  <c r="BU22" i="1"/>
  <c r="BT22" i="1"/>
  <c r="BS22" i="1"/>
  <c r="BR22" i="1"/>
  <c r="BH22" i="1"/>
  <c r="BD22" i="1"/>
  <c r="BD107" i="1" s="1"/>
  <c r="AJ22" i="1"/>
  <c r="AG58" i="1" s="1"/>
  <c r="AK58" i="1" s="1"/>
  <c r="AG22" i="1"/>
  <c r="AG57" i="1" s="1"/>
  <c r="AK57" i="1" s="1"/>
  <c r="AC22" i="1"/>
  <c r="A28" i="1" s="1"/>
  <c r="AM4" i="1"/>
  <c r="AG4" i="1"/>
  <c r="AA4" i="1"/>
  <c r="U4" i="1"/>
  <c r="BA1" i="1"/>
  <c r="BB21" i="1" s="1"/>
  <c r="B7" i="1" s="1"/>
  <c r="AE41" i="1" l="1"/>
  <c r="A44" i="1" s="1"/>
  <c r="S44" i="1" s="1"/>
  <c r="C28" i="1"/>
  <c r="BB40" i="1"/>
  <c r="AB40" i="1" s="1"/>
  <c r="AG56" i="1"/>
  <c r="AK56" i="1" s="1"/>
  <c r="BC3" i="1"/>
  <c r="BD13" i="1"/>
  <c r="BD14" i="1"/>
  <c r="AA16" i="1" s="1"/>
  <c r="BE10" i="1"/>
  <c r="BC2" i="1"/>
  <c r="BC1" i="1"/>
  <c r="BF16" i="1"/>
  <c r="Y11" i="1" s="1"/>
  <c r="BD17" i="1"/>
  <c r="AK16" i="1" s="1"/>
  <c r="BB9" i="1"/>
  <c r="BF20" i="1"/>
  <c r="E6" i="1" s="1"/>
  <c r="BB10" i="1"/>
  <c r="B11" i="1" l="1"/>
  <c r="BD15" i="1"/>
</calcChain>
</file>

<file path=xl/sharedStrings.xml><?xml version="1.0" encoding="utf-8"?>
<sst xmlns="http://schemas.openxmlformats.org/spreadsheetml/2006/main" count="311" uniqueCount="125">
  <si>
    <t>BLV</t>
  </si>
  <si>
    <t>A-Art*</t>
  </si>
  <si>
    <t>Auftragnehmer</t>
  </si>
  <si>
    <t>Auftragsdatum</t>
  </si>
  <si>
    <t>Leistungszeitraum</t>
  </si>
  <si>
    <t>Abnahmedatum</t>
  </si>
  <si>
    <t>Blocksatz-
Nummer</t>
  </si>
  <si>
    <t>Interne Datenablage unter:</t>
  </si>
  <si>
    <t>C:\Aufmaß 2025\</t>
  </si>
  <si>
    <t>.pdf</t>
  </si>
  <si>
    <t xml:space="preserve"> Teil A</t>
  </si>
  <si>
    <t>(Kreditor)</t>
  </si>
  <si>
    <t>von</t>
  </si>
  <si>
    <t>bis</t>
  </si>
  <si>
    <t xml:space="preserve"> Teil B</t>
  </si>
  <si>
    <t>T</t>
  </si>
  <si>
    <t>M</t>
  </si>
  <si>
    <t>J</t>
  </si>
  <si>
    <t>ganz wichtig interne Nummer</t>
  </si>
  <si>
    <t xml:space="preserve"> Teil C</t>
  </si>
  <si>
    <t>AVA</t>
  </si>
  <si>
    <t>Abrufbestell-Nr.</t>
  </si>
  <si>
    <t>Auftrags-Nr.</t>
  </si>
  <si>
    <t>SPIE-Num.</t>
  </si>
  <si>
    <t>Liegen Mängel vor:</t>
  </si>
  <si>
    <t>nein</t>
  </si>
  <si>
    <t>ja</t>
  </si>
  <si>
    <t>Bitte Auftragsdatum, Leistungszeitraum und Baumaßnehme eingeben</t>
  </si>
  <si>
    <t>Erläuterung:</t>
  </si>
  <si>
    <t>Auftrag vom:</t>
  </si>
  <si>
    <t>Baumaßnahme:</t>
  </si>
  <si>
    <t>Bearbeitet ab:</t>
  </si>
  <si>
    <t>PLZ, Ort/Ortsteil, Straße, Haus-Nr. - Tätigkeit</t>
  </si>
  <si>
    <t>Abnahme am:</t>
  </si>
  <si>
    <t>Ansprechpartner Auftragnehmer</t>
  </si>
  <si>
    <t>Ansprechpartner Auftraggeber (RheinEnergie AG)</t>
  </si>
  <si>
    <t>SPIE / SAG    Thoma        02241 / 43026</t>
  </si>
  <si>
    <t>Firma, Name, Tel.-Nr. (in Druckbuchstaben)</t>
  </si>
  <si>
    <t>Fachbereich, Name, Tel.-Nr. (in Druckbuchstaben)</t>
  </si>
  <si>
    <t>PSP Nummer</t>
  </si>
  <si>
    <t>Anschluß an:</t>
  </si>
  <si>
    <t/>
  </si>
  <si>
    <t>Anschluß Mast mittels Muffe an Kabelgraben</t>
  </si>
  <si>
    <t>x</t>
  </si>
  <si>
    <t>P</t>
  </si>
  <si>
    <t>B</t>
  </si>
  <si>
    <t>lB</t>
  </si>
  <si>
    <t>Anzahl Lichtpunkte gesamt:</t>
  </si>
  <si>
    <t>(maximal 10 verschiedene Maste)</t>
  </si>
  <si>
    <t>davon :</t>
  </si>
  <si>
    <t>Höhe 3,5 m</t>
  </si>
  <si>
    <t>mit Oberfläche Pflaster</t>
  </si>
  <si>
    <t>3,5m mit Oberfläche Bitumen</t>
  </si>
  <si>
    <t>3,5m in losem Boden</t>
  </si>
  <si>
    <t>Höhe 5m</t>
  </si>
  <si>
    <t>5m mit Oberfläche Bitumen</t>
  </si>
  <si>
    <t>5m in losem Boden</t>
  </si>
  <si>
    <t>Höhe 6m</t>
  </si>
  <si>
    <t>6m mit Oberfläche Bitumen</t>
  </si>
  <si>
    <t>6m in losem Boden</t>
  </si>
  <si>
    <t>Höhe 8m</t>
  </si>
  <si>
    <t>8m mit Oberfläche Bitumen</t>
  </si>
  <si>
    <t>8m in losem Boden</t>
  </si>
  <si>
    <t>Höhe 10m</t>
  </si>
  <si>
    <t>10m mit Oberfläche Bitumen</t>
  </si>
  <si>
    <t>10m in losem Boden</t>
  </si>
  <si>
    <t>Beschaffenheit Oberfläche:</t>
  </si>
  <si>
    <t>Pflaster</t>
  </si>
  <si>
    <t>Bitumen</t>
  </si>
  <si>
    <t>l. Boden</t>
  </si>
  <si>
    <t>(bitte mit "x" markieren)</t>
  </si>
  <si>
    <t>Bitu.</t>
  </si>
  <si>
    <t>l. Bo</t>
  </si>
  <si>
    <t>Distanz Anschluss bis Lichtpunkt 1:</t>
  </si>
  <si>
    <t>m</t>
  </si>
  <si>
    <t>Distanz Lichtpunkt 10  zu Lichtpunkt 11</t>
  </si>
  <si>
    <t>Distanz Lichtpunkt 1 zu Lichtpunkt 2</t>
  </si>
  <si>
    <t>Distanz Lichtpunkt 11 zu Lichtpunkt 12</t>
  </si>
  <si>
    <t>Distanz Lichtpunkt 2 zu Lichtpunkt 3</t>
  </si>
  <si>
    <t>Distanz Lichtpunkt 12  zu Lichtpunkt 13</t>
  </si>
  <si>
    <t>Distanz Lichtpunkt 3 zu Lichtpunkt 4</t>
  </si>
  <si>
    <t>Distanz Lichtpunkt 13  zu Lichtpunkt 14</t>
  </si>
  <si>
    <t>Distanz Lichtpunkt 4 zu Lichtpunkt 5</t>
  </si>
  <si>
    <t>Distanz Lichtpunkt 14  zu Lichtpunkt 15</t>
  </si>
  <si>
    <t>Distanz Lichtpunkt 5 zu Lichtpunkt 6</t>
  </si>
  <si>
    <t>Distanz Lichtpunkt 15  zu Lichtpunkt 16</t>
  </si>
  <si>
    <t>Distanz Lichtpunkt 6 zu Lichtpunkt 7</t>
  </si>
  <si>
    <t>Distanz Lichtpunkt 16  zu Lichtpunkt 17</t>
  </si>
  <si>
    <t>Distanz Lichtpunkt 7 zu Lichtpunkt 8</t>
  </si>
  <si>
    <t>Distanz Lichtpunkt 17  zu Lichtpunkt 18</t>
  </si>
  <si>
    <t>Distanz Lichtpunkt 8 zu Lichtpunkt 9</t>
  </si>
  <si>
    <t>Distanz Lichtpunkt 18  zu Lichtpunkt 19</t>
  </si>
  <si>
    <t>Distanz Lichtpunkt 9 zu Lichtpunkt 10</t>
  </si>
  <si>
    <t>Distanz Lichtpunkt 19  zu Lichtpunkt 20</t>
  </si>
  <si>
    <t>1.4.1</t>
  </si>
  <si>
    <t>€</t>
  </si>
  <si>
    <t>Erdkabel NYY-J 5 x 10 mm² RE liefern und verlegen</t>
  </si>
  <si>
    <t>1.4.2</t>
  </si>
  <si>
    <t>Erdkabel NYY-J 5 x 16 mm² RE liefern und verlegen</t>
  </si>
  <si>
    <t>1.4.3</t>
  </si>
  <si>
    <t>Erdkabel NYY-J 5 x 10 mm² RE in vorhandenem Leerrohr</t>
  </si>
  <si>
    <t>NFA2X 4x35² liefern/montieren</t>
  </si>
  <si>
    <t>Kabel liefern/in Rohr einziehen</t>
  </si>
  <si>
    <t>Maße Kabelgraben:</t>
  </si>
  <si>
    <t>Anschluß mittels Muffe aus Kabelgraben an neuen Mast:</t>
  </si>
  <si>
    <t>Breite:</t>
  </si>
  <si>
    <t>cm</t>
  </si>
  <si>
    <t>Art der Muffe:</t>
  </si>
  <si>
    <t>Verbindungsmuffe bis 5 x 16 mm² ohne AuS</t>
  </si>
  <si>
    <t>Tiefe:</t>
  </si>
  <si>
    <t>Abzweigmuffe ohne AuS</t>
  </si>
  <si>
    <t>Abzweigmuffe auf Kunststoffkabel</t>
  </si>
  <si>
    <t>Zuleitungslänge Muffe zu Lampenmast:</t>
  </si>
  <si>
    <t>Oberfläche Pflaster</t>
  </si>
  <si>
    <t>Größer der Muiffengrube</t>
  </si>
  <si>
    <t>Breite :</t>
  </si>
  <si>
    <t>Oberfläche Bitumen</t>
  </si>
  <si>
    <t>Länge :</t>
  </si>
  <si>
    <t>Oberfläche loser Boden</t>
  </si>
  <si>
    <t>Tiefe :</t>
  </si>
  <si>
    <t>Länge Stichgraben:</t>
  </si>
  <si>
    <t>Bestätigung:</t>
  </si>
  <si>
    <t>Auftragnehmer (Unterschrift, Datum)</t>
  </si>
  <si>
    <t>Auftraggeber (Unterschrift, Datum)</t>
  </si>
  <si>
    <t>22_00961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</si>
</sst>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2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rgb="FF000000"/>
      <name val="Arial"/>
      <family val="2"/>
    </font>
    <font>
      <sz val="8"/>
      <color rgb="FF000000"/>
      <name val="Segoe UI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 tint="-0.34998626667073579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10"/>
      <color theme="0"/>
      <name val="Arial"/>
      <family val="2"/>
    </font>
    <font>
      <sz val="9"/>
      <color rgb="FFFF0000"/>
      <name val="Arial"/>
      <family val="2"/>
    </font>
    <font>
      <sz val="10"/>
      <color theme="2" tint="-9.9978637043366805E-2"/>
      <name val="Arial"/>
      <family val="2"/>
    </font>
    <font>
      <b/>
      <sz val="14"/>
      <color rgb="FFFF0000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auto="1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auto="1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24" fillId="0" borderId="0"/>
  </cellStyleXfs>
  <cellXfs count="218">
    <xf numFmtId="0" fontId="0" fillId="0" borderId="0" xfId="0"/>
    <xf numFmtId="0" fontId="5" fillId="2" borderId="1" xfId="1" applyFill="1" applyBorder="1"/>
    <xf numFmtId="0" fontId="5" fillId="2" borderId="2" xfId="1" applyFill="1" applyBorder="1"/>
    <xf numFmtId="0" fontId="5" fillId="2" borderId="3" xfId="1" applyFill="1" applyBorder="1"/>
    <xf numFmtId="0" fontId="6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5" fillId="0" borderId="4" xfId="1" applyBorder="1" applyAlignment="1">
      <alignment horizontal="center" vertical="center" textRotation="90"/>
    </xf>
    <xf numFmtId="0" fontId="5" fillId="2" borderId="2" xfId="1" applyFill="1" applyBorder="1" applyAlignment="1">
      <alignment horizontal="center"/>
    </xf>
    <xf numFmtId="0" fontId="5" fillId="0" borderId="2" xfId="1" applyBorder="1"/>
    <xf numFmtId="0" fontId="5" fillId="0" borderId="3" xfId="1" applyBorder="1"/>
    <xf numFmtId="0" fontId="5" fillId="2" borderId="5" xfId="1" applyFill="1" applyBorder="1" applyAlignment="1">
      <alignment horizontal="center"/>
    </xf>
    <xf numFmtId="0" fontId="5" fillId="0" borderId="2" xfId="1" applyBorder="1" applyAlignment="1">
      <alignment horizontal="center"/>
    </xf>
    <xf numFmtId="0" fontId="5" fillId="0" borderId="3" xfId="1" applyBorder="1" applyAlignment="1">
      <alignment horizontal="center"/>
    </xf>
    <xf numFmtId="0" fontId="5" fillId="2" borderId="5" xfId="1" applyFill="1" applyBorder="1" applyAlignment="1">
      <alignment horizontal="center" vertical="center" wrapText="1"/>
    </xf>
    <xf numFmtId="0" fontId="5" fillId="0" borderId="2" xfId="1" applyBorder="1" applyAlignment="1">
      <alignment wrapText="1"/>
    </xf>
    <xf numFmtId="0" fontId="5" fillId="0" borderId="6" xfId="1" applyBorder="1" applyAlignment="1">
      <alignment wrapText="1"/>
    </xf>
    <xf numFmtId="0" fontId="6" fillId="0" borderId="0" xfId="0" applyFont="1"/>
    <xf numFmtId="0" fontId="5" fillId="3" borderId="0" xfId="0" applyFont="1" applyFill="1" applyProtection="1">
      <protection locked="0"/>
    </xf>
    <xf numFmtId="0" fontId="5" fillId="0" borderId="0" xfId="1"/>
    <xf numFmtId="0" fontId="7" fillId="0" borderId="0" xfId="1" applyFont="1"/>
    <xf numFmtId="0" fontId="8" fillId="2" borderId="7" xfId="1" applyFont="1" applyFill="1" applyBorder="1" applyAlignment="1">
      <alignment vertical="center"/>
    </xf>
    <xf numFmtId="0" fontId="5" fillId="2" borderId="0" xfId="1" applyFill="1"/>
    <xf numFmtId="0" fontId="5" fillId="2" borderId="8" xfId="1" applyFill="1" applyBorder="1"/>
    <xf numFmtId="0" fontId="6" fillId="0" borderId="0" xfId="1" applyFont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5" fillId="0" borderId="9" xfId="1" applyBorder="1" applyAlignment="1">
      <alignment horizontal="center" vertical="center" textRotation="90"/>
    </xf>
    <xf numFmtId="0" fontId="5" fillId="2" borderId="10" xfId="1" applyFill="1" applyBorder="1" applyAlignment="1">
      <alignment horizontal="center"/>
    </xf>
    <xf numFmtId="0" fontId="5" fillId="0" borderId="0" xfId="1"/>
    <xf numFmtId="0" fontId="5" fillId="0" borderId="8" xfId="1" applyBorder="1"/>
    <xf numFmtId="0" fontId="5" fillId="2" borderId="10" xfId="1" applyFill="1" applyBorder="1"/>
    <xf numFmtId="0" fontId="5" fillId="2" borderId="0" xfId="1" applyFill="1" applyAlignment="1">
      <alignment horizontal="left"/>
    </xf>
    <xf numFmtId="0" fontId="5" fillId="2" borderId="0" xfId="1" applyFill="1" applyAlignment="1">
      <alignment horizontal="center"/>
    </xf>
    <xf numFmtId="0" fontId="5" fillId="2" borderId="0" xfId="1" applyFill="1" applyAlignment="1">
      <alignment horizontal="center"/>
    </xf>
    <xf numFmtId="0" fontId="5" fillId="0" borderId="11" xfId="1" applyBorder="1" applyAlignment="1">
      <alignment wrapText="1"/>
    </xf>
    <xf numFmtId="0" fontId="5" fillId="0" borderId="12" xfId="1" applyBorder="1" applyAlignment="1">
      <alignment wrapText="1"/>
    </xf>
    <xf numFmtId="0" fontId="5" fillId="0" borderId="13" xfId="1" applyBorder="1" applyAlignment="1">
      <alignment wrapText="1"/>
    </xf>
    <xf numFmtId="0" fontId="5" fillId="0" borderId="0" xfId="1" applyAlignment="1">
      <alignment vertical="center"/>
    </xf>
    <xf numFmtId="0" fontId="6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5" fillId="0" borderId="15" xfId="1" applyBorder="1" applyAlignment="1">
      <alignment horizontal="center" vertical="center" textRotation="90"/>
    </xf>
    <xf numFmtId="0" fontId="5" fillId="0" borderId="11" xfId="1" applyBorder="1" applyAlignment="1">
      <alignment horizontal="center"/>
    </xf>
    <xf numFmtId="0" fontId="5" fillId="0" borderId="12" xfId="1" applyBorder="1" applyAlignment="1">
      <alignment horizontal="center"/>
    </xf>
    <xf numFmtId="0" fontId="5" fillId="0" borderId="14" xfId="1" applyBorder="1" applyAlignment="1">
      <alignment horizontal="center"/>
    </xf>
    <xf numFmtId="0" fontId="5" fillId="0" borderId="16" xfId="1" applyBorder="1" applyAlignment="1">
      <alignment horizontal="center"/>
    </xf>
    <xf numFmtId="0" fontId="5" fillId="0" borderId="17" xfId="1" applyBorder="1" applyAlignment="1">
      <alignment horizontal="center"/>
    </xf>
    <xf numFmtId="0" fontId="5" fillId="0" borderId="18" xfId="1" applyBorder="1"/>
    <xf numFmtId="0" fontId="5" fillId="0" borderId="19" xfId="1" applyBorder="1"/>
    <xf numFmtId="0" fontId="9" fillId="2" borderId="20" xfId="1" applyFont="1" applyFill="1" applyBorder="1" applyAlignment="1" applyProtection="1">
      <alignment horizontal="right" vertical="center"/>
      <protection locked="0"/>
    </xf>
    <xf numFmtId="0" fontId="9" fillId="2" borderId="21" xfId="1" applyFont="1" applyFill="1" applyBorder="1" applyAlignment="1" applyProtection="1">
      <alignment horizontal="right" vertical="center"/>
      <protection locked="0"/>
    </xf>
    <xf numFmtId="0" fontId="9" fillId="0" borderId="21" xfId="1" applyFont="1" applyBorder="1" applyAlignment="1" applyProtection="1">
      <alignment horizontal="left" vertical="center"/>
      <protection locked="0"/>
    </xf>
    <xf numFmtId="0" fontId="9" fillId="0" borderId="22" xfId="1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/>
    </xf>
    <xf numFmtId="0" fontId="11" fillId="0" borderId="23" xfId="1" applyFont="1" applyBorder="1" applyAlignment="1">
      <alignment horizontal="center"/>
    </xf>
    <xf numFmtId="0" fontId="12" fillId="0" borderId="24" xfId="1" applyFont="1" applyBorder="1" applyAlignment="1">
      <alignment horizontal="center"/>
    </xf>
    <xf numFmtId="0" fontId="5" fillId="0" borderId="9" xfId="1" applyBorder="1" applyAlignment="1" applyProtection="1">
      <alignment horizontal="center"/>
      <protection locked="0"/>
    </xf>
    <xf numFmtId="0" fontId="5" fillId="0" borderId="25" xfId="1" applyBorder="1" applyAlignment="1" applyProtection="1">
      <alignment horizontal="center"/>
      <protection locked="0"/>
    </xf>
    <xf numFmtId="14" fontId="5" fillId="0" borderId="26" xfId="1" applyNumberFormat="1" applyBorder="1" applyAlignment="1" applyProtection="1">
      <alignment horizontal="center"/>
      <protection locked="0"/>
    </xf>
    <xf numFmtId="14" fontId="5" fillId="0" borderId="27" xfId="1" applyNumberFormat="1" applyBorder="1" applyAlignment="1" applyProtection="1">
      <alignment horizontal="center"/>
      <protection locked="0"/>
    </xf>
    <xf numFmtId="14" fontId="5" fillId="0" borderId="28" xfId="1" applyNumberFormat="1" applyBorder="1" applyAlignment="1" applyProtection="1">
      <alignment horizontal="center"/>
      <protection locked="0"/>
    </xf>
    <xf numFmtId="14" fontId="5" fillId="0" borderId="24" xfId="1" applyNumberFormat="1" applyBorder="1" applyAlignment="1" applyProtection="1">
      <alignment horizontal="center"/>
      <protection locked="0"/>
    </xf>
    <xf numFmtId="0" fontId="9" fillId="2" borderId="29" xfId="1" applyFont="1" applyFill="1" applyBorder="1" applyAlignment="1" applyProtection="1">
      <alignment horizontal="right" vertical="center"/>
      <protection locked="0"/>
    </xf>
    <xf numFmtId="0" fontId="9" fillId="2" borderId="30" xfId="1" applyFont="1" applyFill="1" applyBorder="1" applyAlignment="1" applyProtection="1">
      <alignment horizontal="right" vertical="center"/>
      <protection locked="0"/>
    </xf>
    <xf numFmtId="0" fontId="9" fillId="0" borderId="30" xfId="1" applyFont="1" applyBorder="1" applyAlignment="1" applyProtection="1">
      <alignment horizontal="left" vertical="center"/>
      <protection locked="0"/>
    </xf>
    <xf numFmtId="0" fontId="9" fillId="0" borderId="31" xfId="1" applyFont="1" applyBorder="1" applyAlignment="1" applyProtection="1">
      <alignment horizontal="left" vertical="center"/>
      <protection locked="0"/>
    </xf>
    <xf numFmtId="1" fontId="5" fillId="0" borderId="0" xfId="1" applyNumberFormat="1"/>
    <xf numFmtId="0" fontId="5" fillId="2" borderId="32" xfId="1" applyFill="1" applyBorder="1" applyAlignment="1">
      <alignment horizontal="center" vertical="top"/>
    </xf>
    <xf numFmtId="0" fontId="5" fillId="2" borderId="33" xfId="1" applyFill="1" applyBorder="1" applyAlignment="1">
      <alignment horizontal="center" vertical="top"/>
    </xf>
    <xf numFmtId="0" fontId="5" fillId="2" borderId="34" xfId="1" applyFill="1" applyBorder="1" applyAlignment="1">
      <alignment horizontal="center" vertical="top"/>
    </xf>
    <xf numFmtId="0" fontId="13" fillId="2" borderId="32" xfId="1" applyFont="1" applyFill="1" applyBorder="1" applyAlignment="1">
      <alignment vertical="center"/>
    </xf>
    <xf numFmtId="0" fontId="13" fillId="2" borderId="33" xfId="1" applyFont="1" applyFill="1" applyBorder="1" applyAlignment="1">
      <alignment vertical="center"/>
    </xf>
    <xf numFmtId="0" fontId="13" fillId="2" borderId="33" xfId="1" applyFont="1" applyFill="1" applyBorder="1" applyAlignment="1">
      <alignment horizontal="center" vertical="center"/>
    </xf>
    <xf numFmtId="0" fontId="13" fillId="2" borderId="33" xfId="1" applyFont="1" applyFill="1" applyBorder="1"/>
    <xf numFmtId="0" fontId="13" fillId="2" borderId="35" xfId="1" applyFont="1" applyFill="1" applyBorder="1" applyAlignment="1">
      <alignment vertical="center"/>
    </xf>
    <xf numFmtId="0" fontId="6" fillId="2" borderId="7" xfId="1" applyFont="1" applyFill="1" applyBorder="1" applyAlignment="1">
      <alignment horizontal="center" wrapText="1"/>
    </xf>
    <xf numFmtId="0" fontId="6" fillId="2" borderId="0" xfId="1" applyFont="1" applyFill="1" applyAlignment="1">
      <alignment horizontal="center" wrapText="1"/>
    </xf>
    <xf numFmtId="0" fontId="5" fillId="2" borderId="8" xfId="1" applyFill="1" applyBorder="1" applyAlignment="1">
      <alignment horizontal="center"/>
    </xf>
    <xf numFmtId="0" fontId="5" fillId="2" borderId="10" xfId="1" applyFill="1" applyBorder="1" applyAlignment="1">
      <alignment horizontal="center" vertical="top"/>
    </xf>
    <xf numFmtId="0" fontId="5" fillId="2" borderId="0" xfId="1" applyFill="1" applyAlignment="1">
      <alignment horizontal="center" vertical="top"/>
    </xf>
    <xf numFmtId="0" fontId="5" fillId="2" borderId="8" xfId="1" applyFill="1" applyBorder="1" applyAlignment="1">
      <alignment horizontal="center" vertical="top"/>
    </xf>
    <xf numFmtId="0" fontId="5" fillId="2" borderId="10" xfId="1" applyFill="1" applyBorder="1" applyAlignment="1">
      <alignment horizontal="left" vertical="center"/>
    </xf>
    <xf numFmtId="0" fontId="13" fillId="2" borderId="0" xfId="1" applyFont="1" applyFill="1" applyAlignment="1">
      <alignment vertical="center"/>
    </xf>
    <xf numFmtId="0" fontId="13" fillId="2" borderId="36" xfId="1" applyFont="1" applyFill="1" applyBorder="1" applyAlignment="1" applyProtection="1">
      <alignment vertical="center"/>
      <protection locked="0"/>
    </xf>
    <xf numFmtId="0" fontId="13" fillId="2" borderId="36" xfId="1" applyFont="1" applyFill="1" applyBorder="1" applyAlignment="1">
      <alignment vertical="center"/>
    </xf>
    <xf numFmtId="0" fontId="6" fillId="2" borderId="0" xfId="1" applyFont="1" applyFill="1" applyAlignment="1" applyProtection="1">
      <alignment horizontal="left"/>
      <protection locked="0"/>
    </xf>
    <xf numFmtId="0" fontId="6" fillId="2" borderId="37" xfId="1" applyFont="1" applyFill="1" applyBorder="1" applyAlignment="1" applyProtection="1">
      <alignment horizontal="left"/>
      <protection locked="0"/>
    </xf>
    <xf numFmtId="0" fontId="10" fillId="0" borderId="0" xfId="1" applyFont="1"/>
    <xf numFmtId="0" fontId="6" fillId="2" borderId="7" xfId="1" applyFont="1" applyFill="1" applyBorder="1" applyAlignment="1">
      <alignment horizontal="center"/>
    </xf>
    <xf numFmtId="0" fontId="14" fillId="0" borderId="0" xfId="1" applyFont="1" applyAlignment="1">
      <alignment vertical="center"/>
    </xf>
    <xf numFmtId="0" fontId="14" fillId="0" borderId="8" xfId="1" applyFont="1" applyBorder="1" applyAlignment="1">
      <alignment vertical="center"/>
    </xf>
    <xf numFmtId="0" fontId="5" fillId="2" borderId="11" xfId="1" applyFill="1" applyBorder="1" applyAlignment="1">
      <alignment horizontal="center" vertical="top"/>
    </xf>
    <xf numFmtId="0" fontId="5" fillId="2" borderId="12" xfId="1" applyFill="1" applyBorder="1" applyAlignment="1">
      <alignment horizontal="center" vertical="top"/>
    </xf>
    <xf numFmtId="0" fontId="5" fillId="2" borderId="14" xfId="1" applyFill="1" applyBorder="1" applyAlignment="1">
      <alignment horizontal="center" vertical="top"/>
    </xf>
    <xf numFmtId="0" fontId="5" fillId="2" borderId="10" xfId="1" applyFill="1" applyBorder="1" applyAlignment="1">
      <alignment vertical="center"/>
    </xf>
    <xf numFmtId="0" fontId="13" fillId="2" borderId="12" xfId="1" applyFont="1" applyFill="1" applyBorder="1" applyAlignment="1" applyProtection="1">
      <alignment vertical="center"/>
      <protection locked="0"/>
    </xf>
    <xf numFmtId="0" fontId="6" fillId="2" borderId="38" xfId="1" applyFont="1" applyFill="1" applyBorder="1" applyAlignment="1">
      <alignment horizontal="center"/>
    </xf>
    <xf numFmtId="0" fontId="14" fillId="0" borderId="30" xfId="1" applyFont="1" applyBorder="1" applyAlignment="1">
      <alignment vertical="center"/>
    </xf>
    <xf numFmtId="0" fontId="14" fillId="0" borderId="39" xfId="1" applyFont="1" applyBorder="1" applyAlignment="1">
      <alignment vertical="center"/>
    </xf>
    <xf numFmtId="0" fontId="15" fillId="0" borderId="23" xfId="1" applyFont="1" applyBorder="1" applyAlignment="1" applyProtection="1">
      <alignment horizontal="center"/>
      <protection locked="0"/>
    </xf>
    <xf numFmtId="0" fontId="15" fillId="0" borderId="27" xfId="1" applyFont="1" applyBorder="1" applyAlignment="1" applyProtection="1">
      <alignment horizontal="center"/>
      <protection locked="0"/>
    </xf>
    <xf numFmtId="0" fontId="15" fillId="0" borderId="24" xfId="1" applyFont="1" applyBorder="1" applyAlignment="1" applyProtection="1">
      <alignment horizontal="center"/>
      <protection locked="0"/>
    </xf>
    <xf numFmtId="0" fontId="15" fillId="4" borderId="23" xfId="1" applyFont="1" applyFill="1" applyBorder="1" applyAlignment="1" applyProtection="1">
      <alignment horizontal="center"/>
      <protection locked="0"/>
    </xf>
    <xf numFmtId="0" fontId="15" fillId="4" borderId="27" xfId="1" applyFont="1" applyFill="1" applyBorder="1" applyAlignment="1" applyProtection="1">
      <alignment horizontal="center"/>
      <protection locked="0"/>
    </xf>
    <xf numFmtId="0" fontId="15" fillId="4" borderId="24" xfId="1" applyFont="1" applyFill="1" applyBorder="1" applyAlignment="1" applyProtection="1">
      <alignment horizontal="center"/>
      <protection locked="0"/>
    </xf>
    <xf numFmtId="0" fontId="13" fillId="2" borderId="29" xfId="1" applyFont="1" applyFill="1" applyBorder="1"/>
    <xf numFmtId="0" fontId="13" fillId="2" borderId="30" xfId="1" applyFont="1" applyFill="1" applyBorder="1" applyAlignment="1">
      <alignment vertical="center"/>
    </xf>
    <xf numFmtId="0" fontId="13" fillId="2" borderId="30" xfId="1" applyFont="1" applyFill="1" applyBorder="1"/>
    <xf numFmtId="0" fontId="6" fillId="2" borderId="31" xfId="1" applyFont="1" applyFill="1" applyBorder="1" applyAlignment="1" applyProtection="1">
      <alignment horizontal="left"/>
      <protection locked="0"/>
    </xf>
    <xf numFmtId="0" fontId="16" fillId="0" borderId="0" xfId="1" applyFont="1"/>
    <xf numFmtId="1" fontId="5" fillId="2" borderId="7" xfId="1" applyNumberFormat="1" applyFill="1" applyBorder="1" applyAlignment="1" applyProtection="1">
      <alignment horizontal="right" vertical="center"/>
      <protection locked="0"/>
    </xf>
    <xf numFmtId="1" fontId="5" fillId="2" borderId="0" xfId="1" applyNumberFormat="1" applyFill="1" applyAlignment="1" applyProtection="1">
      <alignment horizontal="right" vertical="center"/>
      <protection locked="0"/>
    </xf>
    <xf numFmtId="1" fontId="5" fillId="2" borderId="0" xfId="1" applyNumberFormat="1" applyFill="1" applyAlignment="1" applyProtection="1">
      <alignment horizontal="left" vertical="center"/>
      <protection locked="0"/>
    </xf>
    <xf numFmtId="0" fontId="5" fillId="2" borderId="0" xfId="1" applyFill="1" applyAlignment="1" applyProtection="1">
      <alignment horizontal="center" vertical="center"/>
      <protection locked="0"/>
    </xf>
    <xf numFmtId="0" fontId="5" fillId="2" borderId="0" xfId="1" applyFill="1" applyAlignment="1">
      <alignment horizontal="center" vertical="center"/>
    </xf>
    <xf numFmtId="164" fontId="5" fillId="2" borderId="0" xfId="1" applyNumberFormat="1" applyFill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center" vertical="center"/>
    </xf>
    <xf numFmtId="1" fontId="6" fillId="2" borderId="0" xfId="1" applyNumberFormat="1" applyFont="1" applyFill="1" applyAlignment="1" applyProtection="1">
      <alignment horizontal="center" vertical="center"/>
      <protection locked="0"/>
    </xf>
    <xf numFmtId="1" fontId="6" fillId="2" borderId="37" xfId="1" applyNumberFormat="1" applyFont="1" applyFill="1" applyBorder="1" applyAlignment="1" applyProtection="1">
      <alignment horizontal="center" vertical="center"/>
      <protection locked="0"/>
    </xf>
    <xf numFmtId="14" fontId="16" fillId="5" borderId="0" xfId="1" applyNumberFormat="1" applyFont="1" applyFill="1"/>
    <xf numFmtId="0" fontId="6" fillId="2" borderId="7" xfId="1" applyFont="1" applyFill="1" applyBorder="1" applyAlignment="1">
      <alignment horizontal="left"/>
    </xf>
    <xf numFmtId="0" fontId="6" fillId="2" borderId="0" xfId="1" applyFont="1" applyFill="1" applyAlignment="1">
      <alignment horizontal="left"/>
    </xf>
    <xf numFmtId="0" fontId="5" fillId="2" borderId="12" xfId="1" applyFill="1" applyBorder="1" applyAlignment="1" applyProtection="1">
      <alignment horizontal="center" vertical="center" wrapText="1"/>
      <protection locked="0"/>
    </xf>
    <xf numFmtId="0" fontId="5" fillId="2" borderId="12" xfId="1" applyFill="1" applyBorder="1" applyAlignment="1" applyProtection="1">
      <alignment horizontal="center" vertical="center"/>
      <protection locked="0"/>
    </xf>
    <xf numFmtId="0" fontId="15" fillId="2" borderId="12" xfId="1" applyFont="1" applyFill="1" applyBorder="1" applyAlignment="1" applyProtection="1">
      <alignment horizontal="center" wrapText="1"/>
      <protection locked="0"/>
    </xf>
    <xf numFmtId="0" fontId="15" fillId="2" borderId="12" xfId="1" applyFont="1" applyFill="1" applyBorder="1" applyAlignment="1" applyProtection="1">
      <alignment horizontal="center"/>
      <protection locked="0"/>
    </xf>
    <xf numFmtId="0" fontId="15" fillId="2" borderId="12" xfId="1" applyFont="1" applyFill="1" applyBorder="1" applyAlignment="1">
      <alignment horizontal="center" vertical="top" wrapText="1"/>
    </xf>
    <xf numFmtId="0" fontId="15" fillId="2" borderId="12" xfId="1" applyFont="1" applyFill="1" applyBorder="1" applyAlignment="1">
      <alignment horizontal="center" vertical="top"/>
    </xf>
    <xf numFmtId="0" fontId="5" fillId="2" borderId="38" xfId="1" applyFill="1" applyBorder="1" applyAlignment="1">
      <alignment horizontal="left"/>
    </xf>
    <xf numFmtId="0" fontId="13" fillId="2" borderId="27" xfId="1" applyFont="1" applyFill="1" applyBorder="1" applyAlignment="1">
      <alignment horizontal="center"/>
    </xf>
    <xf numFmtId="0" fontId="5" fillId="2" borderId="7" xfId="1" applyFill="1" applyBorder="1" applyAlignment="1">
      <alignment horizontal="left"/>
    </xf>
    <xf numFmtId="0" fontId="13" fillId="2" borderId="0" xfId="1" applyFont="1" applyFill="1" applyAlignment="1">
      <alignment horizontal="center"/>
    </xf>
    <xf numFmtId="0" fontId="6" fillId="2" borderId="8" xfId="1" applyFont="1" applyFill="1" applyBorder="1" applyAlignment="1" applyProtection="1">
      <alignment horizontal="left"/>
      <protection locked="0"/>
    </xf>
    <xf numFmtId="0" fontId="16" fillId="5" borderId="0" xfId="1" applyFont="1" applyFill="1" applyAlignment="1">
      <alignment horizontal="left"/>
    </xf>
    <xf numFmtId="0" fontId="6" fillId="2" borderId="0" xfId="1" applyFont="1" applyFill="1" applyAlignment="1" applyProtection="1">
      <alignment horizontal="center"/>
      <protection locked="0"/>
    </xf>
    <xf numFmtId="0" fontId="5" fillId="2" borderId="0" xfId="1" applyFill="1" applyAlignment="1" applyProtection="1">
      <alignment horizontal="center"/>
      <protection locked="0"/>
    </xf>
    <xf numFmtId="0" fontId="5" fillId="2" borderId="40" xfId="1" applyFill="1" applyBorder="1" applyAlignment="1">
      <alignment horizontal="left"/>
    </xf>
    <xf numFmtId="0" fontId="13" fillId="2" borderId="41" xfId="1" applyFont="1" applyFill="1" applyBorder="1" applyAlignment="1">
      <alignment horizontal="center"/>
    </xf>
    <xf numFmtId="0" fontId="6" fillId="2" borderId="41" xfId="1" applyFont="1" applyFill="1" applyBorder="1" applyAlignment="1" applyProtection="1">
      <alignment horizontal="left"/>
      <protection locked="0"/>
    </xf>
    <xf numFmtId="0" fontId="6" fillId="2" borderId="42" xfId="1" applyFont="1" applyFill="1" applyBorder="1" applyAlignment="1" applyProtection="1">
      <alignment horizontal="left"/>
      <protection locked="0"/>
    </xf>
    <xf numFmtId="0" fontId="5" fillId="2" borderId="41" xfId="1" applyFill="1" applyBorder="1" applyAlignment="1">
      <alignment horizontal="center"/>
    </xf>
    <xf numFmtId="0" fontId="6" fillId="2" borderId="43" xfId="1" applyFont="1" applyFill="1" applyBorder="1" applyAlignment="1" applyProtection="1">
      <alignment horizontal="left"/>
      <protection locked="0"/>
    </xf>
    <xf numFmtId="0" fontId="17" fillId="0" borderId="44" xfId="1" applyFont="1" applyBorder="1" applyAlignment="1">
      <alignment horizontal="center"/>
    </xf>
    <xf numFmtId="0" fontId="17" fillId="0" borderId="45" xfId="1" applyFont="1" applyBorder="1" applyAlignment="1">
      <alignment horizontal="center"/>
    </xf>
    <xf numFmtId="0" fontId="17" fillId="0" borderId="45" xfId="1" applyFont="1" applyBorder="1" applyAlignment="1">
      <alignment horizontal="center"/>
    </xf>
    <xf numFmtId="0" fontId="18" fillId="0" borderId="45" xfId="1" applyFont="1" applyBorder="1" applyAlignment="1">
      <alignment horizontal="center"/>
    </xf>
    <xf numFmtId="0" fontId="17" fillId="0" borderId="46" xfId="1" applyFont="1" applyBorder="1" applyAlignment="1">
      <alignment horizontal="center"/>
    </xf>
    <xf numFmtId="0" fontId="19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5" fillId="0" borderId="7" xfId="1" applyBorder="1"/>
    <xf numFmtId="0" fontId="13" fillId="0" borderId="0" xfId="1" applyFont="1"/>
    <xf numFmtId="0" fontId="13" fillId="0" borderId="37" xfId="1" applyFont="1" applyBorder="1"/>
    <xf numFmtId="1" fontId="5" fillId="0" borderId="7" xfId="1" applyNumberFormat="1" applyBorder="1" applyAlignment="1">
      <alignment horizontal="left"/>
    </xf>
    <xf numFmtId="1" fontId="5" fillId="0" borderId="0" xfId="1" applyNumberFormat="1" applyAlignment="1">
      <alignment horizontal="left"/>
    </xf>
    <xf numFmtId="0" fontId="5" fillId="0" borderId="0" xfId="1" applyAlignment="1">
      <alignment horizontal="center"/>
    </xf>
    <xf numFmtId="0" fontId="5" fillId="0" borderId="37" xfId="1" applyBorder="1"/>
    <xf numFmtId="0" fontId="20" fillId="5" borderId="0" xfId="1" applyFont="1" applyFill="1" applyAlignment="1">
      <alignment horizontal="center"/>
    </xf>
    <xf numFmtId="1" fontId="5" fillId="0" borderId="7" xfId="1" applyNumberFormat="1" applyBorder="1" applyAlignment="1">
      <alignment horizontal="left"/>
    </xf>
    <xf numFmtId="1" fontId="5" fillId="0" borderId="0" xfId="1" applyNumberFormat="1" applyAlignment="1">
      <alignment horizontal="left"/>
    </xf>
    <xf numFmtId="1" fontId="5" fillId="5" borderId="0" xfId="1" applyNumberFormat="1" applyFill="1" applyAlignment="1">
      <alignment horizontal="left"/>
    </xf>
    <xf numFmtId="0" fontId="5" fillId="5" borderId="0" xfId="1" applyFill="1" applyAlignment="1" applyProtection="1">
      <alignment horizontal="center"/>
      <protection locked="0"/>
    </xf>
    <xf numFmtId="0" fontId="13" fillId="0" borderId="0" xfId="1" applyFont="1"/>
    <xf numFmtId="0" fontId="1" fillId="0" borderId="0" xfId="0" applyFont="1"/>
    <xf numFmtId="1" fontId="5" fillId="0" borderId="0" xfId="1" applyNumberFormat="1" applyAlignment="1">
      <alignment horizontal="center"/>
    </xf>
    <xf numFmtId="1" fontId="5" fillId="0" borderId="47" xfId="1" applyNumberFormat="1" applyBorder="1" applyAlignment="1">
      <alignment horizontal="right"/>
    </xf>
    <xf numFmtId="1" fontId="5" fillId="0" borderId="0" xfId="1" applyNumberFormat="1" applyAlignment="1">
      <alignment horizontal="right"/>
    </xf>
    <xf numFmtId="0" fontId="5" fillId="0" borderId="0" xfId="1" applyAlignment="1">
      <alignment horizontal="center"/>
    </xf>
    <xf numFmtId="0" fontId="21" fillId="0" borderId="7" xfId="1" applyFont="1" applyBorder="1" applyAlignment="1">
      <alignment horizontal="center"/>
    </xf>
    <xf numFmtId="0" fontId="21" fillId="0" borderId="0" xfId="1" applyFont="1" applyAlignment="1">
      <alignment horizontal="center"/>
    </xf>
    <xf numFmtId="1" fontId="22" fillId="0" borderId="0" xfId="1" applyNumberFormat="1" applyFont="1" applyAlignment="1">
      <alignment horizontal="left"/>
    </xf>
    <xf numFmtId="0" fontId="16" fillId="0" borderId="0" xfId="1" applyFont="1" applyAlignment="1">
      <alignment horizontal="center"/>
    </xf>
    <xf numFmtId="1" fontId="5" fillId="0" borderId="7" xfId="1" applyNumberFormat="1" applyBorder="1" applyAlignment="1">
      <alignment horizontal="center"/>
    </xf>
    <xf numFmtId="1" fontId="5" fillId="0" borderId="0" xfId="1" applyNumberFormat="1" applyAlignment="1">
      <alignment horizontal="center"/>
    </xf>
    <xf numFmtId="2" fontId="5" fillId="5" borderId="0" xfId="1" applyNumberFormat="1" applyFill="1" applyAlignment="1" applyProtection="1">
      <alignment horizontal="center"/>
      <protection locked="0"/>
    </xf>
    <xf numFmtId="0" fontId="5" fillId="5" borderId="0" xfId="1" applyFill="1" applyProtection="1">
      <protection locked="0"/>
    </xf>
    <xf numFmtId="0" fontId="5" fillId="5" borderId="0" xfId="1" applyFill="1" applyAlignment="1" applyProtection="1">
      <alignment horizontal="center"/>
      <protection locked="0"/>
    </xf>
    <xf numFmtId="0" fontId="5" fillId="0" borderId="0" xfId="1" applyAlignment="1">
      <alignment horizontal="left"/>
    </xf>
    <xf numFmtId="2" fontId="5" fillId="5" borderId="0" xfId="1" applyNumberFormat="1" applyFill="1" applyAlignment="1" applyProtection="1">
      <alignment horizontal="right"/>
      <protection locked="0"/>
    </xf>
    <xf numFmtId="0" fontId="5" fillId="5" borderId="37" xfId="1" applyFill="1" applyBorder="1" applyProtection="1">
      <protection locked="0"/>
    </xf>
    <xf numFmtId="0" fontId="23" fillId="0" borderId="0" xfId="1" applyFont="1" applyAlignment="1">
      <alignment horizontal="center"/>
    </xf>
    <xf numFmtId="0" fontId="12" fillId="0" borderId="0" xfId="1" applyFont="1"/>
    <xf numFmtId="2" fontId="5" fillId="0" borderId="0" xfId="1" applyNumberFormat="1" applyAlignment="1">
      <alignment horizontal="center"/>
    </xf>
    <xf numFmtId="0" fontId="5" fillId="0" borderId="0" xfId="1" applyAlignment="1">
      <alignment horizontal="left"/>
    </xf>
    <xf numFmtId="0" fontId="0" fillId="0" borderId="7" xfId="0" applyBorder="1"/>
    <xf numFmtId="0" fontId="0" fillId="0" borderId="0" xfId="0"/>
    <xf numFmtId="0" fontId="0" fillId="0" borderId="0" xfId="0" applyAlignment="1">
      <alignment horizontal="center"/>
    </xf>
    <xf numFmtId="1" fontId="13" fillId="0" borderId="0" xfId="2" applyNumberFormat="1" applyFont="1" applyAlignment="1">
      <alignment horizontal="center" wrapText="1"/>
    </xf>
    <xf numFmtId="0" fontId="0" fillId="0" borderId="0" xfId="0" applyAlignment="1">
      <alignment horizontal="center"/>
    </xf>
    <xf numFmtId="2" fontId="5" fillId="0" borderId="0" xfId="1" applyNumberFormat="1"/>
    <xf numFmtId="0" fontId="25" fillId="0" borderId="0" xfId="0" applyFont="1"/>
    <xf numFmtId="0" fontId="5" fillId="5" borderId="0" xfId="1" applyFill="1" applyAlignment="1" applyProtection="1">
      <alignment horizontal="right"/>
      <protection locked="0"/>
    </xf>
    <xf numFmtId="0" fontId="26" fillId="0" borderId="0" xfId="1" applyFont="1"/>
    <xf numFmtId="0" fontId="5" fillId="5" borderId="0" xfId="1" applyFill="1"/>
    <xf numFmtId="1" fontId="5" fillId="0" borderId="0" xfId="1" applyNumberFormat="1" applyAlignment="1">
      <alignment horizontal="right"/>
    </xf>
    <xf numFmtId="0" fontId="5" fillId="0" borderId="0" xfId="1" applyAlignment="1">
      <alignment horizontal="right"/>
    </xf>
    <xf numFmtId="0" fontId="5" fillId="0" borderId="0" xfId="1" applyAlignment="1">
      <alignment horizontal="right"/>
    </xf>
    <xf numFmtId="0" fontId="6" fillId="2" borderId="0" xfId="1" applyFont="1" applyFill="1" applyAlignment="1">
      <alignment horizontal="center"/>
    </xf>
    <xf numFmtId="0" fontId="6" fillId="2" borderId="37" xfId="1" applyFont="1" applyFill="1" applyBorder="1" applyAlignment="1">
      <alignment horizontal="left"/>
    </xf>
    <xf numFmtId="0" fontId="5" fillId="2" borderId="7" xfId="1" applyFill="1" applyBorder="1"/>
    <xf numFmtId="0" fontId="5" fillId="2" borderId="37" xfId="1" applyFill="1" applyBorder="1"/>
    <xf numFmtId="0" fontId="5" fillId="2" borderId="30" xfId="1" applyFill="1" applyBorder="1" applyAlignment="1">
      <alignment horizontal="center"/>
    </xf>
    <xf numFmtId="14" fontId="5" fillId="2" borderId="30" xfId="1" applyNumberFormat="1" applyFill="1" applyBorder="1" applyAlignment="1">
      <alignment horizontal="center"/>
    </xf>
    <xf numFmtId="0" fontId="5" fillId="2" borderId="30" xfId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0" xfId="1" applyFont="1" applyFill="1" applyAlignment="1">
      <alignment horizontal="left"/>
    </xf>
    <xf numFmtId="0" fontId="5" fillId="2" borderId="48" xfId="1" applyFill="1" applyBorder="1"/>
    <xf numFmtId="0" fontId="5" fillId="2" borderId="49" xfId="1" applyFill="1" applyBorder="1"/>
    <xf numFmtId="0" fontId="5" fillId="2" borderId="49" xfId="1" applyFill="1" applyBorder="1" applyAlignment="1">
      <alignment horizontal="center"/>
    </xf>
    <xf numFmtId="0" fontId="5" fillId="2" borderId="49" xfId="1" applyFill="1" applyBorder="1" applyAlignment="1">
      <alignment horizontal="left"/>
    </xf>
    <xf numFmtId="0" fontId="5" fillId="2" borderId="50" xfId="1" applyFill="1" applyBorder="1"/>
    <xf numFmtId="0" fontId="5" fillId="2" borderId="51" xfId="1" applyFill="1" applyBorder="1"/>
    <xf numFmtId="0" fontId="5" fillId="2" borderId="45" xfId="1" applyFill="1" applyBorder="1"/>
    <xf numFmtId="0" fontId="5" fillId="2" borderId="45" xfId="1" applyFill="1" applyBorder="1" applyAlignment="1">
      <alignment horizontal="center"/>
    </xf>
    <xf numFmtId="0" fontId="5" fillId="2" borderId="45" xfId="1" applyFill="1" applyBorder="1" applyAlignment="1">
      <alignment horizontal="left"/>
    </xf>
    <xf numFmtId="0" fontId="5" fillId="2" borderId="52" xfId="1" applyFill="1" applyBorder="1"/>
    <xf numFmtId="0" fontId="6" fillId="2" borderId="47" xfId="1" applyFont="1" applyFill="1" applyBorder="1" applyAlignment="1">
      <alignment horizontal="left"/>
    </xf>
    <xf numFmtId="0" fontId="6" fillId="2" borderId="53" xfId="1" applyFont="1" applyFill="1" applyBorder="1" applyAlignment="1">
      <alignment horizontal="left"/>
    </xf>
    <xf numFmtId="0" fontId="5" fillId="2" borderId="47" xfId="1" applyFill="1" applyBorder="1"/>
    <xf numFmtId="0" fontId="5" fillId="2" borderId="53" xfId="1" applyFill="1" applyBorder="1"/>
    <xf numFmtId="0" fontId="13" fillId="2" borderId="0" xfId="1" applyFont="1" applyFill="1" applyAlignment="1">
      <alignment horizontal="center"/>
    </xf>
  </cellXfs>
  <cellStyles count="3">
    <cellStyle name="Standard" xfId="0" builtinId="0"/>
    <cellStyle name="Standard 10" xfId="1" xr:uid="{E94A2F27-685B-4092-A31F-3D7D1DC7D409}"/>
    <cellStyle name="Standard 12 2 2" xfId="2" xr:uid="{86877754-7428-4831-B1A4-9D6386F879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CheckBox" fmlaLink="AY53" lockText="1" noThreeD="1"/>
</file>

<file path=xl/ctrlProps/ctrlProp14.xml><?xml version="1.0" encoding="utf-8"?>
<formControlPr xmlns="http://schemas.microsoft.com/office/spreadsheetml/2009/9/main" objectType="CheckBox" checked="Checked" fmlaLink="AY54" lockText="1" noThreeD="1"/>
</file>

<file path=xl/ctrlProps/ctrlProp15.xml><?xml version="1.0" encoding="utf-8"?>
<formControlPr xmlns="http://schemas.microsoft.com/office/spreadsheetml/2009/9/main" objectType="CheckBox" fmlaLink="AY55" lockText="1" noThreeD="1"/>
</file>

<file path=xl/ctrlProps/ctrlProp16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fmlaLink="$AL$20" lockText="1" noThreeD="1"/>
</file>

<file path=xl/ctrlProps/ctrlProp5.xml><?xml version="1.0" encoding="utf-8"?>
<formControlPr xmlns="http://schemas.microsoft.com/office/spreadsheetml/2009/9/main" objectType="Radio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checked="Checked" firstButton="1" fmlaLink="$AY$40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30480</xdr:rowOff>
        </xdr:from>
        <xdr:to>
          <xdr:col>4</xdr:col>
          <xdr:colOff>152400</xdr:colOff>
          <xdr:row>3</xdr:row>
          <xdr:rowOff>38100</xdr:rowOff>
        </xdr:to>
        <xdr:sp macro="" textlink="">
          <xdr:nvSpPr>
            <xdr:cNvPr id="1025" name="Object 2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FBE349E-F8EB-43D0-82D4-1E21A8DD21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60960</xdr:colOff>
          <xdr:row>0</xdr:row>
          <xdr:rowOff>22860</xdr:rowOff>
        </xdr:from>
        <xdr:to>
          <xdr:col>5</xdr:col>
          <xdr:colOff>0</xdr:colOff>
          <xdr:row>3</xdr:row>
          <xdr:rowOff>30480</xdr:rowOff>
        </xdr:to>
        <xdr:sp macro="" textlink="">
          <xdr:nvSpPr>
            <xdr:cNvPr id="1026" name="Object 3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B5DF153-872E-4F01-AB4B-E86E3CBFAF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99060</xdr:colOff>
          <xdr:row>104</xdr:row>
          <xdr:rowOff>76200</xdr:rowOff>
        </xdr:from>
        <xdr:to>
          <xdr:col>53</xdr:col>
          <xdr:colOff>251460</xdr:colOff>
          <xdr:row>105</xdr:row>
          <xdr:rowOff>99060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44AF8576-0C1D-4357-AF85-2D620D4444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Zurück zum Deckblatt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99060</xdr:colOff>
          <xdr:row>71</xdr:row>
          <xdr:rowOff>76200</xdr:rowOff>
        </xdr:from>
        <xdr:to>
          <xdr:col>53</xdr:col>
          <xdr:colOff>251460</xdr:colOff>
          <xdr:row>72</xdr:row>
          <xdr:rowOff>7620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103699C6-57FC-477D-AE70-9C9AC369F2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Zurück zum Deckblatt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18</xdr:row>
          <xdr:rowOff>266700</xdr:rowOff>
        </xdr:from>
        <xdr:to>
          <xdr:col>33</xdr:col>
          <xdr:colOff>15240</xdr:colOff>
          <xdr:row>20</xdr:row>
          <xdr:rowOff>38100</xdr:rowOff>
        </xdr:to>
        <xdr:sp macro="" textlink="">
          <xdr:nvSpPr>
            <xdr:cNvPr id="1029" name="Group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520D3A5A-DA49-49F7-A314-3D5D501B32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Anschluss an: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19</xdr:row>
          <xdr:rowOff>60960</xdr:rowOff>
        </xdr:from>
        <xdr:to>
          <xdr:col>17</xdr:col>
          <xdr:colOff>0</xdr:colOff>
          <xdr:row>20</xdr:row>
          <xdr:rowOff>15240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628A35B1-E0B8-43B1-9937-F947F095CD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Schaltschrank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19</xdr:row>
          <xdr:rowOff>60960</xdr:rowOff>
        </xdr:from>
        <xdr:to>
          <xdr:col>21</xdr:col>
          <xdr:colOff>129540</xdr:colOff>
          <xdr:row>20</xdr:row>
          <xdr:rowOff>15240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9F9CDE02-95D2-4FA0-BC6C-1878B6BFF6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Muffengrube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19</xdr:row>
          <xdr:rowOff>60960</xdr:rowOff>
        </xdr:from>
        <xdr:to>
          <xdr:col>27</xdr:col>
          <xdr:colOff>169545</xdr:colOff>
          <xdr:row>20</xdr:row>
          <xdr:rowOff>15240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42870929-6B90-455C-AB7C-A36F077AFE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LampenMast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39</xdr:row>
          <xdr:rowOff>160020</xdr:rowOff>
        </xdr:from>
        <xdr:to>
          <xdr:col>25</xdr:col>
          <xdr:colOff>152400</xdr:colOff>
          <xdr:row>40</xdr:row>
          <xdr:rowOff>55245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DB4513EC-B113-42A6-B92E-69E4C9D6EC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Erdkabel NYY-J 5 x 10 mm² RE liefern und verlegen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40</xdr:row>
          <xdr:rowOff>76200</xdr:rowOff>
        </xdr:from>
        <xdr:to>
          <xdr:col>25</xdr:col>
          <xdr:colOff>152400</xdr:colOff>
          <xdr:row>40</xdr:row>
          <xdr:rowOff>247650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574B3DBE-1797-48CF-B7EC-563A46A82D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Erdkabel NYY-J 5 x 16 mm² RE liefern und verlegen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40</xdr:row>
          <xdr:rowOff>259080</xdr:rowOff>
        </xdr:from>
        <xdr:to>
          <xdr:col>25</xdr:col>
          <xdr:colOff>152400</xdr:colOff>
          <xdr:row>41</xdr:row>
          <xdr:rowOff>152400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FD311D25-439A-4ABC-8D8A-12FE807384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Erdkabel NYY-J 5 x 10 mm² RE in vorhandenem Leerrohr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41</xdr:row>
          <xdr:rowOff>160020</xdr:rowOff>
        </xdr:from>
        <xdr:to>
          <xdr:col>25</xdr:col>
          <xdr:colOff>152400</xdr:colOff>
          <xdr:row>42</xdr:row>
          <xdr:rowOff>57150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1A659C26-7C77-4B80-B916-BD17C91144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NFA2X 4x35² liefern/montieren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42</xdr:row>
          <xdr:rowOff>60960</xdr:rowOff>
        </xdr:from>
        <xdr:to>
          <xdr:col>26</xdr:col>
          <xdr:colOff>0</xdr:colOff>
          <xdr:row>42</xdr:row>
          <xdr:rowOff>228600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284305E7-DC84-492B-A5E5-44A21F208F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Kabel liefern/in Rohr montieren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38100</xdr:colOff>
          <xdr:row>49</xdr:row>
          <xdr:rowOff>152400</xdr:rowOff>
        </xdr:from>
        <xdr:to>
          <xdr:col>32</xdr:col>
          <xdr:colOff>0</xdr:colOff>
          <xdr:row>50</xdr:row>
          <xdr:rowOff>137160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FD31B2F8-03F6-4D2B-9E1F-293572E126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na dann mal los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52</xdr:row>
          <xdr:rowOff>60960</xdr:rowOff>
        </xdr:from>
        <xdr:to>
          <xdr:col>7</xdr:col>
          <xdr:colOff>133350</xdr:colOff>
          <xdr:row>53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2E19A24F-6075-48ED-9197-F9EA381295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53</xdr:row>
          <xdr:rowOff>45720</xdr:rowOff>
        </xdr:from>
        <xdr:to>
          <xdr:col>7</xdr:col>
          <xdr:colOff>129540</xdr:colOff>
          <xdr:row>53</xdr:row>
          <xdr:rowOff>266700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7B2997A8-4097-4B78-932A-5F1D3E41C0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54</xdr:row>
          <xdr:rowOff>38100</xdr:rowOff>
        </xdr:from>
        <xdr:to>
          <xdr:col>7</xdr:col>
          <xdr:colOff>129540</xdr:colOff>
          <xdr:row>54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8665F57D-8445-41A3-B780-4DFC005086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53340</xdr:colOff>
          <xdr:row>3</xdr:row>
          <xdr:rowOff>114300</xdr:rowOff>
        </xdr:from>
        <xdr:to>
          <xdr:col>56</xdr:col>
          <xdr:colOff>91440</xdr:colOff>
          <xdr:row>5</xdr:row>
          <xdr:rowOff>0</xdr:rowOff>
        </xdr:to>
        <xdr:sp macro="" textlink="">
          <xdr:nvSpPr>
            <xdr:cNvPr id="1042" name="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4EFFB4C1-93CC-4763-B807-244E4E81F3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Zurück zum Start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020796\Documents\Auma&#223;\Aufma&#223;%20RheinEnergie%202025%20NEU.xltm" TargetMode="External"/><Relationship Id="rId1" Type="http://schemas.openxmlformats.org/officeDocument/2006/relationships/externalLinkPath" Target="file:///C:\Users\s020796\Documents\Auma&#223;\Aufma&#223;%20RheinEnergie%202025%20NEU.xlt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ie.sharepoint.com/sites/SPIESAG-Troisdorf/Shared%20Documents/Auftr&#228;ge/20250101-Troi_Auftr&#228;ge_2025_v1.xlsx" TargetMode="External"/><Relationship Id="rId1" Type="http://schemas.openxmlformats.org/officeDocument/2006/relationships/externalLinkPath" Target="https://spie.sharepoint.com/sites/SPIESAG-Troisdorf/Shared%20Documents/Auftr&#228;ge/20250101-Troi_Auftr&#228;ge_2025_v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ie-my.sharepoint.com/personal/udo_baranski_spie_de/Documents/Documents/F&#252;r%20Forum/Zusammenfassung.xlsx" TargetMode="External"/><Relationship Id="rId1" Type="http://schemas.openxmlformats.org/officeDocument/2006/relationships/externalLinkPath" Target="Zusammenfassu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Ausgabe an Kunde"/>
      <sheetName val="Start2"/>
      <sheetName val="Grube Pflaster"/>
      <sheetName val="Anschluss an Schrank"/>
      <sheetName val="Grube Pflaster V"/>
      <sheetName val="Grube Asphalt V"/>
      <sheetName val="Grube loser Boden"/>
      <sheetName val="Grube loser Boden V"/>
      <sheetName val="Muffengrube Pflaster V"/>
      <sheetName val="Muffengrube Asphalt V"/>
      <sheetName val="Muffengrube loser Boden V"/>
      <sheetName val="Graben Pflaster V"/>
      <sheetName val="Mast Grube V"/>
      <sheetName val="Zusammenfassung"/>
      <sheetName val="Tabelle2"/>
      <sheetName val="Tabelle1"/>
      <sheetName val="Preisliste"/>
      <sheetName val="Mastanschluß"/>
      <sheetName val="Distanz Anschluss Mast 1"/>
      <sheetName val="Distanz Anschluss Mast 1 zu 2"/>
      <sheetName val="Distanz Anschluss Mast 2 zu 3"/>
      <sheetName val="Distanz Anschluss Mast 3 zu 4"/>
      <sheetName val="Distanz Anschluss Mast 4 zu 5"/>
      <sheetName val="Distanz Anschluss Mast 5 zu 6"/>
      <sheetName val="Distanz Anschluss Mast 6 zu 7"/>
      <sheetName val="Distanz Anschluss Mast 7 zu 8"/>
      <sheetName val="Distanz Anschluss Mast 8 zu 9"/>
      <sheetName val="Distanz Anschluss Mast 9 zu 10"/>
      <sheetName val="Distanz Anschluss Mast 10 zu 11"/>
      <sheetName val="Distanz Anschluss Mast 11 zu 12"/>
      <sheetName val="Distanz Anschluss Mast 12 zu 13"/>
      <sheetName val="Distanz Anschluss Mast 13 z 14"/>
      <sheetName val="Distanz Anschluss Mast 14 z 15"/>
      <sheetName val="Distanz Anschluss Mast 15 z 16"/>
      <sheetName val="Distanz Anschluss Mast 16 z 17"/>
      <sheetName val="Distanz Anschluss Mast 17 z 18"/>
      <sheetName val="Distanz Anschluss Mast 18 z 19"/>
      <sheetName val="Distanz Anschluss Mast 19 z 20"/>
      <sheetName val="Multiprojekte"/>
      <sheetName val="Muffengrube Multi"/>
      <sheetName val="Mastanschluß Multi"/>
      <sheetName val="Grube Multi"/>
      <sheetName val="Mast Grube Multi3,5P"/>
      <sheetName val="Tabelle19"/>
      <sheetName val="Mast Grube Multi3,5B"/>
      <sheetName val="Mast Grube Multi3,5lB"/>
      <sheetName val="Mast Grube Multi5P"/>
      <sheetName val="Mast Grube Multi5B"/>
      <sheetName val="Mast Grube Multi5lB"/>
      <sheetName val="Mast Grube Multi6P"/>
      <sheetName val="Mast Grube Multi6B"/>
      <sheetName val="Mast Grube Multi6lB"/>
      <sheetName val="Mast Grube Multi8P"/>
      <sheetName val="Mast Grube Multi8B"/>
      <sheetName val="Mast Grube Multi8lB"/>
      <sheetName val="Mast Grube Multi10P"/>
      <sheetName val="Mast Grube Multi10B"/>
      <sheetName val="Mast Grube Multi10lB"/>
      <sheetName val="Zusammenfassung Multi"/>
      <sheetName val="Ausgabe an Kunde Multi"/>
      <sheetName val="Anschluß Mast per Muffengrube P"/>
      <sheetName val="Anschluß Mast per Muffengrube B"/>
      <sheetName val="Anschluß Mast per Muffengrub lB"/>
      <sheetName val="AnschlussMuffeMast P"/>
      <sheetName val="AnschlussMuffeMast B"/>
      <sheetName val="Tabelle3"/>
      <sheetName val="AnschlussMuffeMast lB"/>
      <sheetName val="Aufmaß RheinEnergie 2025 NEU"/>
    </sheetNames>
    <definedNames>
      <definedName name="Modul6.Makro12"/>
      <definedName name="StartMulti"/>
    </definedNames>
    <sheetDataSet>
      <sheetData sheetId="0">
        <row r="1">
          <cell r="BA1" t="str">
            <v>25_00017</v>
          </cell>
        </row>
        <row r="4">
          <cell r="U4" t="str">
            <v>13.01.2025</v>
          </cell>
          <cell r="AA4" t="str">
            <v/>
          </cell>
          <cell r="AG4" t="str">
            <v>13.01.2025</v>
          </cell>
          <cell r="AM4" t="str">
            <v>13.01.2025</v>
          </cell>
        </row>
      </sheetData>
      <sheetData sheetId="1"/>
      <sheetData sheetId="2"/>
      <sheetData sheetId="3"/>
      <sheetData sheetId="4"/>
      <sheetData sheetId="5">
        <row r="4">
          <cell r="C4"/>
        </row>
      </sheetData>
      <sheetData sheetId="6"/>
      <sheetData sheetId="7"/>
      <sheetData sheetId="8"/>
      <sheetData sheetId="9"/>
      <sheetData sheetId="10"/>
      <sheetData sheetId="11"/>
      <sheetData sheetId="12">
        <row r="4">
          <cell r="C4"/>
        </row>
      </sheetData>
      <sheetData sheetId="13"/>
      <sheetData sheetId="14"/>
      <sheetData sheetId="15"/>
      <sheetData sheetId="16"/>
      <sheetData sheetId="17">
        <row r="11">
          <cell r="A11">
            <v>101010100000</v>
          </cell>
          <cell r="E11"/>
        </row>
        <row r="12">
          <cell r="A12">
            <v>441310000001</v>
          </cell>
          <cell r="E12"/>
        </row>
        <row r="13">
          <cell r="A13">
            <v>441311000001</v>
          </cell>
          <cell r="E13"/>
        </row>
        <row r="14">
          <cell r="A14"/>
          <cell r="E14"/>
        </row>
        <row r="15">
          <cell r="A15">
            <v>122010100000</v>
          </cell>
          <cell r="E15">
            <v>24.83</v>
          </cell>
        </row>
        <row r="16">
          <cell r="A16">
            <v>122010300000</v>
          </cell>
          <cell r="E16">
            <v>26.56</v>
          </cell>
        </row>
        <row r="17">
          <cell r="A17">
            <v>122010500000</v>
          </cell>
          <cell r="E17">
            <v>96.08</v>
          </cell>
        </row>
        <row r="18">
          <cell r="A18">
            <v>110430000000</v>
          </cell>
          <cell r="E18">
            <v>90.43</v>
          </cell>
        </row>
        <row r="19">
          <cell r="A19">
            <v>122010700000</v>
          </cell>
          <cell r="E19">
            <v>18.239999999999998</v>
          </cell>
        </row>
        <row r="20">
          <cell r="A20">
            <v>122010900000</v>
          </cell>
          <cell r="E20">
            <v>16.63</v>
          </cell>
        </row>
        <row r="21">
          <cell r="A21">
            <v>122011100000</v>
          </cell>
          <cell r="E21">
            <v>21.56</v>
          </cell>
        </row>
        <row r="22">
          <cell r="A22">
            <v>122011300000</v>
          </cell>
          <cell r="E22">
            <v>135.58000000000001</v>
          </cell>
        </row>
        <row r="23">
          <cell r="A23">
            <v>122011500000</v>
          </cell>
          <cell r="E23">
            <v>194.32</v>
          </cell>
        </row>
        <row r="24">
          <cell r="A24"/>
          <cell r="E24"/>
        </row>
        <row r="25">
          <cell r="A25">
            <v>122020100000</v>
          </cell>
          <cell r="E25">
            <v>5.86</v>
          </cell>
        </row>
        <row r="26">
          <cell r="A26">
            <v>122020300000</v>
          </cell>
          <cell r="E26">
            <v>23.84</v>
          </cell>
        </row>
        <row r="27">
          <cell r="A27">
            <v>122020500000</v>
          </cell>
          <cell r="E27">
            <v>26.85</v>
          </cell>
        </row>
        <row r="28">
          <cell r="A28">
            <v>122020700000</v>
          </cell>
          <cell r="E28">
            <v>75.5</v>
          </cell>
        </row>
        <row r="29">
          <cell r="A29">
            <v>122020900000</v>
          </cell>
          <cell r="E29">
            <v>82.21</v>
          </cell>
        </row>
        <row r="30">
          <cell r="A30">
            <v>122021100000</v>
          </cell>
          <cell r="E30">
            <v>100.68</v>
          </cell>
        </row>
        <row r="31">
          <cell r="A31">
            <v>122021300000</v>
          </cell>
          <cell r="E31">
            <v>114.1</v>
          </cell>
        </row>
        <row r="32">
          <cell r="A32">
            <v>122021500000</v>
          </cell>
          <cell r="E32">
            <v>248.34</v>
          </cell>
        </row>
        <row r="33">
          <cell r="A33">
            <v>122021700000</v>
          </cell>
          <cell r="E33">
            <v>343.98</v>
          </cell>
        </row>
        <row r="34">
          <cell r="A34">
            <v>122021900000</v>
          </cell>
          <cell r="E34">
            <v>70.48</v>
          </cell>
        </row>
        <row r="35">
          <cell r="A35">
            <v>122022100000</v>
          </cell>
          <cell r="E35">
            <v>80.55</v>
          </cell>
        </row>
        <row r="36">
          <cell r="A36">
            <v>122022300000</v>
          </cell>
          <cell r="E36">
            <v>55.37</v>
          </cell>
        </row>
        <row r="37">
          <cell r="A37">
            <v>122022500000</v>
          </cell>
          <cell r="E37">
            <v>20.14</v>
          </cell>
        </row>
        <row r="38">
          <cell r="A38">
            <v>122022700000</v>
          </cell>
          <cell r="E38">
            <v>20.14</v>
          </cell>
        </row>
        <row r="39">
          <cell r="A39">
            <v>122022900000</v>
          </cell>
          <cell r="E39">
            <v>55.36</v>
          </cell>
        </row>
        <row r="40">
          <cell r="A40">
            <v>122023100000</v>
          </cell>
          <cell r="E40"/>
        </row>
        <row r="41">
          <cell r="A41">
            <v>122023300000</v>
          </cell>
          <cell r="E41">
            <v>13.42</v>
          </cell>
        </row>
        <row r="42">
          <cell r="A42">
            <v>122023500000</v>
          </cell>
          <cell r="E42">
            <v>188.29</v>
          </cell>
        </row>
        <row r="43">
          <cell r="A43">
            <v>122122110000</v>
          </cell>
          <cell r="E43">
            <v>32.79</v>
          </cell>
        </row>
        <row r="44">
          <cell r="A44">
            <v>122121710000</v>
          </cell>
          <cell r="E44">
            <v>130.78</v>
          </cell>
        </row>
        <row r="45">
          <cell r="A45"/>
          <cell r="E45"/>
        </row>
        <row r="46">
          <cell r="A46">
            <v>122120400000</v>
          </cell>
          <cell r="E46">
            <v>1.94</v>
          </cell>
        </row>
        <row r="47">
          <cell r="A47">
            <v>122120500000</v>
          </cell>
          <cell r="E47">
            <v>9.39</v>
          </cell>
        </row>
        <row r="48">
          <cell r="A48">
            <v>122030100000</v>
          </cell>
          <cell r="E48">
            <v>8.64</v>
          </cell>
        </row>
        <row r="49">
          <cell r="A49">
            <v>122030200000</v>
          </cell>
          <cell r="E49">
            <v>12.15</v>
          </cell>
        </row>
        <row r="50">
          <cell r="A50">
            <v>310603110003</v>
          </cell>
          <cell r="E50">
            <v>11.5</v>
          </cell>
        </row>
        <row r="51">
          <cell r="A51">
            <v>122123200000</v>
          </cell>
          <cell r="E51">
            <v>11.59</v>
          </cell>
        </row>
        <row r="52">
          <cell r="A52">
            <v>122030500000</v>
          </cell>
          <cell r="E52">
            <v>11.05</v>
          </cell>
        </row>
        <row r="53">
          <cell r="A53">
            <v>122030700000</v>
          </cell>
          <cell r="E53">
            <v>56.14</v>
          </cell>
        </row>
        <row r="54">
          <cell r="A54">
            <v>122030900000</v>
          </cell>
          <cell r="E54">
            <v>118.14</v>
          </cell>
        </row>
        <row r="55">
          <cell r="A55">
            <v>122031100000</v>
          </cell>
          <cell r="E55">
            <v>72.56</v>
          </cell>
        </row>
        <row r="56">
          <cell r="A56">
            <v>122031300000</v>
          </cell>
          <cell r="E56">
            <v>168.41</v>
          </cell>
        </row>
        <row r="57">
          <cell r="A57">
            <v>122031500000</v>
          </cell>
          <cell r="E57">
            <v>9.2100000000000009</v>
          </cell>
        </row>
        <row r="58">
          <cell r="A58"/>
          <cell r="E58"/>
        </row>
        <row r="59">
          <cell r="A59">
            <v>122040100000</v>
          </cell>
          <cell r="E59">
            <v>617.04999999999995</v>
          </cell>
        </row>
        <row r="60">
          <cell r="A60">
            <v>122040300000</v>
          </cell>
          <cell r="E60">
            <v>660.92</v>
          </cell>
        </row>
        <row r="61">
          <cell r="A61">
            <v>122040500000</v>
          </cell>
          <cell r="E61">
            <v>758.81</v>
          </cell>
        </row>
        <row r="62">
          <cell r="A62">
            <v>122040700000</v>
          </cell>
          <cell r="E62">
            <v>1066.1600000000001</v>
          </cell>
        </row>
        <row r="63">
          <cell r="A63">
            <v>122040900000</v>
          </cell>
          <cell r="E63">
            <v>1212.3499999999999</v>
          </cell>
        </row>
        <row r="64">
          <cell r="A64">
            <v>122040110000</v>
          </cell>
          <cell r="E64">
            <v>239.44</v>
          </cell>
        </row>
        <row r="65">
          <cell r="A65">
            <v>122120100000</v>
          </cell>
          <cell r="E65">
            <v>21.43</v>
          </cell>
        </row>
        <row r="66">
          <cell r="A66">
            <v>122123400000</v>
          </cell>
          <cell r="E66">
            <v>41.6</v>
          </cell>
        </row>
        <row r="67">
          <cell r="A67">
            <v>122123600000</v>
          </cell>
          <cell r="E67">
            <v>37.57</v>
          </cell>
        </row>
        <row r="68">
          <cell r="A68">
            <v>122123800000</v>
          </cell>
          <cell r="E68">
            <v>48.62</v>
          </cell>
        </row>
        <row r="69">
          <cell r="A69">
            <v>122124000000</v>
          </cell>
          <cell r="E69">
            <v>271.44</v>
          </cell>
        </row>
        <row r="70">
          <cell r="A70"/>
          <cell r="E70"/>
        </row>
        <row r="71">
          <cell r="A71"/>
          <cell r="E71"/>
        </row>
        <row r="72">
          <cell r="A72">
            <v>122120200000</v>
          </cell>
          <cell r="E72">
            <v>11.17</v>
          </cell>
        </row>
        <row r="73">
          <cell r="A73">
            <v>122120900000</v>
          </cell>
          <cell r="E73">
            <v>467.03</v>
          </cell>
        </row>
        <row r="74">
          <cell r="A74">
            <v>122121100000</v>
          </cell>
          <cell r="E74">
            <v>493.59</v>
          </cell>
        </row>
        <row r="75">
          <cell r="A75">
            <v>122121300000</v>
          </cell>
          <cell r="E75">
            <v>590.42999999999995</v>
          </cell>
        </row>
        <row r="76">
          <cell r="A76">
            <v>122121500000</v>
          </cell>
          <cell r="E76">
            <v>834.1</v>
          </cell>
        </row>
        <row r="77">
          <cell r="A77">
            <v>122120600000</v>
          </cell>
          <cell r="E77">
            <v>279.62</v>
          </cell>
        </row>
        <row r="78">
          <cell r="A78"/>
          <cell r="E78"/>
        </row>
        <row r="79">
          <cell r="A79"/>
          <cell r="E79"/>
        </row>
        <row r="80">
          <cell r="A80"/>
          <cell r="E80"/>
        </row>
        <row r="81">
          <cell r="A81">
            <v>122050100000</v>
          </cell>
          <cell r="E81">
            <v>9.82</v>
          </cell>
        </row>
        <row r="82">
          <cell r="A82">
            <v>122050300000</v>
          </cell>
          <cell r="E82">
            <v>11.23</v>
          </cell>
        </row>
        <row r="83">
          <cell r="A83">
            <v>122122700000</v>
          </cell>
          <cell r="E83">
            <v>136.52000000000001</v>
          </cell>
        </row>
        <row r="84">
          <cell r="A84">
            <v>122122800000</v>
          </cell>
          <cell r="E84">
            <v>56.52</v>
          </cell>
        </row>
        <row r="85">
          <cell r="A85">
            <v>122122900000</v>
          </cell>
          <cell r="E85">
            <v>59.93</v>
          </cell>
        </row>
        <row r="86">
          <cell r="A86">
            <v>122123000000</v>
          </cell>
          <cell r="E86">
            <v>134.19999999999999</v>
          </cell>
        </row>
        <row r="87">
          <cell r="A87">
            <v>122123100000</v>
          </cell>
          <cell r="E87">
            <v>61.6</v>
          </cell>
        </row>
        <row r="88">
          <cell r="A88">
            <v>122050500000</v>
          </cell>
          <cell r="E88">
            <v>337</v>
          </cell>
        </row>
        <row r="89">
          <cell r="A89"/>
          <cell r="E89"/>
        </row>
        <row r="90">
          <cell r="A90">
            <v>122060100000</v>
          </cell>
          <cell r="E90">
            <v>111.7</v>
          </cell>
        </row>
        <row r="91">
          <cell r="A91">
            <v>122060300000</v>
          </cell>
          <cell r="E91">
            <v>137.85</v>
          </cell>
        </row>
        <row r="92">
          <cell r="A92">
            <v>122060500000</v>
          </cell>
          <cell r="E92">
            <v>178.71</v>
          </cell>
        </row>
        <row r="93">
          <cell r="A93">
            <v>122060700000</v>
          </cell>
          <cell r="E93">
            <v>198.46</v>
          </cell>
        </row>
        <row r="94">
          <cell r="A94">
            <v>122060900000</v>
          </cell>
          <cell r="E94">
            <v>299.95999999999998</v>
          </cell>
        </row>
        <row r="95">
          <cell r="A95"/>
          <cell r="E95"/>
        </row>
        <row r="96">
          <cell r="A96">
            <v>101030300000</v>
          </cell>
          <cell r="E96"/>
        </row>
        <row r="97">
          <cell r="A97">
            <v>441420000001</v>
          </cell>
          <cell r="E97"/>
        </row>
        <row r="98">
          <cell r="A98">
            <v>441421000001</v>
          </cell>
          <cell r="E98"/>
        </row>
        <row r="99">
          <cell r="A99"/>
          <cell r="E99"/>
        </row>
        <row r="100">
          <cell r="A100">
            <v>122070100000</v>
          </cell>
          <cell r="E100">
            <v>79.53</v>
          </cell>
        </row>
        <row r="101">
          <cell r="A101"/>
          <cell r="E101"/>
        </row>
        <row r="102">
          <cell r="A102">
            <v>122080100000</v>
          </cell>
          <cell r="E102">
            <v>37.78</v>
          </cell>
        </row>
        <row r="103">
          <cell r="A103">
            <v>122080300000</v>
          </cell>
          <cell r="E103">
            <v>38.86</v>
          </cell>
        </row>
        <row r="104">
          <cell r="A104">
            <v>122080500000</v>
          </cell>
          <cell r="E104">
            <v>41.02</v>
          </cell>
        </row>
        <row r="105">
          <cell r="A105">
            <v>122080700000</v>
          </cell>
          <cell r="E105">
            <v>96.08</v>
          </cell>
        </row>
        <row r="106">
          <cell r="A106">
            <v>122080900000</v>
          </cell>
          <cell r="E106">
            <v>43.18</v>
          </cell>
        </row>
        <row r="107">
          <cell r="A107">
            <v>122081100000</v>
          </cell>
          <cell r="E107">
            <v>45.34</v>
          </cell>
        </row>
        <row r="108">
          <cell r="A108">
            <v>120813000000</v>
          </cell>
          <cell r="E108">
            <v>100.44</v>
          </cell>
        </row>
        <row r="109">
          <cell r="A109">
            <v>122120700000</v>
          </cell>
          <cell r="E109">
            <v>57.53</v>
          </cell>
        </row>
        <row r="110">
          <cell r="A110">
            <v>122121900000</v>
          </cell>
          <cell r="E110">
            <v>51.86</v>
          </cell>
        </row>
        <row r="111">
          <cell r="A111">
            <v>122122500000</v>
          </cell>
          <cell r="E111">
            <v>51.86</v>
          </cell>
        </row>
        <row r="112">
          <cell r="A112">
            <v>122124200000</v>
          </cell>
          <cell r="E112">
            <v>60.83</v>
          </cell>
        </row>
        <row r="113">
          <cell r="A113">
            <v>101030306000</v>
          </cell>
          <cell r="E113">
            <v>37.78</v>
          </cell>
        </row>
        <row r="114">
          <cell r="A114">
            <v>101030307000</v>
          </cell>
          <cell r="E114">
            <v>38.86</v>
          </cell>
        </row>
        <row r="115">
          <cell r="A115">
            <v>101030400000</v>
          </cell>
          <cell r="E115">
            <v>41.02</v>
          </cell>
        </row>
        <row r="116">
          <cell r="A116">
            <v>441430000001</v>
          </cell>
          <cell r="E116">
            <v>96.08</v>
          </cell>
        </row>
        <row r="117">
          <cell r="A117">
            <v>441431000001</v>
          </cell>
          <cell r="E117">
            <v>43.18</v>
          </cell>
        </row>
        <row r="118">
          <cell r="A118">
            <v>441432000001</v>
          </cell>
          <cell r="E118">
            <v>45.34</v>
          </cell>
        </row>
        <row r="119">
          <cell r="A119">
            <v>441433000001</v>
          </cell>
          <cell r="E119">
            <v>100.44</v>
          </cell>
        </row>
        <row r="120">
          <cell r="A120">
            <v>101030405000</v>
          </cell>
          <cell r="E120"/>
        </row>
        <row r="121">
          <cell r="A121">
            <v>101030406000</v>
          </cell>
          <cell r="E121"/>
        </row>
        <row r="122">
          <cell r="A122">
            <v>101030407000</v>
          </cell>
          <cell r="E122"/>
        </row>
        <row r="123">
          <cell r="A123">
            <v>101030500000</v>
          </cell>
          <cell r="E123"/>
        </row>
        <row r="124">
          <cell r="A124"/>
          <cell r="E124"/>
        </row>
        <row r="125">
          <cell r="A125">
            <v>122090100000</v>
          </cell>
          <cell r="E125">
            <v>451.03</v>
          </cell>
        </row>
        <row r="126">
          <cell r="A126">
            <v>122090300000</v>
          </cell>
          <cell r="E126">
            <v>791.26</v>
          </cell>
        </row>
        <row r="127">
          <cell r="A127">
            <v>122090500000</v>
          </cell>
          <cell r="E127">
            <v>890.18</v>
          </cell>
        </row>
        <row r="128">
          <cell r="A128">
            <v>122090700000</v>
          </cell>
          <cell r="E128">
            <v>236.91</v>
          </cell>
        </row>
        <row r="129">
          <cell r="A129">
            <v>122090900000</v>
          </cell>
          <cell r="E129">
            <v>325.82</v>
          </cell>
        </row>
        <row r="130">
          <cell r="A130">
            <v>122091100000</v>
          </cell>
          <cell r="E130">
            <v>445.86</v>
          </cell>
        </row>
        <row r="131">
          <cell r="A131">
            <v>122091300000</v>
          </cell>
          <cell r="E131">
            <v>267.86</v>
          </cell>
        </row>
        <row r="132">
          <cell r="A132">
            <v>122091500000</v>
          </cell>
          <cell r="E132">
            <v>178.57</v>
          </cell>
        </row>
        <row r="133">
          <cell r="A133">
            <v>122091700000</v>
          </cell>
          <cell r="E133">
            <v>113.71</v>
          </cell>
        </row>
        <row r="134">
          <cell r="A134"/>
          <cell r="E134"/>
        </row>
        <row r="135">
          <cell r="A135">
            <v>122100100000</v>
          </cell>
          <cell r="E135">
            <v>169.16</v>
          </cell>
        </row>
        <row r="136">
          <cell r="A136">
            <v>122100300000</v>
          </cell>
          <cell r="E136">
            <v>89.29</v>
          </cell>
        </row>
        <row r="137">
          <cell r="A137">
            <v>122100500000</v>
          </cell>
          <cell r="E137">
            <v>218.5</v>
          </cell>
        </row>
        <row r="138">
          <cell r="A138"/>
          <cell r="E138"/>
        </row>
        <row r="139">
          <cell r="A139"/>
          <cell r="E139"/>
        </row>
        <row r="140">
          <cell r="A140">
            <v>101040107000</v>
          </cell>
          <cell r="E140"/>
        </row>
        <row r="141">
          <cell r="A141">
            <v>101040108000</v>
          </cell>
          <cell r="E141"/>
        </row>
        <row r="142">
          <cell r="A142"/>
          <cell r="E142"/>
        </row>
        <row r="143">
          <cell r="A143">
            <v>122110210000</v>
          </cell>
          <cell r="E143">
            <v>94.03</v>
          </cell>
        </row>
        <row r="144">
          <cell r="A144">
            <v>122110100000</v>
          </cell>
          <cell r="E144">
            <v>65.819999999999993</v>
          </cell>
        </row>
        <row r="145">
          <cell r="A145">
            <v>122110220000</v>
          </cell>
          <cell r="E145">
            <v>53.67</v>
          </cell>
        </row>
        <row r="146">
          <cell r="A146">
            <v>122110300000</v>
          </cell>
          <cell r="E146">
            <v>449.64</v>
          </cell>
        </row>
        <row r="147">
          <cell r="A147">
            <v>122110400000</v>
          </cell>
          <cell r="E147">
            <v>103.72</v>
          </cell>
        </row>
        <row r="148">
          <cell r="A148">
            <v>122110500000</v>
          </cell>
          <cell r="E148">
            <v>100.49</v>
          </cell>
        </row>
        <row r="149">
          <cell r="A149">
            <v>122110600000</v>
          </cell>
          <cell r="E149">
            <v>87.3</v>
          </cell>
        </row>
        <row r="150">
          <cell r="A150">
            <v>122120300000</v>
          </cell>
          <cell r="E150">
            <v>16.37</v>
          </cell>
        </row>
        <row r="151">
          <cell r="A151"/>
          <cell r="E151"/>
        </row>
        <row r="152">
          <cell r="A152">
            <v>122120000100</v>
          </cell>
          <cell r="E152">
            <v>24.71</v>
          </cell>
        </row>
        <row r="153">
          <cell r="A153">
            <v>122120000200</v>
          </cell>
          <cell r="E153">
            <v>10.8</v>
          </cell>
        </row>
        <row r="154">
          <cell r="A154">
            <v>122120000300</v>
          </cell>
          <cell r="E154">
            <v>104.6</v>
          </cell>
        </row>
        <row r="155">
          <cell r="A155">
            <v>122120000400</v>
          </cell>
          <cell r="E155">
            <v>30.3</v>
          </cell>
        </row>
        <row r="156">
          <cell r="A156">
            <v>122120000500</v>
          </cell>
          <cell r="E156">
            <v>605.91999999999996</v>
          </cell>
        </row>
      </sheetData>
      <sheetData sheetId="18"/>
      <sheetData sheetId="19">
        <row r="35">
          <cell r="E35" t="str">
            <v>m²</v>
          </cell>
        </row>
      </sheetData>
      <sheetData sheetId="20">
        <row r="35">
          <cell r="E35" t="str">
            <v>m²</v>
          </cell>
        </row>
      </sheetData>
      <sheetData sheetId="21">
        <row r="35">
          <cell r="E35" t="str">
            <v>m²</v>
          </cell>
        </row>
      </sheetData>
      <sheetData sheetId="22">
        <row r="35">
          <cell r="E35" t="str">
            <v>m²</v>
          </cell>
        </row>
      </sheetData>
      <sheetData sheetId="23">
        <row r="35">
          <cell r="E35" t="str">
            <v>m²</v>
          </cell>
        </row>
      </sheetData>
      <sheetData sheetId="24">
        <row r="35">
          <cell r="E35" t="str">
            <v>m²</v>
          </cell>
        </row>
      </sheetData>
      <sheetData sheetId="25">
        <row r="35">
          <cell r="E35" t="str">
            <v>m²</v>
          </cell>
        </row>
      </sheetData>
      <sheetData sheetId="26">
        <row r="35">
          <cell r="E35" t="str">
            <v>m²</v>
          </cell>
        </row>
      </sheetData>
      <sheetData sheetId="27">
        <row r="35">
          <cell r="E35" t="str">
            <v>m²</v>
          </cell>
        </row>
      </sheetData>
      <sheetData sheetId="28">
        <row r="35">
          <cell r="E35" t="str">
            <v>m²</v>
          </cell>
        </row>
      </sheetData>
      <sheetData sheetId="29">
        <row r="35">
          <cell r="E35" t="str">
            <v>m²</v>
          </cell>
        </row>
      </sheetData>
      <sheetData sheetId="30">
        <row r="35">
          <cell r="E35" t="str">
            <v>m²</v>
          </cell>
        </row>
      </sheetData>
      <sheetData sheetId="31">
        <row r="35">
          <cell r="E35" t="str">
            <v>m²</v>
          </cell>
        </row>
      </sheetData>
      <sheetData sheetId="32">
        <row r="35">
          <cell r="E35" t="str">
            <v>m²</v>
          </cell>
        </row>
      </sheetData>
      <sheetData sheetId="33">
        <row r="35">
          <cell r="E35" t="str">
            <v>m²</v>
          </cell>
        </row>
      </sheetData>
      <sheetData sheetId="34">
        <row r="35">
          <cell r="E35" t="str">
            <v>m²</v>
          </cell>
        </row>
      </sheetData>
      <sheetData sheetId="35">
        <row r="35">
          <cell r="E35" t="str">
            <v>m²</v>
          </cell>
        </row>
      </sheetData>
      <sheetData sheetId="36">
        <row r="35">
          <cell r="E35" t="str">
            <v>m²</v>
          </cell>
        </row>
      </sheetData>
      <sheetData sheetId="37">
        <row r="35">
          <cell r="E35" t="str">
            <v>m²</v>
          </cell>
        </row>
      </sheetData>
      <sheetData sheetId="38">
        <row r="35">
          <cell r="E35" t="str">
            <v>m²</v>
          </cell>
        </row>
      </sheetData>
      <sheetData sheetId="39">
        <row r="23">
          <cell r="AB23">
            <v>2</v>
          </cell>
        </row>
      </sheetData>
      <sheetData sheetId="40">
        <row r="35">
          <cell r="D35" t="str">
            <v>m²</v>
          </cell>
        </row>
      </sheetData>
      <sheetData sheetId="41">
        <row r="22">
          <cell r="E22" t="str">
            <v>m²</v>
          </cell>
        </row>
      </sheetData>
      <sheetData sheetId="42">
        <row r="35">
          <cell r="E35" t="str">
            <v>m²</v>
          </cell>
        </row>
      </sheetData>
      <sheetData sheetId="43">
        <row r="55">
          <cell r="J55">
            <v>0.64</v>
          </cell>
        </row>
      </sheetData>
      <sheetData sheetId="44"/>
      <sheetData sheetId="45">
        <row r="55">
          <cell r="D55" t="str">
            <v>m²</v>
          </cell>
        </row>
      </sheetData>
      <sheetData sheetId="46">
        <row r="55">
          <cell r="D55" t="str">
            <v>m²</v>
          </cell>
        </row>
      </sheetData>
      <sheetData sheetId="47">
        <row r="55">
          <cell r="D55" t="str">
            <v>m²</v>
          </cell>
        </row>
      </sheetData>
      <sheetData sheetId="48">
        <row r="55">
          <cell r="D55" t="str">
            <v>m²</v>
          </cell>
        </row>
      </sheetData>
      <sheetData sheetId="49">
        <row r="55">
          <cell r="D55" t="str">
            <v>m²</v>
          </cell>
        </row>
      </sheetData>
      <sheetData sheetId="50">
        <row r="55">
          <cell r="D55" t="str">
            <v>m²</v>
          </cell>
        </row>
      </sheetData>
      <sheetData sheetId="51"/>
      <sheetData sheetId="52"/>
      <sheetData sheetId="53">
        <row r="55">
          <cell r="D55" t="str">
            <v>m²</v>
          </cell>
        </row>
      </sheetData>
      <sheetData sheetId="54">
        <row r="55">
          <cell r="D55" t="str">
            <v>m²</v>
          </cell>
        </row>
      </sheetData>
      <sheetData sheetId="55">
        <row r="55">
          <cell r="D55" t="str">
            <v>m²</v>
          </cell>
        </row>
      </sheetData>
      <sheetData sheetId="56">
        <row r="55">
          <cell r="D55" t="str">
            <v>m²</v>
          </cell>
        </row>
      </sheetData>
      <sheetData sheetId="57">
        <row r="55">
          <cell r="D55" t="str">
            <v>m²</v>
          </cell>
        </row>
      </sheetData>
      <sheetData sheetId="58">
        <row r="55">
          <cell r="D55" t="str">
            <v>m²</v>
          </cell>
        </row>
      </sheetData>
      <sheetData sheetId="59"/>
      <sheetData sheetId="60"/>
      <sheetData sheetId="61">
        <row r="35">
          <cell r="D35" t="str">
            <v>m²</v>
          </cell>
        </row>
      </sheetData>
      <sheetData sheetId="62">
        <row r="35">
          <cell r="D35" t="str">
            <v>m²</v>
          </cell>
        </row>
      </sheetData>
      <sheetData sheetId="63">
        <row r="35">
          <cell r="D35" t="str">
            <v>m²</v>
          </cell>
        </row>
      </sheetData>
      <sheetData sheetId="64">
        <row r="35">
          <cell r="D35" t="str">
            <v>m²</v>
          </cell>
        </row>
      </sheetData>
      <sheetData sheetId="65">
        <row r="35">
          <cell r="D35" t="str">
            <v>m²</v>
          </cell>
        </row>
      </sheetData>
      <sheetData sheetId="66"/>
      <sheetData sheetId="67">
        <row r="35">
          <cell r="D35" t="str">
            <v>m²</v>
          </cell>
        </row>
      </sheetData>
      <sheetData sheetId="6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fträge"/>
      <sheetName val="Kommissionen 1"/>
    </sheetNames>
    <sheetDataSet>
      <sheetData sheetId="0">
        <row r="4">
          <cell r="A4" t="str">
            <v>25_00xxx
(Beispiel)</v>
          </cell>
          <cell r="E4" t="str">
            <v>B-C2413024.R.3336</v>
          </cell>
          <cell r="F4" t="str">
            <v>05.01.2023</v>
          </cell>
          <cell r="M4" t="str">
            <v>Röttgener Str.
Bonn
Aus-/Umbau</v>
          </cell>
          <cell r="N4" t="str">
            <v>LST 8,0 m LPH (M52) ern. und Luftspannkabel ausw.
SAP 1322419483</v>
          </cell>
          <cell r="O4" t="str">
            <v>Herr de Backer</v>
          </cell>
          <cell r="P4" t="str">
            <v>+492287113508</v>
          </cell>
          <cell r="X4">
            <v>45747</v>
          </cell>
        </row>
        <row r="5">
          <cell r="A5" t="str">
            <v>25_00001</v>
          </cell>
          <cell r="E5" t="str">
            <v>B-C2413002.R.3196</v>
          </cell>
          <cell r="F5" t="str">
            <v>03.01.2025</v>
          </cell>
          <cell r="M5" t="str">
            <v>Grünenbäumchen
BGL
Störung Prio 1 / Kabelfehler</v>
          </cell>
          <cell r="N5" t="str">
            <v>Kabelfehler zwischen LST005 und LST 006</v>
          </cell>
          <cell r="O5" t="str">
            <v>Herr Clauberg</v>
          </cell>
          <cell r="P5" t="str">
            <v>+4915201634571</v>
          </cell>
          <cell r="X5"/>
        </row>
        <row r="6">
          <cell r="A6" t="str">
            <v>25_00002</v>
          </cell>
          <cell r="E6" t="str">
            <v>B-C2413037.R.3374</v>
          </cell>
          <cell r="F6" t="str">
            <v>08.01.2025</v>
          </cell>
          <cell r="M6" t="str">
            <v>Lintgesfuhr
Bornheim-Kardorf
Allg. Störung normal</v>
          </cell>
          <cell r="N6" t="str">
            <v>leuchtet nicht</v>
          </cell>
          <cell r="O6" t="str">
            <v>Herr Jansen</v>
          </cell>
          <cell r="P6" t="str">
            <v>+492227932010</v>
          </cell>
          <cell r="X6" t="str">
            <v>9.01.2025</v>
          </cell>
        </row>
        <row r="7">
          <cell r="A7" t="str">
            <v>25_00003</v>
          </cell>
          <cell r="E7" t="str">
            <v>B-C2413037.R.3374</v>
          </cell>
          <cell r="F7" t="str">
            <v>08.01.2025</v>
          </cell>
          <cell r="M7" t="str">
            <v>Ubierweg 10
Bornheim-Widdig
Allg. Störung normal</v>
          </cell>
          <cell r="N7" t="str">
            <v>Laterne 4
leuchtet nicht</v>
          </cell>
          <cell r="O7" t="str">
            <v>Herr Jansen</v>
          </cell>
          <cell r="P7" t="str">
            <v>+492227932010</v>
          </cell>
          <cell r="X7" t="str">
            <v>9.01.2025</v>
          </cell>
        </row>
        <row r="8">
          <cell r="A8" t="str">
            <v>25_00004</v>
          </cell>
          <cell r="E8" t="str">
            <v>B-C2413037.R.3374</v>
          </cell>
          <cell r="F8" t="str">
            <v>08.01.2025</v>
          </cell>
          <cell r="M8" t="str">
            <v>Schornsberg 16 / 
Ecke Rückgasse
Bornheim-Brenig
Allg. Störung normal</v>
          </cell>
          <cell r="N8" t="str">
            <v>leuchtet nicht</v>
          </cell>
          <cell r="O8" t="str">
            <v>Herr Jansen</v>
          </cell>
          <cell r="P8" t="str">
            <v>+492227932010</v>
          </cell>
          <cell r="X8" t="str">
            <v>9.01.2025</v>
          </cell>
        </row>
        <row r="9">
          <cell r="A9" t="str">
            <v>25_00005</v>
          </cell>
          <cell r="E9" t="str">
            <v>B-C2413037.R.3374</v>
          </cell>
          <cell r="F9" t="str">
            <v>08.01.2025</v>
          </cell>
          <cell r="M9" t="str">
            <v>Zur Bornheimer Mühle 7
Bornheim
Allg. Störung normal</v>
          </cell>
          <cell r="N9" t="str">
            <v>leuchtet nicht</v>
          </cell>
          <cell r="O9" t="str">
            <v>Herr Jansen</v>
          </cell>
          <cell r="P9" t="str">
            <v>+492227932010</v>
          </cell>
          <cell r="X9" t="str">
            <v>9.01.2025</v>
          </cell>
        </row>
        <row r="10">
          <cell r="A10" t="str">
            <v>25_00006</v>
          </cell>
          <cell r="E10" t="str">
            <v>B-C2413037.R.3374</v>
          </cell>
          <cell r="F10" t="str">
            <v>08.01.2025</v>
          </cell>
          <cell r="M10" t="str">
            <v>Regerstr. 6 / Ecke
Mittweidaer Str. 1
Bornheim
Allg. Störung normal</v>
          </cell>
          <cell r="N10" t="str">
            <v>flackert
am Kreisel Mittweidaer Str.</v>
          </cell>
          <cell r="O10" t="str">
            <v>Herr Schmitz</v>
          </cell>
          <cell r="P10"/>
          <cell r="X10" t="str">
            <v>9.01.2025</v>
          </cell>
        </row>
        <row r="11">
          <cell r="A11" t="str">
            <v>25_00007</v>
          </cell>
          <cell r="E11" t="str">
            <v>B-C2413002.R.3196</v>
          </cell>
          <cell r="F11" t="str">
            <v>08.01.2025</v>
          </cell>
          <cell r="M11" t="str">
            <v>Refrather Weg LST 63 + 64
BGL
Unfall mit RB-Einsatz</v>
          </cell>
          <cell r="N11" t="str">
            <v>LST 63 und 64 umgefahren</v>
          </cell>
          <cell r="O11" t="str">
            <v>Herr Clauberg</v>
          </cell>
          <cell r="P11" t="str">
            <v>+4915201634571</v>
          </cell>
          <cell r="X11"/>
        </row>
        <row r="12">
          <cell r="A12" t="str">
            <v>25_00008</v>
          </cell>
          <cell r="E12" t="str">
            <v>B-C2413037.R.3374</v>
          </cell>
          <cell r="F12" t="str">
            <v>08.01.2025</v>
          </cell>
          <cell r="M12" t="str">
            <v>Heisterbacher Str.
Bornheim
Reparatur/Instandsetzung</v>
          </cell>
          <cell r="N12" t="str">
            <v>Maste 4; 5; 6; 12; 14; 15; 16; 24; 25; 26; 31 und 34 auswechseln
aus Maststandsicherheitsprüfung 2024</v>
          </cell>
          <cell r="O12" t="str">
            <v>Herr Schmitz</v>
          </cell>
          <cell r="P12"/>
          <cell r="X12" t="str">
            <v>07.02.2025</v>
          </cell>
        </row>
        <row r="13">
          <cell r="A13" t="str">
            <v>25_00009</v>
          </cell>
          <cell r="E13" t="str">
            <v>B-C2413037.R.3374</v>
          </cell>
          <cell r="F13" t="str">
            <v>08.01.2025</v>
          </cell>
          <cell r="M13" t="str">
            <v>Schulstr.
Bornheim
Reparatur/Instandsetzung</v>
          </cell>
          <cell r="N13" t="str">
            <v>Mast Nr. 5 auswechseln
aus Maststandsicherheitsprüfung 2024</v>
          </cell>
          <cell r="O13" t="str">
            <v>Herr Schmitz</v>
          </cell>
          <cell r="P13"/>
          <cell r="X13"/>
        </row>
        <row r="14">
          <cell r="A14" t="str">
            <v>25_00010</v>
          </cell>
          <cell r="E14" t="str">
            <v>B-C2413037.R.3374</v>
          </cell>
          <cell r="F14" t="str">
            <v>08.01.2025</v>
          </cell>
          <cell r="M14" t="str">
            <v>Schußgasse
Bornheim
Reparatur/Instandsetzung</v>
          </cell>
          <cell r="N14" t="str">
            <v>Maste 2 und 4 auswechseln
aus Maststandsicherheitsprüfung 2024</v>
          </cell>
          <cell r="O14" t="str">
            <v>Herr Schmitz</v>
          </cell>
          <cell r="P14"/>
          <cell r="X14" t="str">
            <v>31.01.2025</v>
          </cell>
        </row>
        <row r="15">
          <cell r="A15" t="str">
            <v>25_00011</v>
          </cell>
          <cell r="E15" t="str">
            <v>B-C2413037.R.3374</v>
          </cell>
          <cell r="F15" t="str">
            <v>08.01.2025</v>
          </cell>
          <cell r="M15" t="str">
            <v>Taunusstr.
Bornheim
Reparatur/Instandsetzung</v>
          </cell>
          <cell r="N15" t="str">
            <v>Mast Nr. 1 auswechseln
aus Maststandsicherheitsprüfung 2024</v>
          </cell>
          <cell r="O15" t="str">
            <v>Herr Schmitz</v>
          </cell>
          <cell r="P15"/>
          <cell r="X15"/>
        </row>
        <row r="16">
          <cell r="A16" t="str">
            <v>25_00012</v>
          </cell>
          <cell r="E16" t="str">
            <v>B-C2413037.R.3374</v>
          </cell>
          <cell r="F16" t="str">
            <v>08.01.2025</v>
          </cell>
          <cell r="M16" t="str">
            <v>Germanenstr.
Bornheim
Reparatur/Instandsetzung</v>
          </cell>
          <cell r="N16" t="str">
            <v>Mast Nr. 6 auswechseln
aus Maststandsicherheitsprüfung 2024</v>
          </cell>
          <cell r="O16" t="str">
            <v>Herr Schmitz</v>
          </cell>
          <cell r="P16"/>
          <cell r="X16" t="str">
            <v>07.02.2025</v>
          </cell>
        </row>
        <row r="17">
          <cell r="A17" t="str">
            <v>25_00013</v>
          </cell>
          <cell r="E17" t="str">
            <v>B-C2413037.R.3374</v>
          </cell>
          <cell r="F17" t="str">
            <v>09.01.2025</v>
          </cell>
          <cell r="M17" t="str">
            <v>Pützgasse 1 a / Hemberger Str. 14 
Bornheim
Allg. Störung normal</v>
          </cell>
          <cell r="N17" t="str">
            <v>Mast Nr. 4 defekt
flackert erst und geht dann aus</v>
          </cell>
          <cell r="O17" t="str">
            <v>Herr Jansen</v>
          </cell>
          <cell r="P17" t="str">
            <v>+492227932010</v>
          </cell>
          <cell r="X17" t="str">
            <v>14.01.2025</v>
          </cell>
        </row>
        <row r="18">
          <cell r="A18" t="str">
            <v>25_00014</v>
          </cell>
          <cell r="E18" t="str">
            <v>B-C2413037.R.3374</v>
          </cell>
          <cell r="F18" t="str">
            <v>10.01.2025</v>
          </cell>
          <cell r="M18" t="str">
            <v>Mühlenbacher Str./Gammersbacher Str./Johan-Heister-Weg/Sebastianusweg/Lucie-Simon-Weg
Bornheim
Allg. Störung mit RB-Einsatz</v>
          </cell>
          <cell r="N18" t="str">
            <v>alles aus</v>
          </cell>
          <cell r="O18" t="str">
            <v>Herr Schmitz</v>
          </cell>
          <cell r="P18"/>
          <cell r="X18"/>
        </row>
        <row r="19">
          <cell r="A19" t="str">
            <v>25_00015</v>
          </cell>
          <cell r="E19" t="str">
            <v>B-C2413037.R.3374</v>
          </cell>
          <cell r="F19" t="str">
            <v>11.01.2025</v>
          </cell>
          <cell r="M19" t="str">
            <v>Mühlenbacher Str./Gammersbacher Str./Johan-Heister-Weg/Sebastianusweg/Lucie-Simon-Weg
Bornheim
Allg. Störung mit RB-Einsatz</v>
          </cell>
          <cell r="N19" t="str">
            <v>alles aus</v>
          </cell>
          <cell r="O19" t="str">
            <v>Herr Schmitz</v>
          </cell>
          <cell r="P19"/>
          <cell r="X19" t="str">
            <v>22.01.2025</v>
          </cell>
        </row>
        <row r="20">
          <cell r="A20" t="str">
            <v>25_00016</v>
          </cell>
          <cell r="E20" t="str">
            <v>B-C2413037.R.3374</v>
          </cell>
          <cell r="F20" t="str">
            <v>13.01.2025</v>
          </cell>
          <cell r="M20" t="str">
            <v>Buschgasse 63
Bornheim
Reparatur/Instandsetzung</v>
          </cell>
          <cell r="N20" t="str">
            <v xml:space="preserve">Holzmast 8,0 m austauschen, da schief
</v>
          </cell>
          <cell r="O20" t="str">
            <v>Herr Schmitz</v>
          </cell>
          <cell r="P20"/>
          <cell r="X20"/>
        </row>
        <row r="21">
          <cell r="A21" t="str">
            <v>25_00017</v>
          </cell>
          <cell r="E21" t="str">
            <v>B-C2413037.R.3374</v>
          </cell>
          <cell r="F21" t="str">
            <v>13.01.2025</v>
          </cell>
          <cell r="M21" t="str">
            <v>Weimarer Str. 
Bornheim
Allg. Störung PRIO 1</v>
          </cell>
          <cell r="N21" t="str">
            <v>komplette Beleuchtung aus</v>
          </cell>
          <cell r="O21" t="str">
            <v>Herr Kolbeck</v>
          </cell>
          <cell r="P21" t="str">
            <v>+492227932025</v>
          </cell>
          <cell r="X21" t="str">
            <v>14.01.2025</v>
          </cell>
        </row>
        <row r="22">
          <cell r="A22" t="str">
            <v>25_00018</v>
          </cell>
          <cell r="E22" t="str">
            <v>B-C2413037.R.3374</v>
          </cell>
          <cell r="F22" t="str">
            <v>13.01.2025</v>
          </cell>
          <cell r="M22" t="str">
            <v>Weimarer Str. 
Bornheim
Kabelfehler</v>
          </cell>
          <cell r="N22" t="str">
            <v>zw. Mast 25 und 21 und Jenaer Str.</v>
          </cell>
          <cell r="O22" t="str">
            <v>Herr Kolbeck</v>
          </cell>
          <cell r="P22" t="str">
            <v>+492227932025</v>
          </cell>
          <cell r="X22" t="str">
            <v>29.01.2025</v>
          </cell>
        </row>
        <row r="23">
          <cell r="A23" t="str">
            <v>25_00019</v>
          </cell>
          <cell r="E23" t="str">
            <v>B-C2413037.R.3374</v>
          </cell>
          <cell r="F23" t="str">
            <v>13.01.2025</v>
          </cell>
          <cell r="M23" t="str">
            <v>Hemberger Str. 59
Bornheim
Allg. Störung normal</v>
          </cell>
          <cell r="N23" t="str">
            <v>Mast Nr. 5/7 flackert und stört beim schlafen</v>
          </cell>
          <cell r="O23" t="str">
            <v>Herr Kolbeck</v>
          </cell>
          <cell r="P23" t="str">
            <v>+492227932025</v>
          </cell>
          <cell r="X23" t="str">
            <v>14.01.2025</v>
          </cell>
        </row>
        <row r="24">
          <cell r="A24" t="str">
            <v>25_00020</v>
          </cell>
          <cell r="E24" t="str">
            <v>B-C2413037.R.3374</v>
          </cell>
          <cell r="F24" t="str">
            <v>13.01.2025</v>
          </cell>
          <cell r="M24" t="str">
            <v>Rheinuferweg 48
Bornheim
Allg. Störung normal</v>
          </cell>
          <cell r="N24" t="str">
            <v>Laterne vor Grundstück leuchtet nicht</v>
          </cell>
          <cell r="O24" t="str">
            <v>Herr Kolbeck</v>
          </cell>
          <cell r="P24" t="str">
            <v>+492227932025</v>
          </cell>
          <cell r="X24" t="str">
            <v>14.01.2025</v>
          </cell>
        </row>
        <row r="25">
          <cell r="A25" t="str">
            <v>25_00021</v>
          </cell>
          <cell r="E25" t="str">
            <v>B-C2413037.R.3374</v>
          </cell>
          <cell r="F25" t="str">
            <v>13.01.2025</v>
          </cell>
          <cell r="M25" t="str">
            <v>Mühlenbacher Str./Josef-Görtz-Str./Lucie-Simon-Weg/Hilger-Thiesen Str./ Sebastianosweg
Bornheim
Allg. Störung normal</v>
          </cell>
          <cell r="N25" t="str">
            <v>alles aus</v>
          </cell>
          <cell r="O25" t="str">
            <v>Herr Kolbeck</v>
          </cell>
          <cell r="P25" t="str">
            <v>+492227932025</v>
          </cell>
          <cell r="X25" t="str">
            <v>24.01.2025</v>
          </cell>
        </row>
        <row r="26">
          <cell r="A26" t="str">
            <v>25_00022</v>
          </cell>
          <cell r="E26" t="str">
            <v>B-C2413037.R.3374</v>
          </cell>
          <cell r="F26" t="str">
            <v>13.01.2025</v>
          </cell>
          <cell r="M26" t="str">
            <v>Weimarer Stichweg / 
Grommersgarten
Bornheim
Allg. Störung normal</v>
          </cell>
          <cell r="N26" t="str">
            <v>Richtung Münstergarten
mehrere Leuchten leuchten nicht</v>
          </cell>
          <cell r="O26" t="str">
            <v>Herr Kolbeck</v>
          </cell>
          <cell r="P26" t="str">
            <v>+492227932025</v>
          </cell>
          <cell r="X26"/>
        </row>
        <row r="27">
          <cell r="A27" t="str">
            <v>25_00023</v>
          </cell>
          <cell r="E27" t="str">
            <v>B-C2413037.R.3374</v>
          </cell>
          <cell r="F27" t="str">
            <v>13.01.2025</v>
          </cell>
          <cell r="M27" t="str">
            <v>Irlenpütz 24
Bornheim
Allg. Störung normal</v>
          </cell>
          <cell r="N27" t="str">
            <v>gegenüber vom letzten Parkplatz, vor Haus Nr. 24, letzte Laterne vor dem Wendehammer
leuchtet nicht</v>
          </cell>
          <cell r="O27" t="str">
            <v>Herr Kolbeck</v>
          </cell>
          <cell r="P27" t="str">
            <v>+492227932025</v>
          </cell>
          <cell r="X27" t="str">
            <v>14.01.2025</v>
          </cell>
        </row>
        <row r="28">
          <cell r="A28" t="str">
            <v>25_00024</v>
          </cell>
          <cell r="E28" t="str">
            <v>B-C2413037.R.3374</v>
          </cell>
          <cell r="F28" t="str">
            <v>14.01.2025</v>
          </cell>
          <cell r="M28" t="str">
            <v>Mathias-Dickhoff-Weg
Bornheim
Allg. Störung normal</v>
          </cell>
          <cell r="N28" t="str">
            <v>1 x Mast 8,0 m LPH + Anker und Abspann errichten</v>
          </cell>
          <cell r="O28" t="str">
            <v>Herr Kentenich</v>
          </cell>
          <cell r="P28" t="str">
            <v>+492227932037</v>
          </cell>
          <cell r="X28" t="str">
            <v>/</v>
          </cell>
        </row>
        <row r="29">
          <cell r="A29" t="str">
            <v>25_00025</v>
          </cell>
          <cell r="E29" t="str">
            <v>B-C2413037.R.3374</v>
          </cell>
          <cell r="F29" t="str">
            <v>04.03.2025</v>
          </cell>
          <cell r="M29" t="str">
            <v>Div. Str.
Bornheim
Wartung</v>
          </cell>
          <cell r="N29" t="str">
            <v>Waschen + Wechsel 4 Jahre (2025)</v>
          </cell>
          <cell r="O29" t="str">
            <v>Herr Robin Hoffmann</v>
          </cell>
          <cell r="P29" t="str">
            <v>+492018989450</v>
          </cell>
          <cell r="X29"/>
        </row>
        <row r="30">
          <cell r="A30" t="str">
            <v>25_00026</v>
          </cell>
          <cell r="E30" t="str">
            <v>B-C2413037.R.3374</v>
          </cell>
          <cell r="F30" t="str">
            <v>14.01.2024</v>
          </cell>
          <cell r="M30" t="str">
            <v>Rüttersweg RB01
Bornheim
Aus-/Umbau</v>
          </cell>
          <cell r="N30" t="str">
            <v>1 zusätzliche Maste RB01 errichten, 6,0 m LPH</v>
          </cell>
          <cell r="O30" t="str">
            <v>Herr Tala</v>
          </cell>
          <cell r="P30"/>
          <cell r="X30" t="str">
            <v>/</v>
          </cell>
        </row>
        <row r="31">
          <cell r="A31" t="str">
            <v>25_00027</v>
          </cell>
          <cell r="E31" t="str">
            <v>B-C2413037.R.3374</v>
          </cell>
          <cell r="F31" t="str">
            <v>15.01.2025</v>
          </cell>
          <cell r="M31" t="str">
            <v>Werthstraße L300 
Bornheim
Allg. Störung normal</v>
          </cell>
          <cell r="N31" t="str">
            <v>1 Leuchte defekt</v>
          </cell>
          <cell r="O31" t="str">
            <v>Herr Kolbeck</v>
          </cell>
          <cell r="P31" t="str">
            <v>+492227932025</v>
          </cell>
          <cell r="X31" t="str">
            <v>22.01.2025</v>
          </cell>
        </row>
        <row r="32">
          <cell r="A32" t="str">
            <v>25_00028</v>
          </cell>
          <cell r="E32" t="str">
            <v>B-C2413037.R.3374</v>
          </cell>
          <cell r="F32" t="str">
            <v>15.01.2025</v>
          </cell>
          <cell r="M32" t="str">
            <v>Am Goldacker
Bornheim
Allg. Störung normal</v>
          </cell>
          <cell r="N32" t="str">
            <v>Einige Lampen defekt.</v>
          </cell>
          <cell r="O32" t="str">
            <v>Herr Kolbeck</v>
          </cell>
          <cell r="P32" t="str">
            <v>+492227932025</v>
          </cell>
          <cell r="X32" t="str">
            <v>22.01.2025</v>
          </cell>
        </row>
        <row r="33">
          <cell r="A33" t="str">
            <v>25_00029</v>
          </cell>
          <cell r="E33" t="str">
            <v>B-C2413037.R.3374</v>
          </cell>
          <cell r="F33" t="str">
            <v>15.01.2025</v>
          </cell>
          <cell r="M33" t="str">
            <v>Unter Windmühlen 67
Bornheim
Allg. Störung normal</v>
          </cell>
          <cell r="N33" t="str">
            <v>1 Leuchte defekt</v>
          </cell>
          <cell r="O33" t="str">
            <v>Herr Kolbeck</v>
          </cell>
          <cell r="P33" t="str">
            <v>+492227932025</v>
          </cell>
          <cell r="X33" t="str">
            <v>22.01.2025</v>
          </cell>
        </row>
        <row r="34">
          <cell r="A34" t="str">
            <v>25_00030</v>
          </cell>
          <cell r="E34" t="str">
            <v>B-C2413037.R.3374</v>
          </cell>
          <cell r="F34" t="str">
            <v>16.01.2025</v>
          </cell>
          <cell r="M34" t="str">
            <v>Am Dietkirchener Hof 38/40
Bornheim
Allg. Störung normal</v>
          </cell>
          <cell r="N34" t="str">
            <v>1 Leuchte defekt</v>
          </cell>
          <cell r="O34" t="str">
            <v>Herr Kolbeck</v>
          </cell>
          <cell r="P34" t="str">
            <v>+492227932025</v>
          </cell>
          <cell r="X34" t="str">
            <v>24.01.2025</v>
          </cell>
        </row>
        <row r="35">
          <cell r="A35" t="str">
            <v>25_00031</v>
          </cell>
          <cell r="E35" t="str">
            <v>B-C2413037.R.3374</v>
          </cell>
          <cell r="F35" t="str">
            <v>16.01.2025</v>
          </cell>
          <cell r="M35" t="str">
            <v>Hemmersgasse M13
Bornheim
Allg. Störung normal</v>
          </cell>
          <cell r="N35" t="str">
            <v>1 Leuchte defekt</v>
          </cell>
          <cell r="O35" t="str">
            <v>Herr Kolbeck</v>
          </cell>
          <cell r="P35" t="str">
            <v>+492227932025</v>
          </cell>
          <cell r="X35" t="str">
            <v>24.01.2025</v>
          </cell>
        </row>
        <row r="36">
          <cell r="A36" t="str">
            <v>25_00032</v>
          </cell>
          <cell r="E36" t="str">
            <v>B-C2413037.R.3374</v>
          </cell>
          <cell r="F36" t="str">
            <v>16.01.2025</v>
          </cell>
          <cell r="M36" t="str">
            <v>Griegstraße 7-9
Bornheim
Allg Störung normal</v>
          </cell>
          <cell r="N36" t="str">
            <v>Leuchten 4+5 defekt</v>
          </cell>
          <cell r="O36" t="str">
            <v>Herr Kolbeck</v>
          </cell>
          <cell r="P36" t="str">
            <v>+492227932025</v>
          </cell>
          <cell r="X36" t="str">
            <v>24.01.2025</v>
          </cell>
        </row>
        <row r="37">
          <cell r="A37" t="str">
            <v>25_00033</v>
          </cell>
          <cell r="E37" t="str">
            <v>B-C2413037.R.3374</v>
          </cell>
          <cell r="F37" t="str">
            <v>16.01.2025</v>
          </cell>
          <cell r="M37" t="str">
            <v>Strombergstraße 15
Bornheim
Allg Störung normal</v>
          </cell>
          <cell r="N37" t="str">
            <v>1 Leuchte defekt</v>
          </cell>
          <cell r="O37" t="str">
            <v>Herr Kolbeck</v>
          </cell>
          <cell r="P37" t="str">
            <v>+492227932025</v>
          </cell>
          <cell r="X37" t="str">
            <v>24.01.2025</v>
          </cell>
        </row>
        <row r="38">
          <cell r="A38" t="str">
            <v>25_00034</v>
          </cell>
          <cell r="E38" t="str">
            <v>B-C2413037.R.3374</v>
          </cell>
          <cell r="F38" t="str">
            <v>19.01.2025</v>
          </cell>
          <cell r="M38" t="str">
            <v>Zur Bornheimer Mühle
Bornheim
Allg Störung normal</v>
          </cell>
          <cell r="N38" t="str">
            <v>Leuchten am Fußgängerweg, der am Spielplatz vorbei geht, leuchten nicht</v>
          </cell>
          <cell r="O38" t="str">
            <v>Herr Kolbeck</v>
          </cell>
          <cell r="P38" t="str">
            <v>+492227932025</v>
          </cell>
          <cell r="X38" t="str">
            <v>24.01.2025</v>
          </cell>
        </row>
        <row r="39">
          <cell r="A39" t="str">
            <v>25_00035</v>
          </cell>
          <cell r="E39" t="str">
            <v>B-C2413037.R.3374</v>
          </cell>
          <cell r="F39" t="str">
            <v>19.01.2025</v>
          </cell>
          <cell r="M39" t="str">
            <v>Cäsariusweg 6
Bornheim
Allg Störung normal</v>
          </cell>
          <cell r="N39" t="str">
            <v>Mast Nr. 4
leuchtet nicht</v>
          </cell>
          <cell r="O39" t="str">
            <v>Herr Kolbeck</v>
          </cell>
          <cell r="P39" t="str">
            <v>+492227932025</v>
          </cell>
          <cell r="X39" t="str">
            <v>24.01.2025</v>
          </cell>
        </row>
        <row r="40">
          <cell r="A40" t="str">
            <v>25_00036</v>
          </cell>
          <cell r="E40" t="str">
            <v>B-C2413002.R.3196</v>
          </cell>
          <cell r="F40" t="str">
            <v>20.01.2025</v>
          </cell>
          <cell r="M40" t="str">
            <v>Nikolaus-Lenau-Str. 15-16
BGL
Aus-/Umbau</v>
          </cell>
          <cell r="N40" t="str">
            <v>einen Mast 5,0 m LPH mit Micro Luma neu errichten</v>
          </cell>
          <cell r="O40" t="str">
            <v>Herr Clauberg</v>
          </cell>
          <cell r="P40" t="str">
            <v>+4915201634571</v>
          </cell>
          <cell r="X40"/>
        </row>
        <row r="41">
          <cell r="A41" t="str">
            <v>25_00037</v>
          </cell>
          <cell r="E41" t="str">
            <v>B-C2413002.R.3196</v>
          </cell>
          <cell r="F41" t="str">
            <v>19.01.2025</v>
          </cell>
          <cell r="M41" t="str">
            <v>Am Stadion/Paffrather Str./Jakobstr.
BGL
Allg. Störung mit RB-Einsatz</v>
          </cell>
          <cell r="N41" t="str">
            <v>10 Leuchten aus</v>
          </cell>
          <cell r="O41" t="str">
            <v>Herr Clauberg</v>
          </cell>
          <cell r="P41" t="str">
            <v>+4915201634571</v>
          </cell>
          <cell r="X41"/>
        </row>
        <row r="42">
          <cell r="A42" t="str">
            <v>25_00038</v>
          </cell>
          <cell r="E42" t="str">
            <v>B-C2413037.R.3374</v>
          </cell>
          <cell r="F42" t="str">
            <v>19.01.2025</v>
          </cell>
          <cell r="M42" t="str">
            <v>Weimarer Str.
Bornheim
Allg Störung mit RB-Einsatz</v>
          </cell>
          <cell r="N42" t="str">
            <v>mehrere Leuchten ausgefallen</v>
          </cell>
          <cell r="O42" t="str">
            <v>Herr Kolbeck</v>
          </cell>
          <cell r="P42" t="str">
            <v>+492227932025</v>
          </cell>
          <cell r="X42" t="str">
            <v>19.01.2025</v>
          </cell>
        </row>
        <row r="43">
          <cell r="A43" t="str">
            <v>25_00039</v>
          </cell>
          <cell r="E43" t="str">
            <v>B-C2413002.R.3196</v>
          </cell>
          <cell r="F43" t="str">
            <v>20.01.2025</v>
          </cell>
          <cell r="M43" t="str">
            <v>Am Rittersteg
BGL
höhere Gewalt/ Sabotage</v>
          </cell>
          <cell r="N43" t="str">
            <v xml:space="preserve">Mast 18 - Vandalismus
Masttüre aufgebrochen, Kük zerstört
</v>
          </cell>
          <cell r="O43" t="str">
            <v>Herr Clauberg</v>
          </cell>
          <cell r="P43" t="str">
            <v>+4915201634571</v>
          </cell>
          <cell r="X43" t="str">
            <v>22.01.2025</v>
          </cell>
        </row>
        <row r="44">
          <cell r="A44" t="str">
            <v>25_00040</v>
          </cell>
          <cell r="E44" t="str">
            <v>B-C2413037.R.3374</v>
          </cell>
          <cell r="F44" t="str">
            <v>20.01.2025</v>
          </cell>
          <cell r="M44" t="str">
            <v>Klosterstr. 17
Bornheim
Allg Störung normal</v>
          </cell>
          <cell r="N44" t="str">
            <v>1 Laterne leuchtet nicht</v>
          </cell>
          <cell r="O44" t="str">
            <v>Herr Schmitz</v>
          </cell>
          <cell r="P44"/>
          <cell r="X44" t="str">
            <v>24.01.2025</v>
          </cell>
        </row>
        <row r="45">
          <cell r="A45" t="str">
            <v>25_00041</v>
          </cell>
          <cell r="E45" t="str">
            <v>B-C2413002.R.3196</v>
          </cell>
          <cell r="F45" t="str">
            <v>20.01.2025</v>
          </cell>
          <cell r="M45" t="str">
            <v>Olefant
BGL
Reparatur/Instandsetzung</v>
          </cell>
          <cell r="N45" t="str">
            <v xml:space="preserve">Mast 2
es liegen keine 230 Volt an, Anschluss überprüfen und reparieren, KÜK nach oben setzen
</v>
          </cell>
          <cell r="O45" t="str">
            <v>Herr Clauberg</v>
          </cell>
          <cell r="P45" t="str">
            <v>+4915201634571</v>
          </cell>
          <cell r="X45" t="str">
            <v>24.01.2025</v>
          </cell>
        </row>
        <row r="46">
          <cell r="A46" t="str">
            <v>25_00042</v>
          </cell>
          <cell r="E46" t="str">
            <v>B-C2413037.R.3374</v>
          </cell>
          <cell r="F46" t="str">
            <v>20.01.2025</v>
          </cell>
          <cell r="M46" t="str">
            <v>Hohlenberg / Ecke Mackgasse
Bornheim
Allg. Störung normal</v>
          </cell>
          <cell r="N46" t="str">
            <v>leuchtet nicht</v>
          </cell>
          <cell r="O46" t="str">
            <v>Herr Jansen</v>
          </cell>
          <cell r="P46" t="str">
            <v>+492227932010</v>
          </cell>
          <cell r="X46"/>
        </row>
        <row r="47">
          <cell r="A47" t="str">
            <v>25_00043</v>
          </cell>
          <cell r="E47" t="str">
            <v>B-C2413002.R.3196</v>
          </cell>
          <cell r="F47" t="str">
            <v>20.01.2025</v>
          </cell>
          <cell r="M47" t="str">
            <v>diverse Straßen
BGL
Leuchtentest/-austausch</v>
          </cell>
          <cell r="N47" t="str">
            <v xml:space="preserve">Steinbacher Weg, Buchenallee
2 x Vulkanleuchte, Hornstr., Heidkampstr., Schmitt Blegge Str - Mini Luma; Mühlheimerstr., Leverkusener Str. - Luma 1
</v>
          </cell>
          <cell r="O47" t="str">
            <v>Herr Clauberg</v>
          </cell>
          <cell r="P47" t="str">
            <v>+4915201634571</v>
          </cell>
          <cell r="X47" t="str">
            <v>29.01.2025</v>
          </cell>
        </row>
        <row r="48">
          <cell r="A48" t="str">
            <v>25_00044</v>
          </cell>
          <cell r="E48" t="str">
            <v>B-C2413037.R.3374</v>
          </cell>
          <cell r="F48" t="str">
            <v>21.01.2025</v>
          </cell>
          <cell r="M48" t="str">
            <v>Bornheimer Mühle 23
Bornheim
Aus-/Umbau</v>
          </cell>
          <cell r="N48" t="str">
            <v>1 Mast auswechseln</v>
          </cell>
          <cell r="O48" t="str">
            <v>Herr Schmitz</v>
          </cell>
          <cell r="P48"/>
          <cell r="X48" t="str">
            <v>19.02.2025</v>
          </cell>
        </row>
        <row r="49">
          <cell r="A49" t="str">
            <v>25_00045</v>
          </cell>
          <cell r="E49" t="str">
            <v>B-C2413037.R.3374</v>
          </cell>
          <cell r="F49" t="str">
            <v>21.01.2025</v>
          </cell>
          <cell r="M49" t="str">
            <v>Leipziger Straße
Bornheim-Sechtem
Allg. Störung normal</v>
          </cell>
          <cell r="N49" t="str">
            <v>letzte Lampe Richtung Feld defekt, Bearbeitung erst bei festem Boden möglich</v>
          </cell>
          <cell r="O49" t="str">
            <v>Herr Jansen</v>
          </cell>
          <cell r="P49" t="str">
            <v>+492227932010</v>
          </cell>
          <cell r="X49"/>
        </row>
        <row r="50">
          <cell r="A50" t="str">
            <v>25_00046</v>
          </cell>
          <cell r="E50" t="str">
            <v>B-C2413037.R.3374</v>
          </cell>
          <cell r="F50" t="str">
            <v>21.01.2025</v>
          </cell>
          <cell r="M50" t="str">
            <v>Hemmersgasse
Bornheim
Allg. Störung normal</v>
          </cell>
          <cell r="N50" t="str">
            <v>Mast 4 und 13 leuchten wieder nicht</v>
          </cell>
          <cell r="O50" t="str">
            <v>Herr Jansen</v>
          </cell>
          <cell r="P50" t="str">
            <v>+492227932010</v>
          </cell>
          <cell r="X50" t="str">
            <v>29.01.2025</v>
          </cell>
        </row>
        <row r="51">
          <cell r="A51" t="str">
            <v>25_00047</v>
          </cell>
          <cell r="E51" t="str">
            <v>B-C2413037.R.3374</v>
          </cell>
          <cell r="F51" t="str">
            <v>22.01.2025</v>
          </cell>
          <cell r="M51" t="str">
            <v>Am Goldacker 
Bornheim
Allg. Störung normal</v>
          </cell>
          <cell r="N51" t="str">
            <v>Mast 2 (Goldacker)
Mast 8, 2 (Friedhof)
leuchten nicht</v>
          </cell>
          <cell r="O51" t="str">
            <v>Herr Schmitz</v>
          </cell>
          <cell r="P51"/>
          <cell r="X51" t="str">
            <v>24.01.2025</v>
          </cell>
        </row>
        <row r="52">
          <cell r="A52" t="str">
            <v>25_00048</v>
          </cell>
          <cell r="E52" t="str">
            <v>B-C2413037.R.3374</v>
          </cell>
          <cell r="F52" t="str">
            <v>22.01.2025</v>
          </cell>
          <cell r="M52" t="str">
            <v>Schlegelstraße
Bornheim
Allg. Störung normal</v>
          </cell>
          <cell r="N52" t="str">
            <v>Mast 4 leuchtet nicht</v>
          </cell>
          <cell r="O52" t="str">
            <v>Herr Schmitz</v>
          </cell>
          <cell r="P52"/>
          <cell r="X52" t="str">
            <v>24.01.2025</v>
          </cell>
        </row>
        <row r="53">
          <cell r="A53" t="str">
            <v>25_00049</v>
          </cell>
          <cell r="E53" t="str">
            <v>B-C2413002.R.3196</v>
          </cell>
          <cell r="F53" t="str">
            <v>23.01.2025</v>
          </cell>
          <cell r="M53" t="str">
            <v>Schützenstr. 14 a
BGL
Aus-/Umbau</v>
          </cell>
          <cell r="N53" t="str">
            <v xml:space="preserve">Mast 2 wechseln, 5,0 m LPH mit Mini Luma
</v>
          </cell>
          <cell r="O53" t="str">
            <v>Herr Clauberg</v>
          </cell>
          <cell r="P53" t="str">
            <v>+4915201634571</v>
          </cell>
          <cell r="X53"/>
        </row>
        <row r="54">
          <cell r="A54" t="str">
            <v>25_00050</v>
          </cell>
          <cell r="E54" t="str">
            <v>B-C2413002.R.3196</v>
          </cell>
          <cell r="F54" t="str">
            <v>01.01.2025</v>
          </cell>
          <cell r="M54" t="str">
            <v>div. Str.
BGL
Wartung</v>
          </cell>
          <cell r="N54" t="str">
            <v>Wiederholungs- und Erstanstrich gem. RV im Stadtgebiet BGL für das Jahr 2024 (6000 Stck. Wiederholungsanstriche/ 4000 Stck.Erstanstriche)</v>
          </cell>
          <cell r="O54" t="str">
            <v>Herr Menrath</v>
          </cell>
          <cell r="P54"/>
          <cell r="X54"/>
        </row>
        <row r="55">
          <cell r="A55" t="str">
            <v>25_00051</v>
          </cell>
          <cell r="E55" t="str">
            <v>B-C2413037.R.3374</v>
          </cell>
          <cell r="F55" t="str">
            <v>24.01.2025</v>
          </cell>
          <cell r="M55" t="str">
            <v>Zehnhoffstr. 1
Bornheim
Allg. Störung normal</v>
          </cell>
          <cell r="N55" t="str">
            <v>leuchtet nicht</v>
          </cell>
          <cell r="O55" t="str">
            <v>Herr Schmitz</v>
          </cell>
          <cell r="P55"/>
          <cell r="X55" t="str">
            <v>31.01.2025</v>
          </cell>
        </row>
        <row r="56">
          <cell r="A56" t="str">
            <v>25_00052</v>
          </cell>
          <cell r="E56" t="str">
            <v>B-C2413037.R.3374</v>
          </cell>
          <cell r="F56" t="str">
            <v>24.01.2025</v>
          </cell>
          <cell r="M56" t="str">
            <v>Zerrespfad / Ecke Wickingerstr.
Bornheim-Widdig
Allg. Störung normal</v>
          </cell>
          <cell r="N56" t="str">
            <v>1 Laterne leuchtet nicht</v>
          </cell>
          <cell r="O56" t="str">
            <v>Herr Schmitz</v>
          </cell>
          <cell r="P56"/>
          <cell r="X56" t="str">
            <v>31.01.2025</v>
          </cell>
        </row>
        <row r="57">
          <cell r="A57" t="str">
            <v>25_00053</v>
          </cell>
          <cell r="E57" t="str">
            <v>B-C2413037.R.3374</v>
          </cell>
          <cell r="F57" t="str">
            <v>23.01.2025</v>
          </cell>
          <cell r="M57" t="str">
            <v>Ferdinand-Rott-Str.
Bornheim
Allg. Störung mit RB-Einsatz</v>
          </cell>
          <cell r="N57" t="str">
            <v>komplette Bleuchtung aus</v>
          </cell>
          <cell r="O57" t="str">
            <v>Herr Schmitz</v>
          </cell>
          <cell r="P57"/>
          <cell r="X57" t="str">
            <v>23.01.2025</v>
          </cell>
        </row>
        <row r="58">
          <cell r="A58" t="str">
            <v>25_00054</v>
          </cell>
          <cell r="E58" t="str">
            <v>B-C2413037.R.3374</v>
          </cell>
          <cell r="F58" t="str">
            <v>22.01.2025</v>
          </cell>
          <cell r="M58" t="str">
            <v>Schlegelstraße
Bornheim
Leuchtentest/-austausch</v>
          </cell>
          <cell r="N58" t="str">
            <v>Mast 4 leuchtet nicht - Fassung defekt, Lampe tauschen 4,0 m LPH</v>
          </cell>
          <cell r="O58" t="str">
            <v>Herr Schmitz</v>
          </cell>
          <cell r="P58"/>
          <cell r="X58"/>
        </row>
        <row r="59">
          <cell r="A59" t="str">
            <v>25_00055</v>
          </cell>
          <cell r="E59" t="str">
            <v>B-C2413037.R.3374</v>
          </cell>
          <cell r="F59" t="str">
            <v>24.01.2025</v>
          </cell>
          <cell r="M59" t="str">
            <v>Mühlenbacher Str./Josef-Görtz-Str./Lucie-Simon-Weg/Hilger-Thiesen Str./ Sebastianosweg
Bornheim
Kabelfehler</v>
          </cell>
          <cell r="N59" t="str">
            <v>def. Strecke zw. FGÜ Friedrichstr. bis Kreuzung Brunnenstr.</v>
          </cell>
          <cell r="O59" t="str">
            <v>Herr Kolbeck</v>
          </cell>
          <cell r="P59" t="str">
            <v>+492227932025</v>
          </cell>
          <cell r="X59" t="str">
            <v>14.02.2025</v>
          </cell>
        </row>
        <row r="60">
          <cell r="A60" t="str">
            <v>25_00056</v>
          </cell>
          <cell r="E60" t="str">
            <v>B-C2413037.R.3374</v>
          </cell>
          <cell r="F60" t="str">
            <v>27.01.2025</v>
          </cell>
          <cell r="M60" t="str">
            <v>Klosterstr. 17
Bornheim-Merten
Allg Störung normal</v>
          </cell>
          <cell r="N60" t="str">
            <v>eine Laterne leuchtet nicht</v>
          </cell>
          <cell r="O60" t="str">
            <v>Herr Kolbeck</v>
          </cell>
          <cell r="P60" t="str">
            <v>+492227932025</v>
          </cell>
          <cell r="X60" t="str">
            <v>29.01.2025</v>
          </cell>
        </row>
        <row r="61">
          <cell r="A61" t="str">
            <v>25_00057</v>
          </cell>
          <cell r="E61" t="str">
            <v>B-C2413037.R.3374</v>
          </cell>
          <cell r="F61" t="str">
            <v>27.01.2025</v>
          </cell>
          <cell r="M61" t="str">
            <v>Klütschpfad 30
Bornheim-Walberberg
Allg Störung normal</v>
          </cell>
          <cell r="N61" t="str">
            <v>eine Laterne leuchtet nicht, auf der Ecke, geht kurz an und fällt dann komplett aus</v>
          </cell>
          <cell r="O61" t="str">
            <v>Herr Kolbeck</v>
          </cell>
          <cell r="P61" t="str">
            <v>+492227932025</v>
          </cell>
          <cell r="X61" t="str">
            <v>19.01.2025</v>
          </cell>
        </row>
        <row r="62">
          <cell r="A62" t="str">
            <v>25_00058</v>
          </cell>
          <cell r="E62" t="str">
            <v>B-C2413037.R.3374</v>
          </cell>
          <cell r="F62" t="str">
            <v>27.01.2025</v>
          </cell>
          <cell r="M62" t="str">
            <v>Schlegelstraße 
Bornheim
Allg Störung normal</v>
          </cell>
          <cell r="N62" t="str">
            <v>Mast Nr. 4
leuchtet nicht</v>
          </cell>
          <cell r="O62" t="str">
            <v>Herr Kolbeck</v>
          </cell>
          <cell r="P62" t="str">
            <v>+492227932025</v>
          </cell>
          <cell r="X62" t="str">
            <v>31.01.2025</v>
          </cell>
        </row>
        <row r="63">
          <cell r="A63" t="str">
            <v>25_00059</v>
          </cell>
          <cell r="E63" t="str">
            <v>B-C2413037.R.3374</v>
          </cell>
          <cell r="F63" t="str">
            <v>27.01.2025</v>
          </cell>
          <cell r="M63" t="str">
            <v>Griegstr. 7-9
Bornheim-Merten
Allg Störung normal</v>
          </cell>
          <cell r="N63" t="str">
            <v>Mast Nr. 4 + 5
Wackelkontakt</v>
          </cell>
          <cell r="O63" t="str">
            <v>Herr Kolbeck</v>
          </cell>
          <cell r="P63" t="str">
            <v>+492227932025</v>
          </cell>
          <cell r="X63" t="str">
            <v>29.01.2025</v>
          </cell>
        </row>
        <row r="64">
          <cell r="A64" t="str">
            <v>25_00060</v>
          </cell>
          <cell r="E64" t="str">
            <v>B-C2413037.R.3374</v>
          </cell>
          <cell r="F64" t="str">
            <v>27.01.2025</v>
          </cell>
          <cell r="M64" t="str">
            <v>Hemmersgasse
Bornheim
Allg Störung normal</v>
          </cell>
          <cell r="N64" t="str">
            <v>Mast Nr. 13
leuchtet wieder nicht</v>
          </cell>
          <cell r="O64" t="str">
            <v>Herr Kolbeck</v>
          </cell>
          <cell r="P64" t="str">
            <v>+492227932025</v>
          </cell>
          <cell r="X64" t="str">
            <v>29.01.2025</v>
          </cell>
        </row>
        <row r="65">
          <cell r="A65" t="str">
            <v>25_00061</v>
          </cell>
          <cell r="E65" t="str">
            <v>B-C2413037.R.3374</v>
          </cell>
          <cell r="F65" t="str">
            <v>27.01.2025</v>
          </cell>
          <cell r="M65" t="str">
            <v>Hanrathstr. 55
Bornheim-Walberberg
Allg Störung normal</v>
          </cell>
          <cell r="N65" t="str">
            <v>eine Leuchte flackert</v>
          </cell>
          <cell r="O65" t="str">
            <v>Herr Kolbeck</v>
          </cell>
          <cell r="P65" t="str">
            <v>+492227932025</v>
          </cell>
          <cell r="X65" t="str">
            <v>29.05.2025</v>
          </cell>
        </row>
        <row r="66">
          <cell r="A66" t="str">
            <v>25_00062</v>
          </cell>
          <cell r="E66" t="str">
            <v>B-C2413037.R.3374</v>
          </cell>
          <cell r="F66" t="str">
            <v>27.01.2025</v>
          </cell>
          <cell r="M66" t="str">
            <v>Robert-Stolz-Str./Talstr./
Bachstr./Rosengarten/
Am Mönchshof
Bornheim
Allg Störung PRIO 1</v>
          </cell>
          <cell r="N66" t="str">
            <v>komplett aus</v>
          </cell>
          <cell r="O66" t="str">
            <v>Herr Kolbeck</v>
          </cell>
          <cell r="P66" t="str">
            <v>+492227932025</v>
          </cell>
          <cell r="X66" t="str">
            <v>28.01.2025</v>
          </cell>
        </row>
        <row r="67">
          <cell r="A67" t="str">
            <v>25_00063</v>
          </cell>
          <cell r="E67" t="str">
            <v>B-C2413037.R.3374</v>
          </cell>
          <cell r="F67" t="str">
            <v>27.01.2025</v>
          </cell>
          <cell r="M67" t="str">
            <v>Hauptstr. 36
Bornheim-Walberberg
Aus-/Umbau</v>
          </cell>
          <cell r="N67" t="str">
            <v>Holzmast steht schief, instabil</v>
          </cell>
          <cell r="O67" t="str">
            <v>Herr Kolbeck</v>
          </cell>
          <cell r="P67" t="str">
            <v>+492227932025</v>
          </cell>
          <cell r="X67" t="str">
            <v>19.02.2025</v>
          </cell>
        </row>
        <row r="68">
          <cell r="A68" t="str">
            <v>25_00064</v>
          </cell>
          <cell r="E68" t="str">
            <v>B-C2413002.R.3196</v>
          </cell>
          <cell r="F68" t="str">
            <v>29.01.2025</v>
          </cell>
          <cell r="M68" t="str">
            <v>Zandersparkplätze - 
Bensberger Str.; An der Gohrsmühle
BGL
Allg. Störung PRIO 1</v>
          </cell>
          <cell r="N68" t="str">
            <v>3 defekte Leuchten Bensberger Str.
2 defekte Leuchten An der Gohrsmühle
Automat SB-Schrank Zanders Parkplatz hält nicht mehr</v>
          </cell>
          <cell r="O68" t="str">
            <v>Herr Menrath</v>
          </cell>
          <cell r="P68"/>
          <cell r="X68"/>
        </row>
        <row r="69">
          <cell r="A69" t="str">
            <v>25_00065</v>
          </cell>
          <cell r="E69" t="str">
            <v>B-C2413002.R.3196</v>
          </cell>
          <cell r="F69" t="str">
            <v>29.01.2025</v>
          </cell>
          <cell r="M69" t="str">
            <v>An den Weihern 72
BGL
Unfall normal</v>
          </cell>
          <cell r="N69" t="str">
            <v>Mast Nr. 1 ist beschädigt, 6,0 m LPH, verbogen</v>
          </cell>
          <cell r="O69" t="str">
            <v>Herr Menrath</v>
          </cell>
          <cell r="P69"/>
          <cell r="X69" t="str">
            <v>11.02.2025</v>
          </cell>
        </row>
        <row r="70">
          <cell r="A70" t="str">
            <v>25_00066</v>
          </cell>
          <cell r="E70" t="str">
            <v>B-C2413037.R.3374</v>
          </cell>
          <cell r="F70" t="str">
            <v>29.01.2025</v>
          </cell>
          <cell r="M70" t="str">
            <v>Zerrespfad
Bornheim-Widdig
Allg Störung normal</v>
          </cell>
          <cell r="N70" t="str">
            <v>zwischen Wikingerstr. und Kölner Landstr
mehrere Leuchten aus</v>
          </cell>
          <cell r="O70" t="str">
            <v>Herr Kolbeck</v>
          </cell>
          <cell r="P70" t="str">
            <v>+492227932025</v>
          </cell>
          <cell r="X70" t="str">
            <v>29.01.2025</v>
          </cell>
        </row>
        <row r="71">
          <cell r="A71" t="str">
            <v>25_00067</v>
          </cell>
          <cell r="E71" t="str">
            <v>B-C2413037.R.3374</v>
          </cell>
          <cell r="F71" t="str">
            <v>29.01.2025</v>
          </cell>
          <cell r="M71" t="str">
            <v>Uhlstr. 9
Bornheim-Kardorf
Allg Störung normal</v>
          </cell>
          <cell r="N71" t="str">
            <v>Leuchtet nicht</v>
          </cell>
          <cell r="O71" t="str">
            <v>Herr Kolbeck</v>
          </cell>
          <cell r="P71" t="str">
            <v>+492227932025</v>
          </cell>
          <cell r="X71" t="str">
            <v>31.01.2025</v>
          </cell>
        </row>
        <row r="72">
          <cell r="A72" t="str">
            <v>25_00068</v>
          </cell>
          <cell r="E72" t="str">
            <v>B-C2413037.R.3374</v>
          </cell>
          <cell r="F72" t="str">
            <v>25.01.2025</v>
          </cell>
          <cell r="M72" t="str">
            <v>Custorstr., Fuhrweg, Maarpfad, Dürener Str., Koblenzer Str.
Bornheim
Allg. Störung mit RB-Einsatz</v>
          </cell>
          <cell r="N72" t="str">
            <v>komplette Beleuchtung aus</v>
          </cell>
          <cell r="O72" t="str">
            <v>Herr Schmitz</v>
          </cell>
          <cell r="P72"/>
          <cell r="X72"/>
        </row>
        <row r="73">
          <cell r="A73" t="str">
            <v>25_00069</v>
          </cell>
          <cell r="E73" t="str">
            <v>B-C2413037.R.3374</v>
          </cell>
          <cell r="F73" t="str">
            <v>30.01.2025</v>
          </cell>
          <cell r="M73" t="str">
            <v>Uhlstr. 9
Bornheim-Kardorf
Allg Störung normal</v>
          </cell>
          <cell r="N73" t="str">
            <v>Leuchtet nicht</v>
          </cell>
          <cell r="O73" t="str">
            <v>Herr Kolbeck</v>
          </cell>
          <cell r="P73" t="str">
            <v>+492227932025</v>
          </cell>
          <cell r="X73"/>
        </row>
        <row r="74">
          <cell r="A74" t="str">
            <v>25_00070</v>
          </cell>
          <cell r="E74" t="str">
            <v>B-C2413037.R.3374</v>
          </cell>
          <cell r="F74" t="str">
            <v>31.01.2025</v>
          </cell>
          <cell r="M74" t="str">
            <v>Zerrespfad / Ecke Wickingerstr.
Bornheim-Widdig
Kabelfehler</v>
          </cell>
          <cell r="N74" t="str">
            <v>Schaltstelle Zerrespfad, 2 Automaten K25/A gefallen, halten nicht, Strecke erneut defekt
aus Entstörung 25_00058; 25_00066</v>
          </cell>
          <cell r="O74" t="str">
            <v>Herr Schmitz</v>
          </cell>
          <cell r="P74"/>
          <cell r="X74" t="str">
            <v>19.02.2025</v>
          </cell>
        </row>
        <row r="75">
          <cell r="A75" t="str">
            <v>25_00071</v>
          </cell>
          <cell r="E75" t="str">
            <v>B-C2413002.R.3196</v>
          </cell>
          <cell r="F75" t="str">
            <v>01.02.2025</v>
          </cell>
          <cell r="M75" t="str">
            <v>Kauler Kreuzgasse, Am Uhlenbruch und Uhlenweg, Im Mondsröttchen
BGL
Allg. Störung mit RB-Einsatz</v>
          </cell>
          <cell r="N75" t="str">
            <v>komplett aus</v>
          </cell>
          <cell r="O75" t="str">
            <v>Herr Clauberg</v>
          </cell>
          <cell r="P75" t="str">
            <v>+4915201634571</v>
          </cell>
          <cell r="X75"/>
        </row>
        <row r="76">
          <cell r="A76" t="str">
            <v>25_00072</v>
          </cell>
          <cell r="E76" t="str">
            <v>B-C2413002.R.3196</v>
          </cell>
          <cell r="F76" t="str">
            <v>02.02.2025</v>
          </cell>
          <cell r="M76" t="str">
            <v>Jan-Wellem-Str.
BGL
Allg. Störung mit RB-Einsatz</v>
          </cell>
          <cell r="N76" t="str">
            <v>komplett aus</v>
          </cell>
          <cell r="O76" t="str">
            <v>Herr Clauberg</v>
          </cell>
          <cell r="P76" t="str">
            <v>+4915201634571</v>
          </cell>
          <cell r="X76"/>
        </row>
        <row r="77">
          <cell r="A77" t="str">
            <v>25_00073</v>
          </cell>
          <cell r="E77" t="str">
            <v>B-C2413002.R.3196</v>
          </cell>
          <cell r="F77" t="str">
            <v>02.02.2025</v>
          </cell>
          <cell r="M77" t="str">
            <v>An der Gohrsmühle
BGL
Allg. Störung mit RB-Einsatz</v>
          </cell>
          <cell r="N77" t="str">
            <v>Parkplatzbeleuchtung komplett aus</v>
          </cell>
          <cell r="O77" t="str">
            <v>Herr Clauberg</v>
          </cell>
          <cell r="P77" t="str">
            <v>+4915201634571</v>
          </cell>
          <cell r="X77"/>
        </row>
        <row r="78">
          <cell r="A78" t="str">
            <v>25_00074</v>
          </cell>
          <cell r="E78" t="str">
            <v>B-C2413002.R.3196</v>
          </cell>
          <cell r="F78" t="str">
            <v>03.02.2025</v>
          </cell>
          <cell r="M78" t="str">
            <v>Am Vogelherd 20
BGL
Reparatur/Instandsetzung</v>
          </cell>
          <cell r="N78" t="str">
            <v xml:space="preserve">Mast 9 
Dach montieren
</v>
          </cell>
          <cell r="O78" t="str">
            <v>Herr Clauberg</v>
          </cell>
          <cell r="P78" t="str">
            <v>+4915201634571</v>
          </cell>
          <cell r="X78" t="str">
            <v>06.02.2025</v>
          </cell>
        </row>
        <row r="79">
          <cell r="A79" t="str">
            <v>25_00075</v>
          </cell>
          <cell r="E79" t="str">
            <v>B-C2413002.R.3196</v>
          </cell>
          <cell r="F79" t="str">
            <v>04.02.2025</v>
          </cell>
          <cell r="M79" t="str">
            <v>Steinbacher Weg
BGL
Leuchtentest/-austausch</v>
          </cell>
          <cell r="N79" t="str">
            <v xml:space="preserve">Mast 3
1 x Vulkanleuchte wechseln
</v>
          </cell>
          <cell r="O79" t="str">
            <v>Herr Clauberg</v>
          </cell>
          <cell r="P79" t="str">
            <v>+4915201634571</v>
          </cell>
          <cell r="X79" t="str">
            <v>06.02.2025</v>
          </cell>
        </row>
        <row r="80">
          <cell r="A80" t="str">
            <v>25_00076</v>
          </cell>
          <cell r="E80" t="str">
            <v>B-C2413002.R.3196</v>
          </cell>
          <cell r="F80" t="str">
            <v>04.02.2025</v>
          </cell>
          <cell r="M80" t="str">
            <v>Schloßstr. 64
BGL
Störung Prio 1</v>
          </cell>
          <cell r="N80" t="str">
            <v>Kabel gerissen</v>
          </cell>
          <cell r="O80" t="str">
            <v>Herr Clauberg</v>
          </cell>
          <cell r="P80" t="str">
            <v>+4915201634571</v>
          </cell>
          <cell r="X80" t="str">
            <v>06.02.2025</v>
          </cell>
        </row>
        <row r="81">
          <cell r="A81" t="str">
            <v>25_00077</v>
          </cell>
          <cell r="E81" t="str">
            <v>B-C2413002.R.3196</v>
          </cell>
          <cell r="F81" t="str">
            <v>05.02.2025</v>
          </cell>
          <cell r="M81" t="str">
            <v>Schloßstr. 
BGL
Aus-/Umbau</v>
          </cell>
          <cell r="N81" t="str">
            <v>LST 12, 13, 19 durchmuffen,
6 Leuchten demontieren, alles Vulkan</v>
          </cell>
          <cell r="O81" t="str">
            <v>Herr Clauberg</v>
          </cell>
          <cell r="P81" t="str">
            <v>+4915201634571</v>
          </cell>
          <cell r="X81" t="str">
            <v>11.02.2025</v>
          </cell>
        </row>
        <row r="82">
          <cell r="A82" t="str">
            <v>25_00078</v>
          </cell>
          <cell r="E82" t="str">
            <v>B-C2413037.R.3374</v>
          </cell>
          <cell r="F82" t="str">
            <v>06.02.2025</v>
          </cell>
          <cell r="M82" t="str">
            <v>Hellstr. 87
Bornheim
Reparatur/Instandsetzung</v>
          </cell>
          <cell r="N82" t="str">
            <v>Holzmast 8,0 m LPH austauschen 
defekt</v>
          </cell>
          <cell r="O82" t="str">
            <v>Herr Kolbeck</v>
          </cell>
          <cell r="P82" t="str">
            <v>+492227932025</v>
          </cell>
          <cell r="X82" t="str">
            <v>07.02.2025</v>
          </cell>
        </row>
        <row r="83">
          <cell r="A83" t="str">
            <v>25_00079</v>
          </cell>
          <cell r="E83" t="str">
            <v>B-C2413035.R.3377</v>
          </cell>
          <cell r="F83" t="str">
            <v>06.02.2025</v>
          </cell>
          <cell r="M83" t="str">
            <v>Schloßstr. 
BGL
Reparatur/Instandsetzung</v>
          </cell>
          <cell r="N83" t="str">
            <v>Kabel reparieren</v>
          </cell>
          <cell r="O83" t="str">
            <v>Herr Jahnke</v>
          </cell>
          <cell r="P83" t="str">
            <v>+492202141259</v>
          </cell>
          <cell r="X83"/>
        </row>
        <row r="84">
          <cell r="A84" t="str">
            <v>25_00080</v>
          </cell>
          <cell r="E84" t="str">
            <v>B-C2413037.R.3374</v>
          </cell>
          <cell r="F84" t="str">
            <v>11.02.2025</v>
          </cell>
          <cell r="M84" t="str">
            <v>St. Georg Straße 63
Bornheim-Widdig
Allg Störung normal</v>
          </cell>
          <cell r="N84" t="str">
            <v>Leuchtet nicht</v>
          </cell>
          <cell r="O84" t="str">
            <v>Herr Kolbeck</v>
          </cell>
          <cell r="P84" t="str">
            <v>+492227932025</v>
          </cell>
          <cell r="X84" t="str">
            <v>12.02.2025</v>
          </cell>
        </row>
        <row r="85">
          <cell r="A85" t="str">
            <v>25_00081</v>
          </cell>
          <cell r="E85" t="str">
            <v>B-C2413037.R.3374</v>
          </cell>
          <cell r="F85" t="str">
            <v>12.02.2025</v>
          </cell>
          <cell r="M85" t="str">
            <v>Custorstr., Maarpfad, Koblenzer Str.
Bornheim-Roisdorf
Allg Störung normal</v>
          </cell>
          <cell r="N85" t="str">
            <v xml:space="preserve">gehen viel zu spät an </v>
          </cell>
          <cell r="O85" t="str">
            <v>Herr Kolbeck</v>
          </cell>
          <cell r="P85" t="str">
            <v>+492227932025</v>
          </cell>
          <cell r="X85" t="str">
            <v>25.02.2025</v>
          </cell>
        </row>
        <row r="86">
          <cell r="A86" t="str">
            <v>25_00082</v>
          </cell>
          <cell r="E86" t="str">
            <v>B-C2413002.R.3196</v>
          </cell>
          <cell r="F86" t="str">
            <v>12.02.2025</v>
          </cell>
          <cell r="M86" t="str">
            <v>Stationsstr. / Rheinberg Gallerie 
BGL
allg. Störung PRIO 1</v>
          </cell>
          <cell r="N86" t="str">
            <v>9 Leuchten aus</v>
          </cell>
          <cell r="O86" t="str">
            <v>Herr Clauberg</v>
          </cell>
          <cell r="P86" t="str">
            <v>+4915201634571</v>
          </cell>
          <cell r="X86"/>
        </row>
        <row r="87">
          <cell r="A87" t="str">
            <v>25_00083</v>
          </cell>
          <cell r="E87" t="str">
            <v>B-C2413002.R.3196</v>
          </cell>
          <cell r="F87" t="str">
            <v>12.02.2025</v>
          </cell>
          <cell r="M87" t="str">
            <v>Heimstättenweg 25
BGL
Unfall normal</v>
          </cell>
          <cell r="N87" t="str">
            <v>Mast 5 
5,0 m LPH auswechseln</v>
          </cell>
          <cell r="O87" t="str">
            <v>Herr Clauberg</v>
          </cell>
          <cell r="P87" t="str">
            <v>+4915201634571</v>
          </cell>
          <cell r="X87"/>
        </row>
        <row r="88">
          <cell r="A88" t="str">
            <v>25_00084</v>
          </cell>
          <cell r="E88" t="str">
            <v>B-C2413037.R.3374</v>
          </cell>
          <cell r="F88" t="str">
            <v>12.02.2025</v>
          </cell>
          <cell r="M88" t="str">
            <v>Gammersbachweg 32
Bornheim-Roisdorf
Allg Störung PRIO 1</v>
          </cell>
          <cell r="N88" t="str">
            <v>Gammersbachweg und Bendenweg komplett aus</v>
          </cell>
          <cell r="O88" t="str">
            <v>Herr Kolbeck</v>
          </cell>
          <cell r="P88" t="str">
            <v>+492227932025</v>
          </cell>
          <cell r="X88" t="str">
            <v>25.02.2025</v>
          </cell>
        </row>
        <row r="89">
          <cell r="A89" t="str">
            <v>25_00085</v>
          </cell>
          <cell r="E89" t="str">
            <v>B-C2413008.R.3361</v>
          </cell>
          <cell r="F89" t="str">
            <v>14.02.2025</v>
          </cell>
          <cell r="M89" t="str">
            <v>div.
Siegburg
Materialgestellung</v>
          </cell>
          <cell r="N89" t="str">
            <v>Verkauf von Leuchten, Auslegern und Masten
lt. Angebot Nr. BL25010</v>
          </cell>
          <cell r="O89" t="str">
            <v>Herr Hartung</v>
          </cell>
          <cell r="P89"/>
          <cell r="X89" t="str">
            <v>/</v>
          </cell>
        </row>
        <row r="90">
          <cell r="A90" t="str">
            <v>25_00086</v>
          </cell>
          <cell r="E90" t="str">
            <v>B-C2413002.R.3196</v>
          </cell>
          <cell r="F90" t="str">
            <v>17.02.2025</v>
          </cell>
          <cell r="M90" t="str">
            <v>Herrenstrunden bei Hs 46
BGL
Allg. Störung PRIO 1</v>
          </cell>
          <cell r="N90" t="str">
            <v>angefahrenen Verteilerschrank wechseln</v>
          </cell>
          <cell r="O90" t="str">
            <v>Herr Clauberg</v>
          </cell>
          <cell r="P90" t="str">
            <v>+4915201634571</v>
          </cell>
          <cell r="X90" t="str">
            <v>28.02.2025</v>
          </cell>
        </row>
        <row r="91">
          <cell r="A91" t="str">
            <v>25_00087</v>
          </cell>
          <cell r="E91" t="str">
            <v>B-C2413037.R.3374</v>
          </cell>
          <cell r="F91" t="str">
            <v>17.02.2025</v>
          </cell>
          <cell r="M91" t="str">
            <v>Im Grommersgarten
Bornheim-Sechtem
Allg Störung normal</v>
          </cell>
          <cell r="N91" t="str">
            <v>vor Haus Nr. 10
Masttür defekt</v>
          </cell>
          <cell r="O91" t="str">
            <v>Herr Kolbeck</v>
          </cell>
          <cell r="P91" t="str">
            <v>+492227932025</v>
          </cell>
          <cell r="X91" t="str">
            <v>25.02.2025</v>
          </cell>
        </row>
        <row r="92">
          <cell r="A92" t="str">
            <v>25_00088</v>
          </cell>
          <cell r="E92" t="str">
            <v>B-C2413036.E.3378</v>
          </cell>
          <cell r="F92" t="str">
            <v>17.02.2025</v>
          </cell>
          <cell r="M92" t="str">
            <v>Duisdorfer Straße 12
Alfter
Aus-/Umbau</v>
          </cell>
          <cell r="N92" t="str">
            <v>Beleuchtungsanlagen ändern und erweitern</v>
          </cell>
          <cell r="O92" t="str">
            <v>Herr Clauberg</v>
          </cell>
          <cell r="P92" t="str">
            <v>+4915201634571</v>
          </cell>
          <cell r="X92" t="str">
            <v>28.02.2025</v>
          </cell>
        </row>
        <row r="93">
          <cell r="A93" t="str">
            <v>25_00089</v>
          </cell>
          <cell r="E93" t="str">
            <v>B-C2413037.R.3374</v>
          </cell>
          <cell r="F93" t="str">
            <v>17.02.2025</v>
          </cell>
          <cell r="M93" t="str">
            <v>Bahnhofgelände 
Bornheim-Widdig
Allg Störung normal</v>
          </cell>
          <cell r="N93" t="str">
            <v>eine Laterne leuchtet nicht</v>
          </cell>
          <cell r="O93" t="str">
            <v>Herr Kolbeck</v>
          </cell>
          <cell r="P93" t="str">
            <v>+492227932025</v>
          </cell>
          <cell r="X93" t="str">
            <v>25.02.2025</v>
          </cell>
        </row>
        <row r="94">
          <cell r="A94" t="str">
            <v>25_00090</v>
          </cell>
          <cell r="E94" t="str">
            <v>B-C2413037.R.3374</v>
          </cell>
          <cell r="F94" t="str">
            <v>18.02.2025</v>
          </cell>
          <cell r="M94" t="str">
            <v>Hemmersgasse
Bornheim
Allg Störung normal</v>
          </cell>
          <cell r="N94" t="str">
            <v>Mast 9 + 13
schon länger defekt</v>
          </cell>
          <cell r="O94" t="str">
            <v>Herr Kolbeck</v>
          </cell>
          <cell r="P94" t="str">
            <v>+492227932025</v>
          </cell>
          <cell r="X94" t="str">
            <v>25.02.2025</v>
          </cell>
        </row>
        <row r="95">
          <cell r="A95" t="str">
            <v>25_00091</v>
          </cell>
          <cell r="E95" t="str">
            <v>B-C2413037.R.3374</v>
          </cell>
          <cell r="F95" t="str">
            <v>18.02.2025</v>
          </cell>
          <cell r="M95" t="str">
            <v>Kalkstr
Bornheim
Allg Störung normal</v>
          </cell>
          <cell r="N95" t="str">
            <v>Mast 1 , Kreisel
leuchtet nicht</v>
          </cell>
          <cell r="O95" t="str">
            <v>Herr Kolbeck</v>
          </cell>
          <cell r="P95" t="str">
            <v>+492227932025</v>
          </cell>
          <cell r="X95" t="str">
            <v>25.02.2025</v>
          </cell>
        </row>
        <row r="96">
          <cell r="A96" t="str">
            <v>25_00092</v>
          </cell>
          <cell r="E96" t="str">
            <v>B-C2413037.R.3374</v>
          </cell>
          <cell r="F96" t="str">
            <v>18.02.2025</v>
          </cell>
          <cell r="M96" t="str">
            <v>Grünwaldstr.
Bornheim-Dersdorf
Allg Störung normal</v>
          </cell>
          <cell r="N96" t="str">
            <v>Kreuzung Bushaltestelle
leuchtet nicht</v>
          </cell>
          <cell r="O96" t="str">
            <v>Herr Kolbeck</v>
          </cell>
          <cell r="P96" t="str">
            <v>+492227932025</v>
          </cell>
          <cell r="X96"/>
        </row>
        <row r="97">
          <cell r="A97" t="str">
            <v>25_00093</v>
          </cell>
          <cell r="E97" t="str">
            <v>B-C2413037.R.3374</v>
          </cell>
          <cell r="F97" t="str">
            <v>19.02.2025</v>
          </cell>
          <cell r="M97" t="str">
            <v>Griegstraße 7-9
Bornheim
Allg Störung normal</v>
          </cell>
          <cell r="N97" t="str">
            <v>Leuchten 4+5 defekt weiterhin defekt trotz mehrfacher Meldung</v>
          </cell>
          <cell r="O97" t="str">
            <v>Herr Kolbeck</v>
          </cell>
          <cell r="P97" t="str">
            <v>+492227932025</v>
          </cell>
          <cell r="X97" t="str">
            <v>25.02.2025</v>
          </cell>
        </row>
        <row r="98">
          <cell r="A98" t="str">
            <v>25_00094</v>
          </cell>
          <cell r="E98" t="str">
            <v>B-C2413037.R.3374</v>
          </cell>
          <cell r="F98" t="str">
            <v>19.02.2025</v>
          </cell>
          <cell r="M98" t="str">
            <v>Graue Burgstr.
Bornheim
Aus-/Umbau</v>
          </cell>
          <cell r="N98" t="str">
            <v>M1, M2, M10, M13, M14, M21, M22, M23, M24, M25, M32 auswechseln, 8,0 m LPH</v>
          </cell>
          <cell r="O98" t="str">
            <v>Herr Kolbeck</v>
          </cell>
          <cell r="P98" t="str">
            <v>+492227932025</v>
          </cell>
          <cell r="X98" t="str">
            <v>17.03.2025</v>
          </cell>
        </row>
        <row r="99">
          <cell r="A99" t="str">
            <v>25_00095</v>
          </cell>
          <cell r="E99" t="str">
            <v>B-C2413037.R.3374</v>
          </cell>
          <cell r="F99" t="str">
            <v>19.02.2025</v>
          </cell>
          <cell r="M99" t="str">
            <v>Schlegelstraße 20
Bornheim
Allg Störung normal</v>
          </cell>
          <cell r="N99" t="str">
            <v>Mast Nr. 9
leuchtet nicht</v>
          </cell>
          <cell r="O99" t="str">
            <v>Herr Kolbeck</v>
          </cell>
          <cell r="P99" t="str">
            <v>+492227932025</v>
          </cell>
          <cell r="X99" t="str">
            <v>06.03.2025</v>
          </cell>
        </row>
        <row r="100">
          <cell r="A100" t="str">
            <v>25_00096</v>
          </cell>
          <cell r="E100" t="str">
            <v>B-C2413037.R.3374</v>
          </cell>
          <cell r="F100" t="str">
            <v>19.02.2025</v>
          </cell>
          <cell r="M100" t="str">
            <v>Allemannenweg und abzweigende Straßen
Bornheim
Allg Störung normal</v>
          </cell>
          <cell r="N100" t="str">
            <v>Beleuchtung durchgängig an</v>
          </cell>
          <cell r="O100" t="str">
            <v>Herr Kolbeck</v>
          </cell>
          <cell r="P100" t="str">
            <v>+492227932025</v>
          </cell>
          <cell r="X100" t="str">
            <v>06.03.2025</v>
          </cell>
        </row>
        <row r="101">
          <cell r="A101" t="str">
            <v>25_00097</v>
          </cell>
          <cell r="E101" t="str">
            <v>B-C2413037.R.3374</v>
          </cell>
          <cell r="F101" t="str">
            <v>20.02.2025</v>
          </cell>
          <cell r="M101" t="str">
            <v>Mörnerstr. + Heusstraße
Bornheim
Allg Störung PRIO 1</v>
          </cell>
          <cell r="N101" t="str">
            <v>Beleuchtung komplett ausgefallen</v>
          </cell>
          <cell r="O101" t="str">
            <v>Herr Kolbeck</v>
          </cell>
          <cell r="P101" t="str">
            <v>+492227932025</v>
          </cell>
          <cell r="X101" t="str">
            <v>25.02.2025</v>
          </cell>
        </row>
        <row r="102">
          <cell r="A102" t="str">
            <v>25_00098</v>
          </cell>
          <cell r="E102" t="str">
            <v>B-C2413037.R.3374</v>
          </cell>
          <cell r="F102" t="str">
            <v>20.02.2025</v>
          </cell>
          <cell r="M102" t="str">
            <v>Adenauerallee/Heusstrasse/Herderstrasse/
Schumacherstrasse
Bornheim
Allg Störung PRIO 1</v>
          </cell>
          <cell r="N102" t="str">
            <v>Beleuchtung komplett ausgefallen</v>
          </cell>
          <cell r="O102" t="str">
            <v>Herr Kolbeck</v>
          </cell>
          <cell r="P102" t="str">
            <v>+492227932025</v>
          </cell>
          <cell r="X102" t="str">
            <v>25.02.2025</v>
          </cell>
        </row>
        <row r="103">
          <cell r="A103" t="str">
            <v>25_00099</v>
          </cell>
          <cell r="E103" t="str">
            <v>B-C2413002.R.3196</v>
          </cell>
          <cell r="F103" t="str">
            <v>24.02.2025</v>
          </cell>
          <cell r="M103" t="str">
            <v>div. Straßen
BGL
Leuchtentest/-austausch</v>
          </cell>
          <cell r="N103" t="str">
            <v>5 x Vulkanleuchte, 2 x Publiska</v>
          </cell>
          <cell r="O103" t="str">
            <v>Herr Clauberg</v>
          </cell>
          <cell r="P103" t="str">
            <v>+4915201634571</v>
          </cell>
          <cell r="X103" t="str">
            <v>27.02.2025</v>
          </cell>
        </row>
        <row r="104">
          <cell r="A104" t="str">
            <v>25_00100</v>
          </cell>
          <cell r="E104" t="str">
            <v>B-C2413037.R.3374</v>
          </cell>
          <cell r="F104" t="str">
            <v>23.02.2025</v>
          </cell>
          <cell r="M104" t="str">
            <v>Wendelinstr./Graue Burgstr./Am alten Sportplatz
Bornheim
Allg Störung mit RB-Einsatz</v>
          </cell>
          <cell r="N104" t="str">
            <v>Beleuchtung komplett ausgefallen</v>
          </cell>
          <cell r="O104" t="str">
            <v>Herr Kolbeck</v>
          </cell>
          <cell r="P104" t="str">
            <v>+492227932025</v>
          </cell>
          <cell r="X104" t="str">
            <v>23.02.2025</v>
          </cell>
        </row>
        <row r="105">
          <cell r="A105" t="str">
            <v>25_00101</v>
          </cell>
          <cell r="E105" t="str">
            <v>B-C2413037.R.3374</v>
          </cell>
          <cell r="F105" t="str">
            <v>24.02.2025</v>
          </cell>
          <cell r="M105" t="str">
            <v>Wendelinstr./Graue Burgstr./Am alten Sportplatz
Bornheim
Kabelfehler</v>
          </cell>
          <cell r="N105" t="str">
            <v>Beleuchtung komplett ausgefallen - Automat hält nicht
aus Entstörung mit RB_Einsatz 25_00100</v>
          </cell>
          <cell r="O105" t="str">
            <v>Herr Kolbeck</v>
          </cell>
          <cell r="P105" t="str">
            <v>+492227932025</v>
          </cell>
          <cell r="X105"/>
        </row>
        <row r="106">
          <cell r="A106" t="str">
            <v>25_00102</v>
          </cell>
          <cell r="E106" t="str">
            <v>B-C2413037.R.3374</v>
          </cell>
          <cell r="F106" t="str">
            <v>24.02.2025</v>
          </cell>
          <cell r="M106" t="str">
            <v>Robert-Stolz-Str. 30
Bornheim-Merten
Allg Störung normal</v>
          </cell>
          <cell r="N106" t="str">
            <v>Laterne flackert oder leuchtet gar nicht</v>
          </cell>
          <cell r="O106" t="str">
            <v>Herr Kolbeck</v>
          </cell>
          <cell r="P106" t="str">
            <v>+492227932025</v>
          </cell>
          <cell r="X106" t="str">
            <v>06.03.2025</v>
          </cell>
        </row>
        <row r="107">
          <cell r="A107" t="str">
            <v>25_00103</v>
          </cell>
          <cell r="E107" t="str">
            <v>B-C2413008.R.3369</v>
          </cell>
          <cell r="F107" t="str">
            <v>24.02.2025</v>
          </cell>
          <cell r="M107" t="str">
            <v>div.
Siegburg
Materialgestellung</v>
          </cell>
          <cell r="N107" t="str">
            <v>Materialtransport</v>
          </cell>
          <cell r="O107" t="str">
            <v>Herr Hartung</v>
          </cell>
          <cell r="P107"/>
          <cell r="X107"/>
        </row>
        <row r="108">
          <cell r="A108" t="str">
            <v>25_00104</v>
          </cell>
          <cell r="E108" t="str">
            <v>B-C2413037.R.3374</v>
          </cell>
          <cell r="F108" t="str">
            <v>25.02.2025</v>
          </cell>
          <cell r="M108" t="str">
            <v>Josephine von Boeselager-Str.
Bornheim-Merten
Allg Störung normal</v>
          </cell>
          <cell r="N108" t="str">
            <v>Mast 5 und 61 leuchten nicht</v>
          </cell>
          <cell r="O108" t="str">
            <v>Herr Kolbeck</v>
          </cell>
          <cell r="P108" t="str">
            <v>+492227932025</v>
          </cell>
          <cell r="X108" t="str">
            <v>06.03.2025</v>
          </cell>
        </row>
        <row r="109">
          <cell r="A109" t="str">
            <v>25_00105</v>
          </cell>
          <cell r="E109" t="str">
            <v>B-C2413037.R.3374</v>
          </cell>
          <cell r="F109" t="str">
            <v>25.02.2025</v>
          </cell>
          <cell r="M109" t="str">
            <v>Schweppenburgstraße Bornheim-Sechtem
Allg Störung normal</v>
          </cell>
          <cell r="N109" t="str">
            <v>zw. Haus-Nr. 6 und 8
pfeift in einer der hohen Frequenz
und leuchtet nicht</v>
          </cell>
          <cell r="O109" t="str">
            <v>Herr Kolbeck</v>
          </cell>
          <cell r="P109" t="str">
            <v>+492227932025</v>
          </cell>
          <cell r="X109" t="str">
            <v>06.03.2025</v>
          </cell>
        </row>
        <row r="110">
          <cell r="A110" t="str">
            <v>25_00106</v>
          </cell>
          <cell r="E110" t="str">
            <v>B-C2413037.R.3374</v>
          </cell>
          <cell r="F110" t="str">
            <v>25.02.2025</v>
          </cell>
          <cell r="M110" t="str">
            <v>Siegstraße 9
Bornheim-Hersel
Allg Störung normal</v>
          </cell>
          <cell r="N110" t="str">
            <v>Mast Nr. 5
leuchtet nicht</v>
          </cell>
          <cell r="O110" t="str">
            <v>Herr Kolbeck</v>
          </cell>
          <cell r="P110" t="str">
            <v>+492227932025</v>
          </cell>
          <cell r="X110" t="str">
            <v>06.03.2025</v>
          </cell>
        </row>
        <row r="111">
          <cell r="A111" t="str">
            <v>25_00107</v>
          </cell>
          <cell r="E111" t="str">
            <v>B-C2413036.E.3378</v>
          </cell>
          <cell r="F111" t="str">
            <v>26.02.2025</v>
          </cell>
          <cell r="M111" t="str">
            <v>Alfterer Straße 51
Alfter
Reparatur/Instandsetzung</v>
          </cell>
          <cell r="N111" t="str">
            <v>Mast 33 auswechseln</v>
          </cell>
          <cell r="O111" t="str">
            <v>Herr Clauberg</v>
          </cell>
          <cell r="P111" t="str">
            <v>+4915201634571</v>
          </cell>
          <cell r="X111"/>
        </row>
        <row r="112">
          <cell r="A112" t="str">
            <v>25_00108</v>
          </cell>
          <cell r="E112" t="str">
            <v>B-C2413037.R.3374</v>
          </cell>
          <cell r="F112" t="str">
            <v>26.02.2025</v>
          </cell>
          <cell r="M112" t="str">
            <v>Im Grommesgarten 10
Bornheim
Unfall normal</v>
          </cell>
          <cell r="N112" t="str">
            <v>Mast angefahren</v>
          </cell>
          <cell r="O112" t="str">
            <v>Herr Kolbeck</v>
          </cell>
          <cell r="P112" t="str">
            <v>+492227932025</v>
          </cell>
          <cell r="X112"/>
        </row>
        <row r="113">
          <cell r="A113" t="str">
            <v>25_00109</v>
          </cell>
          <cell r="E113" t="str">
            <v>B-C2413037.R.3374</v>
          </cell>
          <cell r="F113" t="str">
            <v>04.03.2025</v>
          </cell>
          <cell r="M113" t="str">
            <v>Hemmersgasse
Bornheim
Allg. Störung normal</v>
          </cell>
          <cell r="N113" t="str">
            <v>Mast 13 leuchtet nicht.</v>
          </cell>
          <cell r="O113" t="str">
            <v>Herr Kolbeck</v>
          </cell>
          <cell r="P113" t="str">
            <v>+492227932025</v>
          </cell>
          <cell r="X113" t="str">
            <v>06.03.2025</v>
          </cell>
        </row>
        <row r="114">
          <cell r="A114" t="str">
            <v>25_00110</v>
          </cell>
          <cell r="E114" t="str">
            <v>B-C2413037.R.3374</v>
          </cell>
          <cell r="F114" t="str">
            <v>06.03.2025</v>
          </cell>
          <cell r="M114" t="str">
            <v>Ferdinand-Rott-Str.
Bornheim-Merten
Allg. Störung normal</v>
          </cell>
          <cell r="N114" t="str">
            <v xml:space="preserve">Mast 5
leuchtet nicht
</v>
          </cell>
          <cell r="O114" t="str">
            <v>Herr Kolbeck</v>
          </cell>
          <cell r="P114" t="str">
            <v>+492227932025</v>
          </cell>
          <cell r="X114" t="str">
            <v>12.03.2025</v>
          </cell>
        </row>
        <row r="115">
          <cell r="A115" t="str">
            <v>25_00111</v>
          </cell>
          <cell r="E115" t="str">
            <v>B-C2413037.R.3374</v>
          </cell>
          <cell r="F115" t="str">
            <v>06.03.2025</v>
          </cell>
          <cell r="M115" t="str">
            <v>An der Grauen Burg 26
Bornheim
Allg. Störung normal</v>
          </cell>
          <cell r="N115" t="str">
            <v xml:space="preserve">Mast 5
leuchtet nicht
</v>
          </cell>
          <cell r="O115" t="str">
            <v>Herr Kolbeck</v>
          </cell>
          <cell r="P115" t="str">
            <v>+492227932025</v>
          </cell>
          <cell r="X115"/>
        </row>
        <row r="116">
          <cell r="A116" t="str">
            <v>25_00112</v>
          </cell>
          <cell r="E116" t="str">
            <v>B-C2413002.R.3196</v>
          </cell>
          <cell r="F116" t="str">
            <v>10.03.2025</v>
          </cell>
          <cell r="M116" t="str">
            <v>Paffrather Str. 80
BGL
Unfall normal</v>
          </cell>
          <cell r="N116" t="str">
            <v>Mast 16 a richten</v>
          </cell>
          <cell r="O116" t="str">
            <v>Herr Clauberg</v>
          </cell>
          <cell r="P116" t="str">
            <v>+4915201634571</v>
          </cell>
          <cell r="X116" t="str">
            <v>12.03.2025</v>
          </cell>
        </row>
        <row r="117">
          <cell r="A117" t="str">
            <v>25_00113</v>
          </cell>
          <cell r="E117" t="str">
            <v>B-C2413002.R.3196</v>
          </cell>
          <cell r="F117" t="str">
            <v>10.03.2025</v>
          </cell>
          <cell r="M117" t="str">
            <v>Sattlerweg 8
BGL
Allg. Störung PRIO 1</v>
          </cell>
          <cell r="N117" t="str">
            <v>Mast 6 5,0 m LPH defekt
Leuchte + KÜK hier einlagern</v>
          </cell>
          <cell r="O117" t="str">
            <v>Herr Clauberg</v>
          </cell>
          <cell r="P117" t="str">
            <v>+4915201634571</v>
          </cell>
          <cell r="X117" t="str">
            <v>12.03.2025</v>
          </cell>
        </row>
        <row r="118">
          <cell r="A118" t="str">
            <v>25_00114</v>
          </cell>
          <cell r="E118" t="str">
            <v>B-C2413037.R.3374</v>
          </cell>
          <cell r="F118" t="str">
            <v>06.03.2025</v>
          </cell>
          <cell r="M118" t="str">
            <v>Ferdinand-Rott-Str. 15
Bornheim
Allg. Störung normal</v>
          </cell>
          <cell r="N118" t="str">
            <v>Mast 5
leuchtet nicht
Luxdata 28911</v>
          </cell>
          <cell r="O118" t="str">
            <v>Herr Kolbeck</v>
          </cell>
          <cell r="P118" t="str">
            <v>+492227932025</v>
          </cell>
          <cell r="X118" t="str">
            <v>/</v>
          </cell>
        </row>
        <row r="119">
          <cell r="A119" t="str">
            <v>25_00115</v>
          </cell>
          <cell r="E119" t="str">
            <v>B-C2413037.R.3380</v>
          </cell>
          <cell r="F119" t="str">
            <v>11.03.2025</v>
          </cell>
          <cell r="M119" t="str">
            <v>Lannerstr.
Bornheim
Aus-/Umbau</v>
          </cell>
          <cell r="N119" t="str">
            <v>Mast 2
Holzmast 8,0 m LPH austauschen</v>
          </cell>
          <cell r="O119" t="str">
            <v>Herr Kolbeck</v>
          </cell>
          <cell r="P119" t="str">
            <v>+492227932025</v>
          </cell>
          <cell r="X119" t="str">
            <v>/</v>
          </cell>
        </row>
        <row r="120">
          <cell r="A120" t="str">
            <v>25_00116</v>
          </cell>
          <cell r="E120" t="str">
            <v>B-C2413037.R.3374</v>
          </cell>
          <cell r="F120" t="str">
            <v>11.03.2025</v>
          </cell>
          <cell r="M120" t="str">
            <v>Hagenstr. 
Bornheim
Aus-/Umbau</v>
          </cell>
          <cell r="N120" t="str">
            <v>Mast 1 und Mast 2
Holzmaste austauschen 8,0 m LPH</v>
          </cell>
          <cell r="O120" t="str">
            <v>Herr Kolbeck</v>
          </cell>
          <cell r="P120" t="str">
            <v>+492227932025</v>
          </cell>
          <cell r="X120" t="str">
            <v>27.03.2025</v>
          </cell>
        </row>
        <row r="121">
          <cell r="A121" t="str">
            <v>25_00117</v>
          </cell>
          <cell r="E121" t="str">
            <v>B-C2413037.R.3374</v>
          </cell>
          <cell r="F121" t="str">
            <v>11.03.2025</v>
          </cell>
          <cell r="M121" t="str">
            <v>Straußweg / Ecke Brucknerstr.
Bornheim
Aus-/Umbau</v>
          </cell>
          <cell r="N121" t="str">
            <v>1 x Ecke Brucknerstr. 
8,0 m LPH Holzmaste austauschen</v>
          </cell>
          <cell r="O121" t="str">
            <v>Herr Kolbeck</v>
          </cell>
          <cell r="P121" t="str">
            <v>+492227932025</v>
          </cell>
          <cell r="X121" t="str">
            <v>27.03.2025</v>
          </cell>
        </row>
        <row r="122">
          <cell r="A122" t="str">
            <v>25_00118</v>
          </cell>
          <cell r="E122" t="str">
            <v>B-C2413037.R.3374</v>
          </cell>
          <cell r="F122" t="str">
            <v>11.03.2025</v>
          </cell>
          <cell r="M122" t="str">
            <v>Rüttersweg
Bornheim
Aus-/Umbau</v>
          </cell>
          <cell r="N122" t="str">
            <v>1 x  Ecke Klosterstraße
1 x vor Haus-Nr. 49
1 x Mast 10
1 x Ecke Schlossallee
Holzmaste 8,0 m austauschen</v>
          </cell>
          <cell r="O122"/>
          <cell r="P122" t="str">
            <v>+492227932025</v>
          </cell>
          <cell r="X122" t="str">
            <v>25.03.2025</v>
          </cell>
        </row>
        <row r="123">
          <cell r="A123" t="str">
            <v>25_00119</v>
          </cell>
          <cell r="E123" t="str">
            <v>B-C2413037.R.3374</v>
          </cell>
          <cell r="F123" t="str">
            <v>11.03.2025</v>
          </cell>
          <cell r="M123" t="str">
            <v>Broichgasse
Bornheim
Aus-/Umbau</v>
          </cell>
          <cell r="N123" t="str">
            <v>Ecke Sommersberg
1 x 8,0 m LPs Holzmast auswechseln</v>
          </cell>
          <cell r="O123" t="str">
            <v>Herr Kolbeck</v>
          </cell>
          <cell r="P123" t="str">
            <v>+492227932025</v>
          </cell>
          <cell r="X123" t="str">
            <v>28.04.2025</v>
          </cell>
        </row>
        <row r="124">
          <cell r="A124" t="str">
            <v>25_00120</v>
          </cell>
          <cell r="E124" t="str">
            <v>B-C2413037.R.3374</v>
          </cell>
          <cell r="F124" t="str">
            <v>11.03.2025</v>
          </cell>
          <cell r="M124" t="str">
            <v>Heisterbacher Str.
Bornheim
Aus-/Umbau</v>
          </cell>
          <cell r="N124" t="str">
            <v>Ecke Richard-Piel-Str
2 x Holzmaste 8,0 m LPH plus Freileitung und 2 x Leuchten austauschen</v>
          </cell>
          <cell r="O124" t="str">
            <v>Herr Kolbeck</v>
          </cell>
          <cell r="P124" t="str">
            <v>+492227932025</v>
          </cell>
          <cell r="X124" t="str">
            <v>27.03.2025</v>
          </cell>
        </row>
        <row r="125">
          <cell r="A125" t="str">
            <v>25_00121</v>
          </cell>
          <cell r="E125" t="str">
            <v>B-C2413037.R.3374</v>
          </cell>
          <cell r="F125" t="str">
            <v>11.03.2025</v>
          </cell>
          <cell r="M125" t="str">
            <v>Beethovenstr.
Bornheim
Aus-/Umbau</v>
          </cell>
          <cell r="N125" t="str">
            <v>4 x Betonmaste 8,0 m LPH plus Ausleger austauschen</v>
          </cell>
          <cell r="O125" t="str">
            <v>Herr Kolbeck</v>
          </cell>
          <cell r="P125" t="str">
            <v>+492227932025</v>
          </cell>
          <cell r="X125" t="str">
            <v>22.05.2025</v>
          </cell>
        </row>
        <row r="126">
          <cell r="A126" t="str">
            <v>25_00122</v>
          </cell>
          <cell r="E126" t="str">
            <v>B-C2413037.R.3374</v>
          </cell>
          <cell r="F126" t="str">
            <v>11.03.2025</v>
          </cell>
          <cell r="M126" t="str">
            <v>Straufsberg
Bornheim
Aus-/Umbau</v>
          </cell>
          <cell r="N126" t="str">
            <v>M 8 und M 10 8,0 m LPH
Holzmaste austauschen</v>
          </cell>
          <cell r="O126" t="str">
            <v>Herr Kolbeck</v>
          </cell>
          <cell r="P126" t="str">
            <v>+492227932025</v>
          </cell>
          <cell r="X126" t="str">
            <v>28.03.2025</v>
          </cell>
        </row>
        <row r="127">
          <cell r="A127" t="str">
            <v>25_00123</v>
          </cell>
          <cell r="E127" t="str">
            <v>B-C2413002.R.3196</v>
          </cell>
          <cell r="F127" t="str">
            <v>13.03.2025</v>
          </cell>
          <cell r="M127" t="str">
            <v>Neuenhauser Weg
BGL
Aus-/Umbau</v>
          </cell>
          <cell r="N127" t="str">
            <v>4 Maste 5,0 m LPH in vorh. Fundamentrohre betriebsfertig aufstellen, 62 m Kabel liefern und in Leerrohre ziehen</v>
          </cell>
          <cell r="O127" t="str">
            <v>Herr Clauberg</v>
          </cell>
          <cell r="P127" t="str">
            <v>+4915201634571</v>
          </cell>
          <cell r="X127" t="str">
            <v>16.04.2025</v>
          </cell>
        </row>
        <row r="128">
          <cell r="A128" t="str">
            <v>25_00124</v>
          </cell>
          <cell r="E128" t="str">
            <v>B-C2413002.R.3196</v>
          </cell>
          <cell r="F128" t="str">
            <v>17.03.2025</v>
          </cell>
          <cell r="M128" t="str">
            <v>Gladbacher Str. / 
Deutscher Platz
BGL
Allg. Störung PRIO 1</v>
          </cell>
          <cell r="N128" t="str">
            <v xml:space="preserve">12 Leuchten aus
Schaltstelle 224 </v>
          </cell>
          <cell r="O128" t="str">
            <v>Herr Clauberg</v>
          </cell>
          <cell r="P128" t="str">
            <v>+4915201634571</v>
          </cell>
          <cell r="X128" t="str">
            <v>17.03.2025</v>
          </cell>
        </row>
        <row r="129">
          <cell r="A129" t="str">
            <v>25_00125</v>
          </cell>
          <cell r="E129" t="str">
            <v>B-C2413037.R.3374</v>
          </cell>
          <cell r="F129" t="str">
            <v>17.03.2025</v>
          </cell>
          <cell r="M129" t="str">
            <v>Mertensgasse 17
Bornheim
Aus-/Umbau</v>
          </cell>
          <cell r="N129" t="str">
            <v>Holzmast schief; 
in 8,0 m LPH Stahl austauschen</v>
          </cell>
          <cell r="O129" t="str">
            <v>Herr Kolbeck</v>
          </cell>
          <cell r="P129" t="str">
            <v>+492227932025</v>
          </cell>
          <cell r="X129" t="str">
            <v>/</v>
          </cell>
        </row>
        <row r="130">
          <cell r="A130" t="str">
            <v>25_00126</v>
          </cell>
          <cell r="E130" t="str">
            <v>B-C2413037.R.3374</v>
          </cell>
          <cell r="F130" t="str">
            <v>17.03.2025</v>
          </cell>
          <cell r="M130" t="str">
            <v>Katzentränke
Bornheim
Aus-/Umbau</v>
          </cell>
          <cell r="N130" t="str">
            <v>4 Holzmaste und ein Betonmast schief; M 1-4; M 6
in 8,0 m LPH Stahl austauschen</v>
          </cell>
          <cell r="O130" t="str">
            <v>Herr Kolbeck</v>
          </cell>
          <cell r="P130" t="str">
            <v>+492227932025</v>
          </cell>
          <cell r="X130"/>
        </row>
        <row r="131">
          <cell r="A131" t="str">
            <v>25_00127</v>
          </cell>
          <cell r="E131" t="str">
            <v>B-C2413037.R.3374</v>
          </cell>
          <cell r="F131" t="str">
            <v>17.03.2025</v>
          </cell>
          <cell r="M131" t="str">
            <v>Bonn Brühler Straße 
Bornheim
Aus-/Umbau</v>
          </cell>
          <cell r="N131" t="str">
            <v>2 x Betonmast 8,0 m LPH austauschen - M 21 + M 31</v>
          </cell>
          <cell r="O131" t="str">
            <v>Herr Kolbeck</v>
          </cell>
          <cell r="P131" t="str">
            <v>+492227932025</v>
          </cell>
          <cell r="X131"/>
        </row>
        <row r="132">
          <cell r="A132" t="str">
            <v>25_00128</v>
          </cell>
          <cell r="E132" t="str">
            <v>B-C2413037.R.3374</v>
          </cell>
          <cell r="F132" t="str">
            <v>19.03.2025</v>
          </cell>
          <cell r="M132" t="str">
            <v>Ferdinand-Rott-Str.
Bornheim
Allg. Störung normal</v>
          </cell>
          <cell r="N132" t="str">
            <v>Mast 4
leuchtet nicht
Luxdata 28998/28999</v>
          </cell>
          <cell r="O132" t="str">
            <v>Herr Kolbeck</v>
          </cell>
          <cell r="P132" t="str">
            <v>+492227932025</v>
          </cell>
          <cell r="X132" t="str">
            <v>20.03.2025</v>
          </cell>
        </row>
        <row r="133">
          <cell r="A133" t="str">
            <v>25_00129</v>
          </cell>
          <cell r="E133" t="str">
            <v>B-C2413037.R.3374</v>
          </cell>
          <cell r="F133" t="str">
            <v>19.03.2025</v>
          </cell>
          <cell r="M133" t="str">
            <v>Kitzburger Str. / 
Franz-von-Kempis-Weg
Bornheim
Allg. Störung normal</v>
          </cell>
          <cell r="N133" t="str">
            <v>Kreuzung 81
Lampe blendet
Luxdata 29002</v>
          </cell>
          <cell r="O133" t="str">
            <v>Herr Kolbeck</v>
          </cell>
          <cell r="P133" t="str">
            <v>+492227932025</v>
          </cell>
          <cell r="X133" t="str">
            <v>26.03.2025</v>
          </cell>
        </row>
        <row r="134">
          <cell r="A134" t="str">
            <v>25_00130</v>
          </cell>
          <cell r="E134" t="str">
            <v>B-C2413037.R.3374</v>
          </cell>
          <cell r="F134" t="str">
            <v>19.03.2025</v>
          </cell>
          <cell r="M134" t="str">
            <v>Griegstr.
Bornheim
Allg. Störung normal</v>
          </cell>
          <cell r="N134" t="str">
            <v>Leuchte Nr. 5
flackert
Luxdata 29003</v>
          </cell>
          <cell r="O134" t="str">
            <v>Herr Kolbeck</v>
          </cell>
          <cell r="P134" t="str">
            <v>+492227932025</v>
          </cell>
          <cell r="X134" t="str">
            <v>20.03.2025</v>
          </cell>
        </row>
        <row r="135">
          <cell r="A135" t="str">
            <v>25_00131</v>
          </cell>
          <cell r="E135" t="str">
            <v>B-C2413037.R.3374</v>
          </cell>
          <cell r="F135" t="str">
            <v>20.03.2025</v>
          </cell>
          <cell r="M135" t="str">
            <v>Annemarie Renger Str.
Bornheim-Roisdorf
Allg. Störung PRIO 1</v>
          </cell>
          <cell r="N135" t="str">
            <v>eine Laterne komplett umgefahren, liegt im Grünstreifen
Luxdata 29006</v>
          </cell>
          <cell r="O135" t="str">
            <v>Herr Kolbeck</v>
          </cell>
          <cell r="P135" t="str">
            <v>+492227932025</v>
          </cell>
          <cell r="X135" t="str">
            <v>26.03.2025</v>
          </cell>
        </row>
        <row r="136">
          <cell r="A136" t="str">
            <v>25_00132</v>
          </cell>
          <cell r="E136" t="str">
            <v>B-C2413037.R.3374</v>
          </cell>
          <cell r="F136" t="str">
            <v>20.03.2025</v>
          </cell>
          <cell r="M136" t="str">
            <v>Annemarie Renger Str.
Bornheim-Roisdorf
Unfall normal</v>
          </cell>
          <cell r="N136" t="str">
            <v>6,0 m LPH tauschen</v>
          </cell>
          <cell r="O136" t="str">
            <v>Herr Kolbeck</v>
          </cell>
          <cell r="P136" t="str">
            <v>+492227932025</v>
          </cell>
          <cell r="X136"/>
        </row>
        <row r="137">
          <cell r="A137" t="str">
            <v>25_00133</v>
          </cell>
          <cell r="E137" t="str">
            <v>B-C2413002.R.3196</v>
          </cell>
          <cell r="F137" t="str">
            <v>20.03.2025</v>
          </cell>
          <cell r="M137" t="str">
            <v>Auf der Kaule 50 d
BGL
Aus-/Umbau</v>
          </cell>
          <cell r="N137" t="str">
            <v xml:space="preserve">Mast 18 versetzen
</v>
          </cell>
          <cell r="O137" t="str">
            <v>Herr Clauberg</v>
          </cell>
          <cell r="P137" t="str">
            <v>+4915201634571</v>
          </cell>
          <cell r="X137" t="str">
            <v>28.05.2025</v>
          </cell>
        </row>
        <row r="138">
          <cell r="A138" t="str">
            <v>25_00134</v>
          </cell>
          <cell r="E138" t="str">
            <v>B-C2413037.R.3374</v>
          </cell>
          <cell r="F138" t="str">
            <v>21.03.2025</v>
          </cell>
          <cell r="M138" t="str">
            <v>Hemmersgasse
Bornheim
Allg. Störung normal</v>
          </cell>
          <cell r="N138" t="str">
            <v xml:space="preserve">Leuchte Nr. 4
leuchtet nicht
</v>
          </cell>
          <cell r="O138" t="str">
            <v>Herr Kolbeck</v>
          </cell>
          <cell r="P138" t="str">
            <v>+492227932025</v>
          </cell>
          <cell r="X138" t="str">
            <v>26.03.2025</v>
          </cell>
        </row>
        <row r="139">
          <cell r="A139" t="str">
            <v>25_00135</v>
          </cell>
          <cell r="E139" t="str">
            <v>B-C2413037.R.3374</v>
          </cell>
          <cell r="F139" t="str">
            <v>24.03.2025</v>
          </cell>
          <cell r="M139" t="str">
            <v>Pützgasse 1 a / Hemberger Str. 14 
Bornheim-Hemmerich
Allg. Störung normal</v>
          </cell>
          <cell r="N139" t="str">
            <v>Mast Nr. 4 flackert
Luxdata 29037</v>
          </cell>
          <cell r="O139" t="str">
            <v>Herr Kolbeck</v>
          </cell>
          <cell r="P139" t="str">
            <v>+492227932025</v>
          </cell>
          <cell r="X139" t="str">
            <v>28.03.2025</v>
          </cell>
        </row>
        <row r="140">
          <cell r="A140" t="str">
            <v>25_00136</v>
          </cell>
          <cell r="E140" t="str">
            <v>B-C2413037.R.3374</v>
          </cell>
          <cell r="F140" t="str">
            <v>24.03.2025</v>
          </cell>
          <cell r="M140" t="str">
            <v>Hunsrückstr. 7 
Bornheim-Rösberg
Allg. Störung normal</v>
          </cell>
          <cell r="N140" t="str">
            <v>Mast Nr. 2 flackert
Luxdata 29038</v>
          </cell>
          <cell r="O140" t="str">
            <v>Herr Kolbeck</v>
          </cell>
          <cell r="P140" t="str">
            <v>+492227932025</v>
          </cell>
          <cell r="X140" t="str">
            <v>26.03.2025</v>
          </cell>
        </row>
        <row r="141">
          <cell r="A141" t="str">
            <v>25_00137</v>
          </cell>
          <cell r="E141" t="str">
            <v>B-C2413037.R.3374</v>
          </cell>
          <cell r="F141" t="str">
            <v>24.03.2025</v>
          </cell>
          <cell r="M141" t="str">
            <v>Josephine von Boeselager-Str.
Bornheim-Merten
Allg Störung normal</v>
          </cell>
          <cell r="N141" t="str">
            <v>Mast 5 und 61 leuchten nicht
Spielplatz
Luxdata 29039</v>
          </cell>
          <cell r="O141" t="str">
            <v>Herr Kolbeck</v>
          </cell>
          <cell r="P141" t="str">
            <v>+492227932025</v>
          </cell>
          <cell r="X141" t="str">
            <v>26.03.2025</v>
          </cell>
        </row>
        <row r="142">
          <cell r="A142" t="str">
            <v>25_00138</v>
          </cell>
          <cell r="E142" t="str">
            <v>B-C2413037.R.3374</v>
          </cell>
          <cell r="F142" t="str">
            <v>24.03.2025</v>
          </cell>
          <cell r="M142" t="str">
            <v>Custorstraße
Bornheim-Roisdorf
Allg Störung normal</v>
          </cell>
          <cell r="N142" t="str">
            <v>die ersten Laternen Höhe Landgart leuchten nicht
Luxdata 29042</v>
          </cell>
          <cell r="O142" t="str">
            <v>Herr Kolbeck</v>
          </cell>
          <cell r="P142" t="str">
            <v>+492227932025</v>
          </cell>
          <cell r="X142" t="str">
            <v>26.03.2025</v>
          </cell>
        </row>
        <row r="143">
          <cell r="A143" t="str">
            <v>25_00139</v>
          </cell>
          <cell r="E143" t="str">
            <v>B-C2413037.R.3374</v>
          </cell>
          <cell r="F143" t="str">
            <v>25.03.2025</v>
          </cell>
          <cell r="M143" t="str">
            <v>Hunsrückstr. 6
Bornheim-Rösberg
Allg Störung normal</v>
          </cell>
          <cell r="N143" t="str">
            <v>eine Laterne leuchtet nicht
Luxdata 29059</v>
          </cell>
          <cell r="O143" t="str">
            <v>Herr Kolbeck</v>
          </cell>
          <cell r="P143" t="str">
            <v>+492227932025</v>
          </cell>
          <cell r="X143" t="str">
            <v>26.03.2025</v>
          </cell>
        </row>
        <row r="144">
          <cell r="A144" t="str">
            <v>25_00140</v>
          </cell>
          <cell r="E144" t="str">
            <v>B-C2413037.R.3374</v>
          </cell>
          <cell r="F144" t="str">
            <v>26.03.2025</v>
          </cell>
          <cell r="M144" t="str">
            <v>Rheinuferweg 49
Bornheim
Allg Störung normal</v>
          </cell>
          <cell r="N144" t="str">
            <v>eine Laterne leuchtet wiederholt nicht
Luxdata 29071</v>
          </cell>
          <cell r="O144" t="str">
            <v>Herr Kolbeck</v>
          </cell>
          <cell r="P144" t="str">
            <v>+492227932025</v>
          </cell>
          <cell r="X144" t="str">
            <v>28.03.2025</v>
          </cell>
        </row>
        <row r="145">
          <cell r="A145" t="str">
            <v>25_00141</v>
          </cell>
          <cell r="E145" t="str">
            <v>B-C2413037.R.3374</v>
          </cell>
          <cell r="F145" t="str">
            <v>26.03.2025</v>
          </cell>
          <cell r="M145" t="str">
            <v>Annemarie Renger Str.
Bornheim-Roisdorf
Unfall</v>
          </cell>
          <cell r="N145" t="str">
            <v>eine Laterne komplett umgefahren - austauschen
aus Entstörung 25_00131</v>
          </cell>
          <cell r="O145" t="str">
            <v>Herr Kolbeck</v>
          </cell>
          <cell r="P145" t="str">
            <v>+492227932025</v>
          </cell>
          <cell r="X145"/>
        </row>
        <row r="146">
          <cell r="A146" t="str">
            <v>25_00142</v>
          </cell>
          <cell r="E146" t="str">
            <v>B-C2413037.R.3374</v>
          </cell>
          <cell r="F146" t="str">
            <v>26.03.2025</v>
          </cell>
          <cell r="M146" t="str">
            <v>Kitzburger Str. / 
Franz-von-Kempis-Weg
Bornheim
Reparatur/Instandsetzung</v>
          </cell>
          <cell r="N146" t="str">
            <v>Kreuzung 81
Lampe blendet - Ausleger erneuern
aus Entstörung 25_00129</v>
          </cell>
          <cell r="O146" t="str">
            <v>Herr Kolbeck</v>
          </cell>
          <cell r="P146" t="str">
            <v>+492227932025</v>
          </cell>
          <cell r="X146" t="str">
            <v>/</v>
          </cell>
        </row>
        <row r="147">
          <cell r="A147" t="str">
            <v>25_00143</v>
          </cell>
          <cell r="E147" t="str">
            <v>B-C2413002.R.3196</v>
          </cell>
          <cell r="F147" t="str">
            <v>20.03.2025</v>
          </cell>
          <cell r="M147" t="str">
            <v>Auf der Kaule 50 d
BGL
Aus-/Umbau</v>
          </cell>
          <cell r="N147" t="str">
            <v xml:space="preserve">Mast 18 versetzen
</v>
          </cell>
          <cell r="O147" t="str">
            <v>Herr Clauberg</v>
          </cell>
          <cell r="P147" t="str">
            <v>+4915201634571</v>
          </cell>
          <cell r="X147"/>
        </row>
        <row r="148">
          <cell r="A148" t="str">
            <v>25_00144</v>
          </cell>
          <cell r="E148" t="str">
            <v>B-C2413037.R.3374</v>
          </cell>
          <cell r="F148" t="str">
            <v>28.03.2025</v>
          </cell>
          <cell r="M148" t="str">
            <v>Pützgasse 1a /
Hemberger Str. 14
Bornheim
Reparatur-Instandsetzung</v>
          </cell>
          <cell r="N148" t="str">
            <v>neue Leuchte Musterstr. 5 montieren
aus Entstörung 25_00135</v>
          </cell>
          <cell r="O148" t="str">
            <v>Herr Kolbeck</v>
          </cell>
          <cell r="P148" t="str">
            <v>+492227932025</v>
          </cell>
          <cell r="X148"/>
        </row>
        <row r="149">
          <cell r="A149" t="str">
            <v>25_00145</v>
          </cell>
          <cell r="E149" t="str">
            <v>B-C2413037.R.3374</v>
          </cell>
          <cell r="F149" t="str">
            <v>28.03.2025</v>
          </cell>
          <cell r="M149" t="str">
            <v>Rheinuferweg 49
Bornheim
Reparatur-Instandsetzung</v>
          </cell>
          <cell r="N149" t="str">
            <v>neue Leuchte Musterstr. 5 montieren
aus Entstörung 25_00140</v>
          </cell>
          <cell r="O149" t="str">
            <v>Herr Kolbeck</v>
          </cell>
          <cell r="P149" t="str">
            <v>+492227932025</v>
          </cell>
          <cell r="X149"/>
        </row>
        <row r="150">
          <cell r="A150" t="str">
            <v>25_00146</v>
          </cell>
          <cell r="E150" t="str">
            <v>B-C2413037.R.3374</v>
          </cell>
          <cell r="F150" t="str">
            <v>31.03.2025</v>
          </cell>
          <cell r="M150" t="str">
            <v>Schmiedegasse 
Bornheim 
PRIO 1 Störung</v>
          </cell>
          <cell r="N150" t="str">
            <v>5-6 Laternen aus.
Luxdata 29135</v>
          </cell>
          <cell r="O150" t="str">
            <v>Herr Kolbeck</v>
          </cell>
          <cell r="P150" t="str">
            <v>+492227932025</v>
          </cell>
          <cell r="X150" t="str">
            <v>/</v>
          </cell>
        </row>
        <row r="151">
          <cell r="A151" t="str">
            <v>25_00147</v>
          </cell>
          <cell r="E151" t="str">
            <v>B-C2413037.R.3374</v>
          </cell>
          <cell r="F151" t="str">
            <v>31.03.2025</v>
          </cell>
          <cell r="M151" t="str">
            <v>Hemmersgasse 4
Bornheim-Rösberg
Allg Störung normal</v>
          </cell>
          <cell r="N151" t="str">
            <v>Beleuchtung defekt
Luxdata 29130</v>
          </cell>
          <cell r="O151" t="str">
            <v>Herr Kolbeck</v>
          </cell>
          <cell r="P151" t="str">
            <v>+492227932025</v>
          </cell>
          <cell r="X151" t="str">
            <v>02.04.2025</v>
          </cell>
        </row>
        <row r="152">
          <cell r="A152" t="str">
            <v>25_00148</v>
          </cell>
          <cell r="E152" t="str">
            <v>B-C2413037.R.3374</v>
          </cell>
          <cell r="F152" t="str">
            <v>31.03.2025</v>
          </cell>
          <cell r="M152" t="str">
            <v>Kaiserstraße 28-36
Bornheim-Sechtem
Allg Störung normal</v>
          </cell>
          <cell r="N152" t="str">
            <v xml:space="preserve">Beleuchtung defekt
Luxdata </v>
          </cell>
          <cell r="O152" t="str">
            <v>Herr Kolbeck</v>
          </cell>
          <cell r="P152" t="str">
            <v>+492227932025</v>
          </cell>
          <cell r="X152" t="str">
            <v>02.04.2025</v>
          </cell>
        </row>
        <row r="153">
          <cell r="A153" t="str">
            <v>25_00149</v>
          </cell>
          <cell r="E153" t="str">
            <v>B-C2413037.R.3374</v>
          </cell>
          <cell r="F153" t="str">
            <v>31.03.2025</v>
          </cell>
          <cell r="M153" t="str">
            <v>Ecke Pützgasse /
Kreuzbergstr.
Bornheim-Hemmerich
Allg Störung normal</v>
          </cell>
          <cell r="N153" t="str">
            <v>Beleuchtung defekt
Luxdata 29133</v>
          </cell>
          <cell r="O153" t="str">
            <v>Herr Kolbeck</v>
          </cell>
          <cell r="P153" t="str">
            <v>+492227932025</v>
          </cell>
          <cell r="X153" t="str">
            <v>02.04.2025</v>
          </cell>
        </row>
        <row r="154">
          <cell r="A154" t="str">
            <v>25_00150</v>
          </cell>
          <cell r="E154" t="str">
            <v>B-C2413037.R.3374</v>
          </cell>
          <cell r="F154" t="str">
            <v>01.04.2025</v>
          </cell>
          <cell r="M154" t="str">
            <v>Josephine-von-Boeselager-Str.
Bornheim-Merten
Allg Störung normal</v>
          </cell>
          <cell r="N154" t="str">
            <v>Spielplatz
Mast 5.1; 7 und 8 aus
Luxdata 29134</v>
          </cell>
          <cell r="O154" t="str">
            <v>Herr Kolbeck</v>
          </cell>
          <cell r="P154" t="str">
            <v>+492227932025</v>
          </cell>
          <cell r="X154" t="str">
            <v>02.04.2025</v>
          </cell>
        </row>
        <row r="155">
          <cell r="A155" t="str">
            <v>25_00151</v>
          </cell>
          <cell r="E155" t="str">
            <v>B-C2413002.R.3196</v>
          </cell>
          <cell r="F155" t="str">
            <v>31.03.2025</v>
          </cell>
          <cell r="M155" t="str">
            <v>div. Straßen 
BGL
Leuchtentest/-austausch</v>
          </cell>
          <cell r="N155" t="str">
            <v xml:space="preserve">lt. Liste
8 Leuchtenköpfe austauschen
2x Vulkan, 5x Micro Luma, 
1x Mini Luma
</v>
          </cell>
          <cell r="O155" t="str">
            <v>Herr Clauberg</v>
          </cell>
          <cell r="P155" t="str">
            <v>+4915201634571</v>
          </cell>
          <cell r="X155" t="str">
            <v>16.04.2025</v>
          </cell>
        </row>
        <row r="156">
          <cell r="A156" t="str">
            <v>25_00152</v>
          </cell>
          <cell r="E156" t="str">
            <v>B-C2413002.R.3196</v>
          </cell>
          <cell r="F156" t="str">
            <v>31.03.2025</v>
          </cell>
          <cell r="M156" t="str">
            <v>Buddestraße 14
BGL
Aus-/Umbau</v>
          </cell>
          <cell r="N156" t="str">
            <v xml:space="preserve">Mast 5 und 6
8,0 m LPH mit Ausleger, Luma 1, und Beleuchtungskabel austauschen
</v>
          </cell>
          <cell r="O156" t="str">
            <v>Herr Clauberg</v>
          </cell>
          <cell r="P156" t="str">
            <v>+4915201634571</v>
          </cell>
          <cell r="X156"/>
        </row>
        <row r="157">
          <cell r="A157" t="str">
            <v>25_00153</v>
          </cell>
          <cell r="E157" t="str">
            <v>B-C2413036.E.3378</v>
          </cell>
          <cell r="F157" t="str">
            <v>28.03.2025</v>
          </cell>
          <cell r="M157" t="str">
            <v>Alfterner Str. 
Alfter
Aus-/Umbau</v>
          </cell>
          <cell r="N157" t="str">
            <v>Mast 50-69</v>
          </cell>
          <cell r="O157" t="str">
            <v>Herr Clauberg</v>
          </cell>
          <cell r="P157" t="str">
            <v>+4915201634571</v>
          </cell>
          <cell r="X157"/>
        </row>
        <row r="158">
          <cell r="A158" t="str">
            <v>25_00154</v>
          </cell>
          <cell r="E158" t="str">
            <v>B-C2413036.E.3378</v>
          </cell>
          <cell r="F158" t="str">
            <v>28.03.2025</v>
          </cell>
          <cell r="M158" t="str">
            <v>Alfterner Str. 
Alfter
Aus-/Umbau</v>
          </cell>
          <cell r="N158" t="str">
            <v>Mast 33 Unfall</v>
          </cell>
          <cell r="O158" t="str">
            <v>Herr Clauberg</v>
          </cell>
          <cell r="P158" t="str">
            <v>+4915201634571</v>
          </cell>
          <cell r="X158"/>
        </row>
        <row r="159">
          <cell r="A159" t="str">
            <v>25_00155</v>
          </cell>
          <cell r="E159" t="str">
            <v>B-C2413036.E.3378</v>
          </cell>
          <cell r="F159" t="str">
            <v>28.03.2025</v>
          </cell>
          <cell r="M159" t="str">
            <v>Kreuzung Holzgasse / Tonnenpütz
Alfter
Aus-/Umbau</v>
          </cell>
          <cell r="N159" t="str">
            <v>Demontieren und montieren</v>
          </cell>
          <cell r="O159" t="str">
            <v>Herr Clauberg</v>
          </cell>
          <cell r="P159" t="str">
            <v>+4915201634571</v>
          </cell>
          <cell r="X159" t="str">
            <v>11.04.2025</v>
          </cell>
        </row>
        <row r="160">
          <cell r="A160" t="str">
            <v>25_00156</v>
          </cell>
          <cell r="E160" t="str">
            <v>B-C2413036.E.3378</v>
          </cell>
          <cell r="F160" t="str">
            <v>28.03.2025</v>
          </cell>
          <cell r="M160" t="str">
            <v>Bahnhofstr.
Alfter
Aus-/Umbau</v>
          </cell>
          <cell r="N160" t="str">
            <v>Mast 4 
erneuern</v>
          </cell>
          <cell r="O160" t="str">
            <v>Herr Clauberg</v>
          </cell>
          <cell r="P160" t="str">
            <v>+4915201634571</v>
          </cell>
          <cell r="X160"/>
        </row>
        <row r="161">
          <cell r="A161" t="str">
            <v>25_00157</v>
          </cell>
          <cell r="E161" t="str">
            <v>B-C2413036.E.3378</v>
          </cell>
          <cell r="F161" t="str">
            <v>28.03.2025</v>
          </cell>
          <cell r="M161" t="str">
            <v>Ahrweg 28
Alfter
Aus-/Umbau</v>
          </cell>
          <cell r="N161" t="str">
            <v>Mast 11
erneuern</v>
          </cell>
          <cell r="O161" t="str">
            <v>Herr Clauberg</v>
          </cell>
          <cell r="P161" t="str">
            <v>+4915201634571</v>
          </cell>
          <cell r="X161" t="str">
            <v>11.04.2025</v>
          </cell>
        </row>
        <row r="162">
          <cell r="A162" t="str">
            <v>25_00158</v>
          </cell>
          <cell r="E162" t="str">
            <v>B-C2413036.E.3378</v>
          </cell>
          <cell r="F162" t="str">
            <v>28.03.2025</v>
          </cell>
          <cell r="M162" t="str">
            <v>Zur Belsmühle / Ecke
Mühlenstr.
Alfter
Aus-/Umbau</v>
          </cell>
          <cell r="N162" t="str">
            <v>Demontage und Montage</v>
          </cell>
          <cell r="O162" t="str">
            <v>Herr Clauberg</v>
          </cell>
          <cell r="P162" t="str">
            <v>+4915201634571</v>
          </cell>
          <cell r="X162" t="str">
            <v>16.04.2025</v>
          </cell>
        </row>
        <row r="163">
          <cell r="A163" t="str">
            <v>25_00159</v>
          </cell>
          <cell r="E163" t="str">
            <v>B-C2413036.E.3378</v>
          </cell>
          <cell r="F163" t="str">
            <v>28.03.2025</v>
          </cell>
          <cell r="M163" t="str">
            <v>Brunnenweg 62
Alfter
Aus-/Umbau</v>
          </cell>
          <cell r="N163" t="str">
            <v>Demontage und Montage</v>
          </cell>
          <cell r="O163" t="str">
            <v>Herr Clauberg</v>
          </cell>
          <cell r="P163" t="str">
            <v>+4915201634571</v>
          </cell>
          <cell r="X163"/>
        </row>
        <row r="164">
          <cell r="A164" t="str">
            <v>25_00160</v>
          </cell>
          <cell r="E164" t="str">
            <v>B-C2413036.E.3378</v>
          </cell>
          <cell r="F164" t="str">
            <v>28.03.2025</v>
          </cell>
          <cell r="M164" t="str">
            <v>Im Klostergarten
Alfter
Aus-/Umbau</v>
          </cell>
          <cell r="N164" t="str">
            <v>Mast 12 dem. und mont.</v>
          </cell>
          <cell r="O164" t="str">
            <v>Herr Clauberg</v>
          </cell>
          <cell r="P164" t="str">
            <v>+4915201634571</v>
          </cell>
          <cell r="X164" t="str">
            <v>16.04.2025</v>
          </cell>
        </row>
        <row r="165">
          <cell r="A165" t="str">
            <v>25_00161</v>
          </cell>
          <cell r="E165" t="str">
            <v>B-C2413036.E.3378</v>
          </cell>
          <cell r="F165" t="str">
            <v>28.03.2025</v>
          </cell>
          <cell r="M165" t="str">
            <v>Birrekoven 10
Alfter
Aus-/Umbau</v>
          </cell>
          <cell r="N165" t="str">
            <v>Mast 3 versetzen</v>
          </cell>
          <cell r="O165" t="str">
            <v>Herr Clauberg</v>
          </cell>
          <cell r="P165" t="str">
            <v>+4915201634571</v>
          </cell>
          <cell r="X165"/>
        </row>
        <row r="166">
          <cell r="A166" t="str">
            <v>25_00162</v>
          </cell>
          <cell r="E166" t="str">
            <v>B-C2413036.E.3378</v>
          </cell>
          <cell r="F166" t="str">
            <v>28.03.2025</v>
          </cell>
          <cell r="M166" t="str">
            <v>Meiersgasse
Alfter
Aus-/Umbau</v>
          </cell>
          <cell r="N166" t="str">
            <v>Mast 1 neu errichten</v>
          </cell>
          <cell r="O166" t="str">
            <v>Herr Clauberg</v>
          </cell>
          <cell r="P166" t="str">
            <v>+4915201634571</v>
          </cell>
          <cell r="X166"/>
        </row>
        <row r="167">
          <cell r="A167" t="str">
            <v>25_00163</v>
          </cell>
          <cell r="E167" t="str">
            <v>B-C2413036.E.3378</v>
          </cell>
          <cell r="F167" t="str">
            <v>28.03.2025</v>
          </cell>
          <cell r="M167" t="str">
            <v>Laurentiusstr. 30
Alfter
Aus-/Umbau</v>
          </cell>
          <cell r="N167" t="str">
            <v>Mast 6,0 m LPH auswechseln</v>
          </cell>
          <cell r="O167" t="str">
            <v>Herr Clauberg</v>
          </cell>
          <cell r="P167" t="str">
            <v>+4915201634571</v>
          </cell>
          <cell r="X167"/>
        </row>
        <row r="168">
          <cell r="A168" t="str">
            <v>25_00164</v>
          </cell>
          <cell r="E168" t="str">
            <v>B-C2413036.E.3378</v>
          </cell>
          <cell r="F168" t="str">
            <v>28.03.2025</v>
          </cell>
          <cell r="M168" t="str">
            <v>Im Klostergarten
Alfter
Aus-/Umbau</v>
          </cell>
          <cell r="N168" t="str">
            <v>Mast 19 dem. und mont.</v>
          </cell>
          <cell r="O168" t="str">
            <v>Herr Clauberg</v>
          </cell>
          <cell r="P168" t="str">
            <v>+4915201634571</v>
          </cell>
          <cell r="X168" t="str">
            <v>16.04.2025</v>
          </cell>
        </row>
        <row r="169">
          <cell r="A169" t="str">
            <v>25_00165</v>
          </cell>
          <cell r="E169" t="str">
            <v>B-C2413035.R.3377</v>
          </cell>
          <cell r="F169" t="str">
            <v>01.04.2025</v>
          </cell>
          <cell r="M169" t="str">
            <v>Talstraße 25
Bornheim
Sonderleistung</v>
          </cell>
          <cell r="N169" t="str">
            <v>2 x Beleuchtung schalten für Dreharbeiten
Angebot Nr. BL25038</v>
          </cell>
          <cell r="O169" t="str">
            <v>Herr Altug</v>
          </cell>
          <cell r="P169" t="str">
            <v>+4917686412694</v>
          </cell>
          <cell r="X169" t="str">
            <v>/</v>
          </cell>
        </row>
        <row r="170">
          <cell r="A170" t="str">
            <v>25_00166</v>
          </cell>
          <cell r="E170" t="str">
            <v>B-C2413035.R.3377</v>
          </cell>
          <cell r="F170" t="str">
            <v>02.04.2025</v>
          </cell>
          <cell r="M170" t="str">
            <v>Elbestr. / Roisdorfer Str.
Bornheim
Sonderleistung</v>
          </cell>
          <cell r="N170" t="str">
            <v>Laterne dem. und wieder mont. 
12.05. bis 13.05.
Angebot BL 25039</v>
          </cell>
          <cell r="O170" t="str">
            <v>Herr Segbers</v>
          </cell>
          <cell r="P170" t="str">
            <v>+4928417997403</v>
          </cell>
          <cell r="X170" t="str">
            <v>/</v>
          </cell>
        </row>
        <row r="171">
          <cell r="A171" t="str">
            <v>25_00167</v>
          </cell>
          <cell r="E171" t="str">
            <v>B-C2413002.R.3196</v>
          </cell>
          <cell r="F171" t="str">
            <v>28.03.2025</v>
          </cell>
          <cell r="M171" t="str">
            <v>Kempener Str. 70
BGL
Aus-/Umbau</v>
          </cell>
          <cell r="N171" t="str">
            <v>Mast 16 demontieren und wieder montieren</v>
          </cell>
          <cell r="O171" t="str">
            <v>Herr Clauberg</v>
          </cell>
          <cell r="P171" t="str">
            <v>+4915201634571</v>
          </cell>
          <cell r="X171" t="str">
            <v>23.04.2025</v>
          </cell>
        </row>
        <row r="172">
          <cell r="A172" t="str">
            <v>25_00168</v>
          </cell>
          <cell r="E172" t="str">
            <v>B-C2413037.R.3380</v>
          </cell>
          <cell r="F172" t="str">
            <v>07.04.2025</v>
          </cell>
          <cell r="M172" t="str">
            <v>Lücherweg 6
Bornheim-Waldorf
Allg Störung normal</v>
          </cell>
          <cell r="N172" t="str">
            <v>vor Hausnr. 6 und an der Kreuzung zur Schmiedegasse
fallen immer wieder aus
Luxdata 29177</v>
          </cell>
          <cell r="O172" t="str">
            <v>Herr Kolbeck</v>
          </cell>
          <cell r="P172" t="str">
            <v>+492227932025</v>
          </cell>
          <cell r="X172" t="str">
            <v>09.04.2025</v>
          </cell>
        </row>
        <row r="173">
          <cell r="A173" t="str">
            <v>25_00169</v>
          </cell>
          <cell r="E173" t="str">
            <v>B-C2413002.R.3196</v>
          </cell>
          <cell r="F173" t="str">
            <v>07.04.2025</v>
          </cell>
          <cell r="M173" t="str">
            <v>Altenberger Dom Straße / Ecke Leverkusener Straße BGL
Allg. Störung PRIO 1</v>
          </cell>
          <cell r="N173" t="str">
            <v>Laterne und Ampel durch einen LKW umgefahren
Leuchte 36, Schaltstelle 106</v>
          </cell>
          <cell r="O173" t="str">
            <v>Herr Clauberg</v>
          </cell>
          <cell r="P173" t="str">
            <v>+4915201634571</v>
          </cell>
          <cell r="X173" t="str">
            <v>17.04.2025</v>
          </cell>
        </row>
        <row r="174">
          <cell r="A174" t="str">
            <v>25_00170</v>
          </cell>
          <cell r="E174" t="str">
            <v>B-C2413036.E.3378</v>
          </cell>
          <cell r="F174" t="str">
            <v>09.04.2025</v>
          </cell>
          <cell r="M174" t="str">
            <v>Werner-Reiter-Weg
Alfter
Aus-/Umbau</v>
          </cell>
          <cell r="N174" t="str">
            <v xml:space="preserve">Mast 22 Unfallmast
(Baugebiet Buschkauler Feld)
</v>
          </cell>
          <cell r="O174" t="str">
            <v>Herr Clauberg</v>
          </cell>
          <cell r="P174" t="str">
            <v>+4915201634571</v>
          </cell>
          <cell r="X174" t="str">
            <v>28.04.2025</v>
          </cell>
        </row>
        <row r="175">
          <cell r="A175" t="str">
            <v>25_00171</v>
          </cell>
          <cell r="E175" t="str">
            <v>B-C2413002.R.3196</v>
          </cell>
          <cell r="F175" t="str">
            <v>07.04.2025</v>
          </cell>
          <cell r="M175" t="str">
            <v>Straßen
BGL
Kabelfehler</v>
          </cell>
          <cell r="N175" t="str">
            <v>zwischen M 10 und M11
Trennung an Mast 14
Schaltstelle 237 im Obervolbach gg. Hs. Nr. 4</v>
          </cell>
          <cell r="O175" t="str">
            <v>Herr Clauberg</v>
          </cell>
          <cell r="P175" t="str">
            <v>+4915201634571</v>
          </cell>
          <cell r="X175" t="str">
            <v>28.04.2025</v>
          </cell>
        </row>
        <row r="176">
          <cell r="A176" t="str">
            <v>25_00172</v>
          </cell>
          <cell r="E176" t="str">
            <v>B-C2413037.R.3380</v>
          </cell>
          <cell r="F176" t="str">
            <v>10.04.2025</v>
          </cell>
          <cell r="M176" t="str">
            <v>Mary-Anderson Str.
Bornheim
Aus-/Umbau</v>
          </cell>
          <cell r="N176" t="str">
            <v>8 Holzmaste austauschen
8,0 m LPH</v>
          </cell>
          <cell r="O176" t="str">
            <v>Herr Kolbeck</v>
          </cell>
          <cell r="P176" t="str">
            <v>+492227932025</v>
          </cell>
          <cell r="X176" t="str">
            <v>16.05.2025</v>
          </cell>
        </row>
        <row r="177">
          <cell r="A177" t="str">
            <v>25_00173</v>
          </cell>
          <cell r="E177" t="str">
            <v>B-C2413037.R.3380</v>
          </cell>
          <cell r="F177" t="str">
            <v>10.04.2025</v>
          </cell>
          <cell r="M177" t="str">
            <v>Allerstr.
Bornheim
Aus-/Umbau</v>
          </cell>
          <cell r="N177" t="str">
            <v>5 Holzmaste austauschen
8,0 m LPH</v>
          </cell>
          <cell r="O177" t="str">
            <v>Herr Kolbeck</v>
          </cell>
          <cell r="P177" t="str">
            <v>+492227932025</v>
          </cell>
          <cell r="X177" t="str">
            <v>16.05.2025</v>
          </cell>
        </row>
        <row r="178">
          <cell r="A178" t="str">
            <v>25_00174</v>
          </cell>
          <cell r="E178" t="str">
            <v>B-C2413036.E.3378</v>
          </cell>
          <cell r="F178" t="str">
            <v>11.04.2025</v>
          </cell>
          <cell r="M178" t="str">
            <v>Birrekoven 10
Alfter
Aus-/Umbau</v>
          </cell>
          <cell r="N178" t="str">
            <v xml:space="preserve">Lampe Nr. 3 versetzen
</v>
          </cell>
          <cell r="O178" t="str">
            <v>Herr Clauberg</v>
          </cell>
          <cell r="P178" t="str">
            <v>+4915201634571</v>
          </cell>
          <cell r="X178" t="str">
            <v>28.04.2025</v>
          </cell>
        </row>
        <row r="179">
          <cell r="A179" t="str">
            <v>25_00175</v>
          </cell>
          <cell r="E179" t="str">
            <v>B-C2413002.R.3196</v>
          </cell>
          <cell r="F179" t="str">
            <v>14.04.2025</v>
          </cell>
          <cell r="M179" t="str">
            <v>Dolmannstr. 56 - 62
BGL
Allg. Störung PRIO 1</v>
          </cell>
          <cell r="N179" t="str">
            <v>4 Leuchten aus 
Schaltstelle Mohnweg 11a</v>
          </cell>
          <cell r="O179" t="str">
            <v>Herr Clauberg</v>
          </cell>
          <cell r="P179" t="str">
            <v>+4915201634571</v>
          </cell>
          <cell r="X179" t="str">
            <v>17.04.2025</v>
          </cell>
        </row>
        <row r="180">
          <cell r="A180" t="str">
            <v>25_00176</v>
          </cell>
          <cell r="E180" t="str">
            <v>B-C2413037.R.3380</v>
          </cell>
          <cell r="F180" t="str">
            <v>14.04.2025</v>
          </cell>
          <cell r="M180" t="str">
            <v>Graue Burg Str. 48
Bornheim-Sechtem
Allg Störung normal</v>
          </cell>
          <cell r="N180" t="str">
            <v>Mast Nr. 13
leuchtet nicht
Luxdata 29226</v>
          </cell>
          <cell r="O180" t="str">
            <v>Herr Kolbeck</v>
          </cell>
          <cell r="P180" t="str">
            <v>+492227932025</v>
          </cell>
          <cell r="X180"/>
        </row>
        <row r="181">
          <cell r="A181" t="str">
            <v>25_00177</v>
          </cell>
          <cell r="E181" t="str">
            <v>B-C2413037.R.3380</v>
          </cell>
          <cell r="F181" t="str">
            <v>14.04.2025</v>
          </cell>
          <cell r="M181" t="str">
            <v>Graue Burg Str.
Bornheim-Sechtem
Allg Störung normal</v>
          </cell>
          <cell r="N181" t="str">
            <v>Mast Nr. 6
vor dem Haus mit den Palmen im Vorgarten, gege.üb. Sportplatz
leuchtet nicht
Luxdata 29228</v>
          </cell>
          <cell r="O181" t="str">
            <v>Herr Kolbeck</v>
          </cell>
          <cell r="P181" t="str">
            <v>+492227932025</v>
          </cell>
          <cell r="X181" t="str">
            <v>28.04.2025</v>
          </cell>
        </row>
        <row r="182">
          <cell r="A182" t="str">
            <v>25_00178</v>
          </cell>
          <cell r="E182" t="str">
            <v>B-C2413037.R.3380</v>
          </cell>
          <cell r="F182" t="str">
            <v>14.04.2025</v>
          </cell>
          <cell r="M182" t="str">
            <v>Klarenhofstr. 25
Bornheim-
Allg Störung normal</v>
          </cell>
          <cell r="N182" t="str">
            <v>gesamte Umgebung ohne Beleuchtung
Luxdata 29227</v>
          </cell>
          <cell r="O182" t="str">
            <v>Herr Kolbeck</v>
          </cell>
          <cell r="P182" t="str">
            <v>+492227932025</v>
          </cell>
          <cell r="X182" t="str">
            <v>28.04.2025</v>
          </cell>
        </row>
        <row r="183">
          <cell r="A183" t="str">
            <v>25_00179</v>
          </cell>
          <cell r="E183" t="str">
            <v>B-C2413002.R.3196</v>
          </cell>
          <cell r="F183" t="str">
            <v>15.04.2025</v>
          </cell>
          <cell r="M183" t="str">
            <v>Diakonissenweg Moitzfeld
BGL
Allg. Störung PRIO 1</v>
          </cell>
          <cell r="N183" t="str">
            <v>13 Leuchten aus</v>
          </cell>
          <cell r="O183" t="str">
            <v>Herr Clauberg</v>
          </cell>
          <cell r="P183" t="str">
            <v>+4915201634571</v>
          </cell>
          <cell r="X183" t="str">
            <v>17.04.2025</v>
          </cell>
        </row>
        <row r="184">
          <cell r="A184" t="str">
            <v>25_00180</v>
          </cell>
          <cell r="E184" t="str">
            <v>B-C2413038.E.3381</v>
          </cell>
          <cell r="F184" t="str">
            <v>15.04.2025</v>
          </cell>
          <cell r="M184" t="str">
            <v>div. Straßen
Köln
Aus-/Umbau</v>
          </cell>
          <cell r="N184" t="str">
            <v>Montage von 5 Antennenmasten</v>
          </cell>
          <cell r="O184" t="str">
            <v>Herr Schleicher</v>
          </cell>
          <cell r="P184"/>
          <cell r="X184"/>
        </row>
        <row r="185">
          <cell r="A185" t="str">
            <v>25_00181</v>
          </cell>
          <cell r="E185" t="str">
            <v xml:space="preserve">B-C2413039.E.3382     </v>
          </cell>
          <cell r="F185" t="str">
            <v>15.04.2025</v>
          </cell>
          <cell r="M185" t="str">
            <v>div. Straßen
Wesseling
Prüfung</v>
          </cell>
          <cell r="N185" t="str">
            <v>Bestandsaufnahme SB-Netz</v>
          </cell>
          <cell r="O185"/>
          <cell r="P185"/>
          <cell r="X185"/>
        </row>
        <row r="186">
          <cell r="A186" t="str">
            <v>25_00182</v>
          </cell>
          <cell r="E186" t="str">
            <v>B-C2413037.R.3380</v>
          </cell>
          <cell r="F186" t="str">
            <v>17.04.2025</v>
          </cell>
          <cell r="M186" t="str">
            <v>Hemmersgasse 45-53
Bornheim-Rösberg
Allg Störung normal</v>
          </cell>
          <cell r="N186" t="str">
            <v>leuchtet nicht
Luxdata 29248</v>
          </cell>
          <cell r="O186" t="str">
            <v>Herr Kolbeck</v>
          </cell>
          <cell r="P186" t="str">
            <v>+492227932025</v>
          </cell>
          <cell r="X186" t="str">
            <v>12.06.2025</v>
          </cell>
        </row>
        <row r="187">
          <cell r="A187" t="str">
            <v>25_00183</v>
          </cell>
          <cell r="E187" t="str">
            <v>B-C2413002.R.3196</v>
          </cell>
          <cell r="F187" t="str">
            <v>17.04.2025</v>
          </cell>
          <cell r="M187" t="str">
            <v>Willy-Brand-Str. 92 - 94
BGL
Leuchtentest/-austausch</v>
          </cell>
          <cell r="N187" t="str">
            <v xml:space="preserve">Leuchte auf Micro Luma und KÜK tauschen </v>
          </cell>
          <cell r="O187" t="str">
            <v>Herr Clauberg</v>
          </cell>
          <cell r="P187" t="str">
            <v>+4915201634571</v>
          </cell>
          <cell r="X187"/>
        </row>
        <row r="188">
          <cell r="A188" t="str">
            <v>25_00184</v>
          </cell>
          <cell r="E188" t="str">
            <v>B-C2413037.R.3380</v>
          </cell>
          <cell r="F188" t="str">
            <v>17.04.2025</v>
          </cell>
          <cell r="M188" t="str">
            <v>Kartäuserstr.
Bornheim
aus-/Umbau</v>
          </cell>
          <cell r="N188" t="str">
            <v>Mast 1 und 7, 
7,0 m LPH auswechseln</v>
          </cell>
          <cell r="O188" t="str">
            <v>Herr Kolbeck</v>
          </cell>
          <cell r="P188" t="str">
            <v>+492227932025</v>
          </cell>
          <cell r="X188"/>
        </row>
        <row r="189">
          <cell r="A189" t="str">
            <v>25_00185</v>
          </cell>
          <cell r="E189" t="str">
            <v>B-C2413037.R.3380</v>
          </cell>
          <cell r="F189" t="str">
            <v>17.04.2025</v>
          </cell>
          <cell r="M189" t="str">
            <v>Kartäuserstr.
Bornheim
aus-/Umbau</v>
          </cell>
          <cell r="N189" t="str">
            <v>Mast 4, 5, 6, 6.1, 14 und 15
7,0 m LPH auswechseln</v>
          </cell>
          <cell r="O189" t="str">
            <v>Herr Kolbeck</v>
          </cell>
          <cell r="P189" t="str">
            <v>+492227932025</v>
          </cell>
          <cell r="X189" t="str">
            <v>16.05.2025</v>
          </cell>
        </row>
        <row r="190">
          <cell r="A190" t="str">
            <v>25_00186</v>
          </cell>
          <cell r="E190" t="str">
            <v>B-C2413037.R.3380</v>
          </cell>
          <cell r="F190" t="str">
            <v>17.04.2025</v>
          </cell>
          <cell r="M190" t="str">
            <v>Rheinstr.
Bornheim
aus-/Umbau</v>
          </cell>
          <cell r="N190" t="str">
            <v>Mast 18
8,0 m LPH auswechseln</v>
          </cell>
          <cell r="O190" t="str">
            <v>Herr Kolbeck</v>
          </cell>
          <cell r="P190" t="str">
            <v>+492227932025</v>
          </cell>
          <cell r="X190"/>
        </row>
        <row r="191">
          <cell r="A191" t="str">
            <v>25_00187</v>
          </cell>
          <cell r="E191" t="str">
            <v>B-C2413037.R.3380</v>
          </cell>
          <cell r="F191" t="str">
            <v>17.04.2025</v>
          </cell>
          <cell r="M191" t="str">
            <v>Moselstr. / Ecke Gartenstr.
Bornheim
aus-/Umbau</v>
          </cell>
          <cell r="N191" t="str">
            <v>Moselstr. Mast 2, 3 und 4 sowie
Ecke Gartenstr. 1 Mast 
8,0 m LPH auswechseln</v>
          </cell>
          <cell r="O191" t="str">
            <v>Herr Kolbeck</v>
          </cell>
          <cell r="P191" t="str">
            <v>+492227932025</v>
          </cell>
          <cell r="X191" t="str">
            <v>08.05.2025</v>
          </cell>
        </row>
        <row r="192">
          <cell r="A192" t="str">
            <v>25_00188</v>
          </cell>
          <cell r="E192" t="str">
            <v>B-C2413037.R.3380</v>
          </cell>
          <cell r="F192" t="str">
            <v>17.04.2025</v>
          </cell>
          <cell r="M192" t="str">
            <v>Gartenstr.
Bornheim
aus-/Umbau</v>
          </cell>
          <cell r="N192" t="str">
            <v>Mast 9 und 12
8,0 m LPH auswechseln</v>
          </cell>
          <cell r="O192" t="str">
            <v>Herr Kolbeck</v>
          </cell>
          <cell r="P192" t="str">
            <v>+492227932025</v>
          </cell>
          <cell r="X192" t="str">
            <v>/</v>
          </cell>
        </row>
        <row r="193">
          <cell r="A193" t="str">
            <v>25_00189</v>
          </cell>
          <cell r="E193" t="str">
            <v>B-C2413037.R.3380</v>
          </cell>
          <cell r="F193" t="str">
            <v>17.04.2025</v>
          </cell>
          <cell r="M193" t="str">
            <v>Saarstr.
Bornheim
aus-/Umbau</v>
          </cell>
          <cell r="N193" t="str">
            <v>Mast 1, 
8,0 m LPH auswechseln</v>
          </cell>
          <cell r="O193" t="str">
            <v>Herr Kolbeck</v>
          </cell>
          <cell r="P193" t="str">
            <v>+492227932025</v>
          </cell>
          <cell r="X193" t="str">
            <v>28.04.2025</v>
          </cell>
        </row>
        <row r="194">
          <cell r="A194" t="str">
            <v>25_00190</v>
          </cell>
          <cell r="E194" t="str">
            <v>B-C2413037.R.3380</v>
          </cell>
          <cell r="F194" t="str">
            <v>17.04.2025</v>
          </cell>
          <cell r="M194" t="str">
            <v>Domhofstr.
Bornheim
aus-/Umbau</v>
          </cell>
          <cell r="N194" t="str">
            <v>Mast 13 und 15 
8,0 m LPH auswechseln</v>
          </cell>
          <cell r="O194" t="str">
            <v>Herr Kolbeck</v>
          </cell>
          <cell r="P194" t="str">
            <v>+492227932025</v>
          </cell>
          <cell r="X194" t="str">
            <v>/</v>
          </cell>
        </row>
        <row r="195">
          <cell r="A195" t="str">
            <v>25_00191</v>
          </cell>
          <cell r="E195" t="str">
            <v>B-C2413037.R.3380</v>
          </cell>
          <cell r="F195" t="str">
            <v>22.04.2025</v>
          </cell>
          <cell r="M195" t="str">
            <v>Schlegelstr Höhe  Nr. 20
Bornheim
Allg. Störung normal</v>
          </cell>
          <cell r="N195" t="str">
            <v>1 Leuchte aus
Höhe Haus Nr. 20</v>
          </cell>
          <cell r="O195" t="str">
            <v>Herr Kolbeck</v>
          </cell>
          <cell r="P195" t="str">
            <v>+492227932025</v>
          </cell>
          <cell r="X195" t="str">
            <v>28.04.2025</v>
          </cell>
        </row>
        <row r="196">
          <cell r="A196" t="str">
            <v>25_00192</v>
          </cell>
          <cell r="E196" t="str">
            <v>B-C2413037.R.3380</v>
          </cell>
          <cell r="F196" t="str">
            <v>22.04.25</v>
          </cell>
          <cell r="M196" t="str">
            <v>Zweigrabenweg 
Bornheim
Allg. Störung normal</v>
          </cell>
          <cell r="N196" t="str">
            <v xml:space="preserve">1 Leuchte Flackert
höhe Sportplatz  </v>
          </cell>
          <cell r="O196" t="str">
            <v>Herr Kolbeck</v>
          </cell>
          <cell r="P196" t="str">
            <v>+492227932025</v>
          </cell>
          <cell r="X196" t="str">
            <v>29.04.2025</v>
          </cell>
        </row>
        <row r="197">
          <cell r="A197" t="str">
            <v>25_00193</v>
          </cell>
          <cell r="E197" t="str">
            <v>B-C2413037.R.3380</v>
          </cell>
          <cell r="F197" t="str">
            <v>22.04.25</v>
          </cell>
          <cell r="M197" t="str">
            <v>Dechant-Blum-Straße 15 
Bornheim
Allg. Störung normal</v>
          </cell>
          <cell r="N197" t="str">
            <v>1 Leuchte aus</v>
          </cell>
          <cell r="O197" t="str">
            <v>Herr Kolbeck</v>
          </cell>
          <cell r="P197" t="str">
            <v>+492227932025</v>
          </cell>
          <cell r="X197" t="str">
            <v>28.04.2025</v>
          </cell>
        </row>
        <row r="198">
          <cell r="A198" t="str">
            <v>25_00194</v>
          </cell>
          <cell r="E198" t="str">
            <v>B-C2413002.R.3196</v>
          </cell>
          <cell r="F198" t="str">
            <v>22.04.2025</v>
          </cell>
          <cell r="M198" t="str">
            <v>Moritzfeldstr 28 M5 
BGL</v>
          </cell>
          <cell r="N198" t="str">
            <v>1 Mastklappe fehlt</v>
          </cell>
          <cell r="O198" t="str">
            <v>Herr Clauberg</v>
          </cell>
          <cell r="P198" t="str">
            <v>+4915201634571</v>
          </cell>
          <cell r="X198" t="str">
            <v>/</v>
          </cell>
        </row>
        <row r="199">
          <cell r="A199" t="str">
            <v>25_00195</v>
          </cell>
          <cell r="E199" t="str">
            <v>B-C2413002.R.3196</v>
          </cell>
          <cell r="F199" t="str">
            <v>22.04.2025</v>
          </cell>
          <cell r="M199" t="str">
            <v>Schlossstraße 
BGL
Aus-/umbau</v>
          </cell>
          <cell r="N199" t="str">
            <v>2 Leuchten demontieren</v>
          </cell>
          <cell r="O199" t="str">
            <v>Herr Clauberg</v>
          </cell>
          <cell r="P199" t="str">
            <v>+4915201634571</v>
          </cell>
          <cell r="X199"/>
        </row>
        <row r="200">
          <cell r="A200" t="str">
            <v>25_00196</v>
          </cell>
          <cell r="E200" t="str">
            <v>B-C2413037.R.3380</v>
          </cell>
          <cell r="F200" t="str">
            <v>24.04.2025</v>
          </cell>
          <cell r="M200" t="str">
            <v>Sandstraße
Bornheim
Aus-/Umbau</v>
          </cell>
          <cell r="N200" t="str">
            <v>2x Holzmast auswechseln 
1x Schaltstelle austauschen
M14 + M16</v>
          </cell>
          <cell r="O200" t="str">
            <v>Herr Engl</v>
          </cell>
          <cell r="P200"/>
          <cell r="X200" t="str">
            <v>20.05.2025</v>
          </cell>
        </row>
        <row r="201">
          <cell r="A201" t="str">
            <v>25_00197</v>
          </cell>
          <cell r="E201" t="str">
            <v>B-C2413037.R.3380</v>
          </cell>
          <cell r="F201" t="str">
            <v>24.04.2025</v>
          </cell>
          <cell r="M201" t="str">
            <v>Schwarzwaldstraße 54
Bornheim
Aus-/Umbau</v>
          </cell>
          <cell r="N201" t="str">
            <v>1x Schaltstelle auswechseln</v>
          </cell>
          <cell r="O201" t="str">
            <v>Herr Engl</v>
          </cell>
          <cell r="P201"/>
          <cell r="X201" t="str">
            <v>20.05.2025</v>
          </cell>
        </row>
        <row r="202">
          <cell r="A202" t="str">
            <v>25_00198</v>
          </cell>
          <cell r="E202" t="str">
            <v>B-C2413037.R.3380</v>
          </cell>
          <cell r="F202" t="str">
            <v>29.04.25</v>
          </cell>
          <cell r="M202" t="str">
            <v>Heinestr.
Bornheim
Allg. Störung normal</v>
          </cell>
          <cell r="N202" t="str">
            <v>Lampe leuchtet nicht
Haus-Nr. 2 a (Lampennr. nicht mehr lesbar)
Luxdata 29341</v>
          </cell>
          <cell r="O202" t="str">
            <v>Herr Kolbeck</v>
          </cell>
          <cell r="P202" t="str">
            <v>+492227932025</v>
          </cell>
          <cell r="X202" t="str">
            <v>07.05.2025</v>
          </cell>
        </row>
        <row r="203">
          <cell r="A203" t="str">
            <v>25_00199</v>
          </cell>
          <cell r="E203" t="str">
            <v>B-C2413037.R.3380</v>
          </cell>
          <cell r="F203" t="str">
            <v>29.04.25</v>
          </cell>
          <cell r="M203" t="str">
            <v>Kalkstr.
Bornheim
Allg. Störung normal</v>
          </cell>
          <cell r="N203" t="str">
            <v>Ecke Kalkstr./Jägerstr.
Lampe leuchtet nicht
Lampen fallen abwechselnd aus
Luxdata 29342</v>
          </cell>
          <cell r="O203" t="str">
            <v>Herr Kolbeck</v>
          </cell>
          <cell r="P203" t="str">
            <v>+492227932025</v>
          </cell>
          <cell r="X203" t="str">
            <v>07.05.2025</v>
          </cell>
        </row>
        <row r="204">
          <cell r="A204" t="str">
            <v>25_00200</v>
          </cell>
          <cell r="E204" t="str">
            <v>B-C2413037.R.3380</v>
          </cell>
          <cell r="F204" t="str">
            <v>29.04.25</v>
          </cell>
          <cell r="M204" t="str">
            <v>Zweigrabenweg 
Bornheim
Reparatur/Instandsetzung</v>
          </cell>
          <cell r="N204" t="str">
            <v>2 defekte Leuchten ausgetauscht (Musterstr. 5)
aus Entstörung 25_00192</v>
          </cell>
          <cell r="O204" t="str">
            <v>Herr Kolbeck</v>
          </cell>
          <cell r="P204" t="str">
            <v>+492227932025</v>
          </cell>
          <cell r="X204" t="str">
            <v>29.04.2025</v>
          </cell>
        </row>
        <row r="205">
          <cell r="A205" t="str">
            <v>25_00201</v>
          </cell>
          <cell r="E205" t="str">
            <v>B-C2413037.R.3380</v>
          </cell>
          <cell r="F205" t="str">
            <v>30.04.25</v>
          </cell>
          <cell r="M205" t="str">
            <v>Fürchespfad 3
Bornheim
Allg. Störung normal</v>
          </cell>
          <cell r="N205" t="str">
            <v>Lampe flackert
Luxdata 29350</v>
          </cell>
          <cell r="O205" t="str">
            <v>Herr Engl</v>
          </cell>
          <cell r="P205" t="str">
            <v>+492227932035</v>
          </cell>
          <cell r="X205" t="str">
            <v>07.05.2025</v>
          </cell>
        </row>
        <row r="206">
          <cell r="A206" t="str">
            <v>25_00202</v>
          </cell>
          <cell r="E206" t="str">
            <v>B-C2413037.R.3380</v>
          </cell>
          <cell r="F206" t="str">
            <v>30.04.25</v>
          </cell>
          <cell r="M206" t="str">
            <v>Mainzer Str. 3
Bornheim
Allg. Störung normal</v>
          </cell>
          <cell r="N206" t="str">
            <v>Lampe aus
Luxdata 29352</v>
          </cell>
          <cell r="O206" t="str">
            <v>Frau Koch</v>
          </cell>
          <cell r="P206" t="str">
            <v>+492227932091</v>
          </cell>
          <cell r="X206" t="str">
            <v>12.06.2025</v>
          </cell>
        </row>
        <row r="207">
          <cell r="A207" t="str">
            <v>25_00203</v>
          </cell>
          <cell r="E207" t="str">
            <v>B-C2413037.R.3380</v>
          </cell>
          <cell r="F207" t="str">
            <v>05.05.25</v>
          </cell>
          <cell r="M207" t="str">
            <v>Ferdinand-Rott-Str. 4
Bornheim-Merten
Allg. Störung normal</v>
          </cell>
          <cell r="N207" t="str">
            <v>Mast Nr. 3 leuchtet nicht
Luxdata 29408</v>
          </cell>
          <cell r="O207" t="str">
            <v>Frau Felten</v>
          </cell>
          <cell r="P207"/>
          <cell r="X207" t="str">
            <v>07.05.2025</v>
          </cell>
        </row>
        <row r="208">
          <cell r="A208" t="str">
            <v>25_00204</v>
          </cell>
          <cell r="E208" t="str">
            <v>B-C2413037.R.3380</v>
          </cell>
          <cell r="F208" t="str">
            <v>05.05.25</v>
          </cell>
          <cell r="M208" t="str">
            <v>Kaiserstr. 
Bornheim-Sechtem
Allg. Störung normal</v>
          </cell>
          <cell r="N208" t="str">
            <v>gegenüb- Haus-Nr. 53
Leuchte aus
Luxdata 29409</v>
          </cell>
          <cell r="O208" t="str">
            <v>Frau Wolzen</v>
          </cell>
          <cell r="P208"/>
          <cell r="X208" t="str">
            <v>07.05.2025</v>
          </cell>
        </row>
        <row r="209">
          <cell r="A209" t="str">
            <v>25_00205</v>
          </cell>
          <cell r="E209" t="str">
            <v>B-C2413002.R.3196</v>
          </cell>
          <cell r="F209" t="str">
            <v>17.04.2025</v>
          </cell>
          <cell r="M209" t="str">
            <v>Ball
BGL
Aus-/umbau</v>
          </cell>
          <cell r="N209" t="str">
            <v>vor der Schule 
Mast beschädigt - 8,0 m Mast muss ausgewechselt werden</v>
          </cell>
          <cell r="O209" t="str">
            <v>Herr Clauberg</v>
          </cell>
          <cell r="P209" t="str">
            <v>+4915201634571</v>
          </cell>
          <cell r="X209" t="str">
            <v>05.06.2025</v>
          </cell>
        </row>
        <row r="210">
          <cell r="A210" t="str">
            <v>25_00206</v>
          </cell>
          <cell r="E210" t="str">
            <v>B-C2413037.R.3380</v>
          </cell>
          <cell r="F210" t="str">
            <v>05.05.2025</v>
          </cell>
          <cell r="M210" t="str">
            <v>Graue Burg Str. 48
Bornheim-Sechtem
Kabelfehler</v>
          </cell>
          <cell r="N210" t="str">
            <v>aus Entstörung 25_00176</v>
          </cell>
          <cell r="O210" t="str">
            <v>Herr Kolbeck</v>
          </cell>
          <cell r="P210" t="str">
            <v>+492227932025</v>
          </cell>
          <cell r="X210" t="str">
            <v>08.05.2025</v>
          </cell>
        </row>
        <row r="211">
          <cell r="A211" t="str">
            <v>25_00207</v>
          </cell>
          <cell r="E211" t="str">
            <v>B-C2413037.R.3380</v>
          </cell>
          <cell r="F211" t="str">
            <v>07.05.2025</v>
          </cell>
          <cell r="M211" t="str">
            <v>Abnahme BMU Stunden.</v>
          </cell>
          <cell r="N211" t="str">
            <v>4 x Thoma
8 x Hoffmann
4 x Thiel</v>
          </cell>
          <cell r="O211" t="str">
            <v>Herr Tahlouli</v>
          </cell>
          <cell r="P211"/>
          <cell r="X211" t="str">
            <v>/</v>
          </cell>
        </row>
        <row r="212">
          <cell r="A212" t="str">
            <v>25_00208</v>
          </cell>
          <cell r="E212" t="str">
            <v>B-C2413002.R.3196</v>
          </cell>
          <cell r="F212" t="str">
            <v>12.05.2025</v>
          </cell>
          <cell r="M212" t="str">
            <v>Piddelbornstr. 2
BGL
Aus-/umbau</v>
          </cell>
          <cell r="N212" t="str">
            <v>1 Leuchte ersatzlos demontieren, KÜK und Leuchtenkopf beschriftet auf dem Bauhof abgeben</v>
          </cell>
          <cell r="O212" t="str">
            <v>Herr Clauberg</v>
          </cell>
          <cell r="P212" t="str">
            <v>+4915201634571</v>
          </cell>
          <cell r="X212"/>
        </row>
        <row r="213">
          <cell r="A213" t="str">
            <v>25_00209</v>
          </cell>
          <cell r="E213" t="str">
            <v>B-C2413037.R.3380</v>
          </cell>
          <cell r="F213" t="str">
            <v>13.05.25</v>
          </cell>
          <cell r="M213" t="str">
            <v>Kalkstraße 29
Bornheim
Allg. Störung normal</v>
          </cell>
          <cell r="N213" t="str">
            <v xml:space="preserve">3 Laternen an der Kreuzung  leuchten abwechselnd nicht
(schon mehrfach gemeldet!)
</v>
          </cell>
          <cell r="O213" t="str">
            <v>Herr Kolbeck</v>
          </cell>
          <cell r="P213" t="str">
            <v>+492227932025</v>
          </cell>
          <cell r="X213" t="str">
            <v>16.05.2025</v>
          </cell>
        </row>
        <row r="214">
          <cell r="A214" t="str">
            <v>25_00210</v>
          </cell>
          <cell r="E214" t="str">
            <v>B-C2413037.R.3380</v>
          </cell>
          <cell r="F214" t="str">
            <v>13.05.25</v>
          </cell>
          <cell r="M214" t="str">
            <v>Weimarerstr. 43
Bornheim
Allg. Störung normal</v>
          </cell>
          <cell r="N214" t="str">
            <v>Leuchte aus
Luxdata 29470</v>
          </cell>
          <cell r="O214" t="str">
            <v>Herr Nowak</v>
          </cell>
          <cell r="P214"/>
          <cell r="X214" t="str">
            <v>16.05.2025</v>
          </cell>
        </row>
        <row r="215">
          <cell r="A215" t="str">
            <v>25_00211</v>
          </cell>
          <cell r="E215" t="str">
            <v>B-C2413037.R.3380</v>
          </cell>
          <cell r="F215" t="str">
            <v>14.05.25</v>
          </cell>
          <cell r="M215" t="str">
            <v>Heisterbacher Str. / 
Ecke Aegidiusstr.
Bornheim
Allg. Störung normal</v>
          </cell>
          <cell r="N215" t="str">
            <v xml:space="preserve">ab Hausnr. 21 Richtung Uedorf und Ecke Aegidiusstr. 
Laternen aus
</v>
          </cell>
          <cell r="O215" t="str">
            <v>Herr Kolbeck</v>
          </cell>
          <cell r="P215" t="str">
            <v>+492227932025</v>
          </cell>
          <cell r="X215" t="str">
            <v>21.05.2025</v>
          </cell>
        </row>
        <row r="216">
          <cell r="A216" t="str">
            <v>25_00212</v>
          </cell>
          <cell r="E216" t="str">
            <v>B-C2413037.R.3380</v>
          </cell>
          <cell r="F216" t="str">
            <v>15.05.25</v>
          </cell>
          <cell r="M216" t="str">
            <v>Hemmersgasse 23
Bornheim
Allg. Störung normal</v>
          </cell>
          <cell r="N216" t="str">
            <v>Straßenbeleuchtung schaltete sich nicht ein</v>
          </cell>
          <cell r="O216" t="str">
            <v>Herr Kolbeck</v>
          </cell>
          <cell r="P216" t="str">
            <v>+492227932025</v>
          </cell>
          <cell r="X216" t="str">
            <v>21.05.2025</v>
          </cell>
        </row>
        <row r="217">
          <cell r="A217" t="str">
            <v>25_00213</v>
          </cell>
          <cell r="E217" t="str">
            <v>B-C2413037.R.3380</v>
          </cell>
          <cell r="F217" t="str">
            <v>15.05.25</v>
          </cell>
          <cell r="M217" t="str">
            <v>Burgunderstr. / 
Allemannenweg
Bornheim
Allg. Störung normal</v>
          </cell>
          <cell r="N217" t="str">
            <v>Straßenbeleuchtung leuchtet dauerhaft</v>
          </cell>
          <cell r="O217" t="str">
            <v>Herr Kolbeck</v>
          </cell>
          <cell r="P217" t="str">
            <v>+492227932025</v>
          </cell>
          <cell r="X217" t="str">
            <v>21.05.2025</v>
          </cell>
        </row>
        <row r="218">
          <cell r="A218" t="str">
            <v>25_00214</v>
          </cell>
          <cell r="E218" t="str">
            <v>B-C2413035.R.3377</v>
          </cell>
          <cell r="F218" t="str">
            <v>12.09.2024</v>
          </cell>
          <cell r="M218" t="str">
            <v>Hunsrückstr. 18
Bornheim
Baubehinderung</v>
          </cell>
          <cell r="N218" t="str">
            <v>eine LST demontieren und nach Bauphase wieder montieren</v>
          </cell>
          <cell r="O218" t="str">
            <v>Herr Esch</v>
          </cell>
          <cell r="P218" t="str">
            <v>+492222922467</v>
          </cell>
          <cell r="X218"/>
        </row>
        <row r="219">
          <cell r="A219" t="str">
            <v>25_00215</v>
          </cell>
          <cell r="E219" t="str">
            <v>B-C2413037.R.3380</v>
          </cell>
          <cell r="F219" t="str">
            <v>16.05.2025</v>
          </cell>
          <cell r="M219" t="str">
            <v>Theisenkreuzweg
Bornheim
Reparatur/Instandsetzung</v>
          </cell>
          <cell r="N219" t="str">
            <v>Holzmast austauschen</v>
          </cell>
          <cell r="O219" t="str">
            <v>Herr Kolbeck</v>
          </cell>
          <cell r="P219" t="str">
            <v>+492227932025</v>
          </cell>
          <cell r="X219" t="str">
            <v>16.05.2025</v>
          </cell>
        </row>
        <row r="220">
          <cell r="A220" t="str">
            <v>25_00216</v>
          </cell>
          <cell r="E220" t="str">
            <v>B-C2413037.R.3380</v>
          </cell>
          <cell r="F220" t="str">
            <v>16.05.2025</v>
          </cell>
          <cell r="M220" t="str">
            <v>Hohlenberg 124
Bornheim
Unfall</v>
          </cell>
          <cell r="N220" t="str">
            <v>Mast Nr. 02 angefahren</v>
          </cell>
          <cell r="O220" t="str">
            <v>Herr Kolbeck</v>
          </cell>
          <cell r="P220" t="str">
            <v>+492227932025</v>
          </cell>
          <cell r="X220"/>
        </row>
        <row r="221">
          <cell r="A221" t="str">
            <v>25_00217</v>
          </cell>
          <cell r="E221" t="str">
            <v>B-C2413037.R.3380</v>
          </cell>
          <cell r="F221" t="str">
            <v>16.05.25</v>
          </cell>
          <cell r="M221" t="str">
            <v>Parkstr. 12
Bornheim
Allg. Störung normal</v>
          </cell>
          <cell r="N221" t="str">
            <v>leuchtet um 19 Uhr obwohl es noch hell ist
Luxdata 29499</v>
          </cell>
          <cell r="O221" t="str">
            <v>Herr Schweneker</v>
          </cell>
          <cell r="P221"/>
          <cell r="X221" t="str">
            <v>21.05.2025</v>
          </cell>
        </row>
        <row r="222">
          <cell r="A222" t="str">
            <v>25_00218</v>
          </cell>
          <cell r="E222" t="str">
            <v>B-C2413037.R.3380</v>
          </cell>
          <cell r="F222" t="str">
            <v>17.05.25</v>
          </cell>
          <cell r="M222" t="str">
            <v>Siegesstr. 27
Bornheim
Allg. Störung mit RB-Einsatz</v>
          </cell>
          <cell r="N222" t="str">
            <v>erste Garage bei Haus-Nr. 27
Mastklappe offen,Kabel hängen raus, mit blauer Folie abgedeckt
Luxdata 29508</v>
          </cell>
          <cell r="O222" t="str">
            <v>Frau Wolzen</v>
          </cell>
          <cell r="P222"/>
          <cell r="X222" t="str">
            <v>/</v>
          </cell>
        </row>
        <row r="223">
          <cell r="A223" t="str">
            <v>25_00219</v>
          </cell>
          <cell r="E223" t="str">
            <v>B-C2413037.R.3380</v>
          </cell>
          <cell r="F223" t="str">
            <v>21.05.2025</v>
          </cell>
          <cell r="M223" t="str">
            <v>Richard-Piel-Str. / 
Heisterbacher Str.
Bornheim
Reparatur/Instandsetzung</v>
          </cell>
          <cell r="N223" t="str">
            <v>defekte Schaltstelle austauschen</v>
          </cell>
          <cell r="O223" t="str">
            <v>Herr Kolbeck</v>
          </cell>
          <cell r="P223" t="str">
            <v>+492227932025</v>
          </cell>
          <cell r="X223"/>
        </row>
        <row r="224">
          <cell r="A224" t="str">
            <v>25_00220</v>
          </cell>
          <cell r="E224" t="str">
            <v>B-C2413037.R.3380</v>
          </cell>
          <cell r="F224" t="str">
            <v>21.05.2025</v>
          </cell>
          <cell r="M224" t="str">
            <v>Teutonenstr. 39 a
Bornheim
Reparatur/Instandsetzung</v>
          </cell>
          <cell r="N224" t="str">
            <v>defekte Schaltstelle austauschen</v>
          </cell>
          <cell r="O224" t="str">
            <v>Herr Kolbeck</v>
          </cell>
          <cell r="P224" t="str">
            <v>+492227932025</v>
          </cell>
          <cell r="X224"/>
        </row>
        <row r="225">
          <cell r="A225" t="str">
            <v>25_00221</v>
          </cell>
          <cell r="E225" t="str">
            <v>B-C2413037.R.3380</v>
          </cell>
          <cell r="F225" t="str">
            <v>21.05.2025</v>
          </cell>
          <cell r="M225" t="str">
            <v>Pützgasse 16
Bornheim
Reparatur/Instandsetzung</v>
          </cell>
          <cell r="N225" t="str">
            <v>Mast 6
Holzmast austauschen</v>
          </cell>
          <cell r="O225" t="str">
            <v>Herr Kolbeck</v>
          </cell>
          <cell r="P225" t="str">
            <v>+492227932025</v>
          </cell>
          <cell r="X225"/>
        </row>
        <row r="226">
          <cell r="A226" t="str">
            <v>25_00222</v>
          </cell>
          <cell r="E226" t="str">
            <v>B-C2413037.R.3380</v>
          </cell>
          <cell r="F226" t="str">
            <v>21.05.2025</v>
          </cell>
          <cell r="M226" t="str">
            <v>Rüttersweg 33
Bornheim
Reparatur/Instandsetzung</v>
          </cell>
          <cell r="N226" t="str">
            <v>Mast 2
defekten Betonmast austauschen</v>
          </cell>
          <cell r="O226" t="str">
            <v>Herr Kolbeck</v>
          </cell>
          <cell r="P226" t="str">
            <v>+492227932025</v>
          </cell>
          <cell r="X226"/>
        </row>
        <row r="227">
          <cell r="A227" t="str">
            <v>25_00223</v>
          </cell>
          <cell r="E227" t="str">
            <v>B-C2413037.R.3380</v>
          </cell>
          <cell r="F227" t="str">
            <v>21.05.2025</v>
          </cell>
          <cell r="M227" t="str">
            <v>Eifelstr. 15
Bornheim
Reparatur/Instandsetzung</v>
          </cell>
          <cell r="N227" t="str">
            <v>Mast 4
Holzmast austauschen</v>
          </cell>
          <cell r="O227" t="str">
            <v>Herr Kolbeck</v>
          </cell>
          <cell r="P227" t="str">
            <v>+492227932025</v>
          </cell>
          <cell r="X227"/>
        </row>
        <row r="228">
          <cell r="A228" t="str">
            <v>25_00224</v>
          </cell>
          <cell r="E228" t="str">
            <v>B-C2413037.R.3380</v>
          </cell>
          <cell r="F228" t="str">
            <v>21.05.2025</v>
          </cell>
          <cell r="M228" t="str">
            <v>Bolliggasse / Taunusstraße
Bornheim
Reparatur/Instandsetzung</v>
          </cell>
          <cell r="N228" t="str">
            <v>Holzmast austauschen</v>
          </cell>
          <cell r="O228" t="str">
            <v>Herr Kolbeck</v>
          </cell>
          <cell r="P228" t="str">
            <v>+492227932025</v>
          </cell>
          <cell r="X228" t="str">
            <v>05.06.2025</v>
          </cell>
        </row>
        <row r="229">
          <cell r="A229" t="str">
            <v>25_00225</v>
          </cell>
          <cell r="E229" t="str">
            <v>B-C2413037.R.3380</v>
          </cell>
          <cell r="F229" t="str">
            <v>21.05.2025</v>
          </cell>
          <cell r="M229" t="str">
            <v>Römerstr. ggü Haus Nr. 60
Bornheim
Reparatur/Instandsetzung</v>
          </cell>
          <cell r="N229" t="str">
            <v>Holzmast austauschen
Parkverbot</v>
          </cell>
          <cell r="O229" t="str">
            <v>Herr Kolbeck</v>
          </cell>
          <cell r="P229" t="str">
            <v>+492227932025</v>
          </cell>
          <cell r="X229"/>
        </row>
        <row r="230">
          <cell r="A230" t="str">
            <v>25_00226</v>
          </cell>
          <cell r="E230" t="str">
            <v>B-C2413037.R.3380</v>
          </cell>
          <cell r="F230" t="str">
            <v>21.05.2025</v>
          </cell>
          <cell r="M230" t="str">
            <v>Isarstr. 12
Bornheim-Uedorf
Reparatur/Instandsetzung</v>
          </cell>
          <cell r="N230" t="str">
            <v>Mast 2
Holzmast austauschen</v>
          </cell>
          <cell r="O230" t="str">
            <v>Herr Kolbeck</v>
          </cell>
          <cell r="P230" t="str">
            <v>+492227932025</v>
          </cell>
          <cell r="X230" t="str">
            <v>06.06.2025</v>
          </cell>
        </row>
        <row r="231">
          <cell r="A231" t="str">
            <v>25_00227</v>
          </cell>
          <cell r="E231" t="str">
            <v>B-C2413037.R.3380</v>
          </cell>
          <cell r="F231" t="str">
            <v>21.05.2025</v>
          </cell>
          <cell r="M231" t="str">
            <v>Tränkerhofstr. 15-19
Bornheim-Sechtem
Reparatur/Instandsetzung</v>
          </cell>
          <cell r="N231" t="str">
            <v>defekten Betonmast austauschen</v>
          </cell>
          <cell r="O231" t="str">
            <v>Herr Kolbeck</v>
          </cell>
          <cell r="P231" t="str">
            <v>+492227932025</v>
          </cell>
          <cell r="X231"/>
        </row>
        <row r="232">
          <cell r="A232" t="str">
            <v>25_00228</v>
          </cell>
          <cell r="E232" t="str">
            <v>B-C2413037.R.3380</v>
          </cell>
          <cell r="F232" t="str">
            <v>21.05.2025</v>
          </cell>
          <cell r="M232" t="str">
            <v>Trierer Str. 
Bornheim-Roisdorf
Reparatur/Instandsetzung</v>
          </cell>
          <cell r="N232" t="str">
            <v>Mast 2
defekten Betonmast austauschen</v>
          </cell>
          <cell r="O232" t="str">
            <v>Herr Kolbeck</v>
          </cell>
          <cell r="P232" t="str">
            <v>+492227932025</v>
          </cell>
          <cell r="X232" t="str">
            <v>05.06.2025</v>
          </cell>
        </row>
        <row r="233">
          <cell r="A233" t="str">
            <v>25_00229</v>
          </cell>
          <cell r="E233" t="str">
            <v>B-C2413037.R.3380</v>
          </cell>
          <cell r="F233" t="str">
            <v>21.05.2025</v>
          </cell>
          <cell r="M233" t="str">
            <v>Heinestr. 2 a
Bornheim
Reparatur/Instandsetzung</v>
          </cell>
          <cell r="N233" t="str">
            <v>Mast 4
defekten Betonmast austauschen</v>
          </cell>
          <cell r="O233" t="str">
            <v>Herr Kolbeck</v>
          </cell>
          <cell r="P233" t="str">
            <v>+492227932025</v>
          </cell>
          <cell r="X233"/>
        </row>
        <row r="234">
          <cell r="A234" t="str">
            <v>25_00230</v>
          </cell>
          <cell r="E234" t="str">
            <v>B-C2413037.R.3380</v>
          </cell>
          <cell r="F234" t="str">
            <v>21.05.2025</v>
          </cell>
          <cell r="M234" t="str">
            <v>Zehnhoffstr. 1
Bornheim
Reparatur/Instandsetzung</v>
          </cell>
          <cell r="N234" t="str">
            <v>Mast 1
defekten Betonmast austauschen</v>
          </cell>
          <cell r="O234" t="str">
            <v>Herr Kolbeck</v>
          </cell>
          <cell r="P234" t="str">
            <v>+492227932025</v>
          </cell>
          <cell r="X234"/>
        </row>
        <row r="235">
          <cell r="A235" t="str">
            <v>25_00231</v>
          </cell>
          <cell r="E235" t="str">
            <v>B-C2413037.R.3380</v>
          </cell>
          <cell r="F235" t="str">
            <v>21.05.2025</v>
          </cell>
          <cell r="M235" t="str">
            <v>Brüsseler Str. 1
Bornheim
Reparatur/Instandsetzung</v>
          </cell>
          <cell r="N235" t="str">
            <v>Mast austauschen</v>
          </cell>
          <cell r="O235" t="str">
            <v>Herr Kolbeck</v>
          </cell>
          <cell r="P235" t="str">
            <v>+492227932025</v>
          </cell>
          <cell r="X235"/>
        </row>
        <row r="236">
          <cell r="A236" t="str">
            <v>25_00232</v>
          </cell>
          <cell r="E236" t="str">
            <v>B-C2413035.R.3377</v>
          </cell>
          <cell r="F236" t="str">
            <v>21.05.2025</v>
          </cell>
          <cell r="M236" t="str">
            <v>Abwasserbetrieb Troisdorf</v>
          </cell>
          <cell r="N236" t="str">
            <v>Materialverkauf</v>
          </cell>
          <cell r="O236" t="str">
            <v>Herr Brozeit</v>
          </cell>
          <cell r="P236"/>
          <cell r="X236"/>
        </row>
        <row r="237">
          <cell r="A237" t="str">
            <v>25_00233</v>
          </cell>
          <cell r="E237" t="str">
            <v>B-C2413037.R.3380</v>
          </cell>
          <cell r="F237" t="str">
            <v>21.05.25</v>
          </cell>
          <cell r="M237" t="str">
            <v>Hemmersgasse 45-56
Bornheim-Rösberg
Allg. Störung normal</v>
          </cell>
          <cell r="N237" t="str">
            <v>leuchtet nicht
Luxdata 29556</v>
          </cell>
          <cell r="O237" t="str">
            <v>Herr Kolbeck</v>
          </cell>
          <cell r="P237" t="str">
            <v>+492227932025</v>
          </cell>
          <cell r="X237" t="str">
            <v>12.06.2025</v>
          </cell>
        </row>
        <row r="238">
          <cell r="A238" t="str">
            <v>25_00234</v>
          </cell>
          <cell r="E238" t="str">
            <v>B-C2413037.R.3380</v>
          </cell>
          <cell r="F238" t="str">
            <v>21.05.2025</v>
          </cell>
          <cell r="M238" t="str">
            <v>Bernerstr.
Bornheim
Reparatur/Instandsetzung</v>
          </cell>
          <cell r="N238" t="str">
            <v>2 x Holzmast 7,0 m LPH austauschen</v>
          </cell>
          <cell r="O238" t="str">
            <v>Herr Kolbeck</v>
          </cell>
          <cell r="P238" t="str">
            <v>+492227932025</v>
          </cell>
          <cell r="X238" t="str">
            <v>05.06.2025</v>
          </cell>
        </row>
        <row r="239">
          <cell r="A239" t="str">
            <v>25_00235</v>
          </cell>
          <cell r="E239" t="str">
            <v>B-C2413037.R.3380</v>
          </cell>
          <cell r="F239" t="str">
            <v>21.05.2025</v>
          </cell>
          <cell r="M239" t="str">
            <v>Händelstraße
Bornheim
Reparatur/Instandsetzung</v>
          </cell>
          <cell r="N239" t="str">
            <v>4 x Holzmast 7,0 m LPH austauschen</v>
          </cell>
          <cell r="O239" t="str">
            <v>Herr Kolbeck</v>
          </cell>
          <cell r="P239" t="str">
            <v>+492227932025</v>
          </cell>
          <cell r="X239" t="str">
            <v>28.05.2025</v>
          </cell>
        </row>
        <row r="240">
          <cell r="A240" t="str">
            <v>25_00236</v>
          </cell>
          <cell r="E240" t="str">
            <v>B-C2413037.R.3380</v>
          </cell>
          <cell r="F240" t="str">
            <v>21.05.2025</v>
          </cell>
          <cell r="M240" t="str">
            <v>Offenbachstr.
Bornheim
Reparatur/Instandsetzung</v>
          </cell>
          <cell r="N240" t="str">
            <v>4 x Holzmast 7,0 m LPH austauschen</v>
          </cell>
          <cell r="O240" t="str">
            <v>Herr Kolbeck</v>
          </cell>
          <cell r="P240" t="str">
            <v>+492227932025</v>
          </cell>
          <cell r="X240"/>
        </row>
        <row r="241">
          <cell r="A241" t="str">
            <v>25_00237</v>
          </cell>
          <cell r="E241" t="str">
            <v>B-C2413002.R.3196</v>
          </cell>
          <cell r="F241" t="str">
            <v>22.05.2025</v>
          </cell>
          <cell r="M241" t="str">
            <v>Laurentiusstr. 7
BGL
Aus-/umbau</v>
          </cell>
          <cell r="N241" t="str">
            <v>alte Mastnr. 1 / neue Mastnr. 5
Umrüstung und Versetzung eines Mastes 6,0 m LPH</v>
          </cell>
          <cell r="O241" t="str">
            <v>Herr Clauberg</v>
          </cell>
          <cell r="P241" t="str">
            <v>+4915201634571</v>
          </cell>
          <cell r="X241"/>
        </row>
        <row r="242">
          <cell r="A242" t="str">
            <v>25_00238</v>
          </cell>
          <cell r="E242" t="str">
            <v>B-C2413002.R.3196</v>
          </cell>
          <cell r="F242" t="str">
            <v>22.05.2025</v>
          </cell>
          <cell r="M242" t="str">
            <v>Ball
BGL
Aus-/umbau</v>
          </cell>
          <cell r="N242" t="str">
            <v>Mast 7
8,0 m LPH wieder montieren mit Luma 1
Schaltstelle 91</v>
          </cell>
          <cell r="O242" t="str">
            <v>Herr Clauberg</v>
          </cell>
          <cell r="P242" t="str">
            <v>+4915201634571</v>
          </cell>
          <cell r="X242"/>
        </row>
        <row r="243">
          <cell r="A243" t="str">
            <v>25_00239</v>
          </cell>
          <cell r="E243" t="str">
            <v>B-C2413002.R.3196</v>
          </cell>
          <cell r="F243" t="str">
            <v>22.05.2025</v>
          </cell>
          <cell r="M243" t="str">
            <v>Auf der Kaule 50 d
BGL
Aus-/umbau</v>
          </cell>
          <cell r="N243" t="str">
            <v>Mast 18 
versetzen, Anschluss auf NYCWY 3x95/50mm², neu einmuffen</v>
          </cell>
          <cell r="O243" t="str">
            <v>Herr Clauberg</v>
          </cell>
          <cell r="P243" t="str">
            <v>+4915201634571</v>
          </cell>
          <cell r="X243"/>
        </row>
        <row r="244">
          <cell r="A244" t="str">
            <v>25_00240</v>
          </cell>
          <cell r="E244" t="str">
            <v>B-C2413002.R.3196</v>
          </cell>
          <cell r="F244" t="str">
            <v>22.05.2025</v>
          </cell>
          <cell r="M244" t="str">
            <v>div. Straßen
BGL
Leuchtentest/-austausch</v>
          </cell>
          <cell r="N244" t="str">
            <v>3 x Micro Luma, 1 x Vulkan Leuchte tauschen lt. Liste</v>
          </cell>
          <cell r="O244" t="str">
            <v>Herr Clauberg</v>
          </cell>
          <cell r="P244" t="str">
            <v>+4915201634571</v>
          </cell>
          <cell r="X244" t="str">
            <v>02.06.2025</v>
          </cell>
        </row>
        <row r="245">
          <cell r="A245" t="str">
            <v>25_00241</v>
          </cell>
          <cell r="E245" t="str">
            <v>B-C2413037.R.3380</v>
          </cell>
          <cell r="F245" t="str">
            <v>23.05.2025</v>
          </cell>
          <cell r="M245" t="str">
            <v>weiße Burgstr. 15
Bornheim
Reparatur/Instandsetzung</v>
          </cell>
          <cell r="N245" t="str">
            <v>nicht fachmännische Kabelverlegung beheben</v>
          </cell>
          <cell r="O245" t="str">
            <v>Herr Kolbeck</v>
          </cell>
          <cell r="P245" t="str">
            <v>+492227932025</v>
          </cell>
          <cell r="X245" t="str">
            <v>05.06.2025</v>
          </cell>
        </row>
        <row r="246">
          <cell r="A246" t="str">
            <v>25_00242</v>
          </cell>
          <cell r="E246" t="str">
            <v>B-C2413037.R.3380</v>
          </cell>
          <cell r="F246" t="str">
            <v>24.05.2025</v>
          </cell>
          <cell r="M246" t="str">
            <v>An der grauen Burg 28
Bornheim-Sechtem
Allg. Störung normal</v>
          </cell>
          <cell r="N246" t="str">
            <v>leuchtet nicht
Luxdata 29582</v>
          </cell>
          <cell r="O246" t="str">
            <v>Herr Kolbeck</v>
          </cell>
          <cell r="P246" t="str">
            <v>+492227932025</v>
          </cell>
          <cell r="X246" t="str">
            <v>28.05.2025</v>
          </cell>
        </row>
        <row r="247">
          <cell r="A247" t="str">
            <v>25_00243</v>
          </cell>
          <cell r="E247" t="str">
            <v>B-C2413002.R.3196</v>
          </cell>
          <cell r="F247" t="str">
            <v>26.05.2025</v>
          </cell>
          <cell r="M247" t="str">
            <v>Villa Zanders
BGL
Aus-/umbau</v>
          </cell>
          <cell r="N247" t="str">
            <v>Leuchte Nr. 6 und 7 um 7 m versetzen, Schaltschrank 33
KW 25!</v>
          </cell>
          <cell r="O247" t="str">
            <v>Herr Clauberg</v>
          </cell>
          <cell r="P247" t="str">
            <v>+4915201634571</v>
          </cell>
          <cell r="X247"/>
        </row>
        <row r="248">
          <cell r="A248" t="str">
            <v>25_00244</v>
          </cell>
          <cell r="E248" t="str">
            <v>B-C2413037.R.3380</v>
          </cell>
          <cell r="F248" t="str">
            <v>26.05.2025</v>
          </cell>
          <cell r="M248" t="str">
            <v>Europa Ring 2
Bornheim
Allg. Störung normal</v>
          </cell>
          <cell r="N248" t="str">
            <v>leuchtet nicht
(beim Rewe)
Luxdata 29593</v>
          </cell>
          <cell r="O248" t="str">
            <v>Herr Kolbeck</v>
          </cell>
          <cell r="P248" t="str">
            <v>+492227932025</v>
          </cell>
          <cell r="X248" t="str">
            <v>28.05.2025</v>
          </cell>
        </row>
        <row r="249">
          <cell r="A249" t="str">
            <v>25_00245</v>
          </cell>
          <cell r="E249" t="str">
            <v>B-C2413002.R.3196</v>
          </cell>
          <cell r="F249" t="str">
            <v>26.05.2025</v>
          </cell>
          <cell r="M249" t="str">
            <v>Hebborner Str. 144
BGL
Aus-/umbau</v>
          </cell>
          <cell r="N249" t="str">
            <v xml:space="preserve">Leuchte Nr. 42 (Reuterstr.)
temporär entfernen und wieder montieren </v>
          </cell>
          <cell r="O249" t="str">
            <v>Herr Clauberg</v>
          </cell>
          <cell r="P249" t="str">
            <v>+4915201634571</v>
          </cell>
          <cell r="X249"/>
        </row>
        <row r="250">
          <cell r="A250" t="str">
            <v>25_00246</v>
          </cell>
          <cell r="E250" t="str">
            <v>B-C2413002.R.3196</v>
          </cell>
          <cell r="F250" t="str">
            <v>27.05.2025</v>
          </cell>
          <cell r="M250" t="str">
            <v>An der Wallburg
BGL
Aus-/umbau</v>
          </cell>
          <cell r="N250" t="str">
            <v>Fußweg Siebenmorgen
8 LST 5,0 m LPH mit Micro Luma (Mast 1 bis 8) errichten, Anschluß aus Leuchte Nr. 2</v>
          </cell>
          <cell r="O250" t="str">
            <v>Herr Clauberg</v>
          </cell>
          <cell r="P250" t="str">
            <v>+4915201634571</v>
          </cell>
          <cell r="X250"/>
        </row>
        <row r="251">
          <cell r="A251" t="str">
            <v>25_00247</v>
          </cell>
          <cell r="E251" t="str">
            <v>B-C2413037.R.3380</v>
          </cell>
          <cell r="F251" t="str">
            <v>01.06.2025</v>
          </cell>
          <cell r="M251" t="str">
            <v>Heisterbacher Straße 28
Bornheim-Hersel
Allg. Störung normal</v>
          </cell>
          <cell r="N251" t="str">
            <v>leuchtet nicht
Luxdata 29648 / 29659</v>
          </cell>
          <cell r="O251" t="str">
            <v>Herr Kolbeck</v>
          </cell>
          <cell r="P251" t="str">
            <v>+492227932025</v>
          </cell>
          <cell r="X251" t="str">
            <v>06.06.2025</v>
          </cell>
        </row>
        <row r="252">
          <cell r="A252" t="str">
            <v>25_00248</v>
          </cell>
          <cell r="E252" t="str">
            <v>B-C2413037.R.3380</v>
          </cell>
          <cell r="F252" t="str">
            <v>02.06.2025</v>
          </cell>
          <cell r="M252" t="str">
            <v>Weimarer Str. 80
Bornheim-Sechtem
Kabelfehler</v>
          </cell>
          <cell r="N252" t="str">
            <v>Laternen Nr. 25-26 (Stichweg zur Schule), Fehlerpunkt vor WEgsperre ist angezeichnet</v>
          </cell>
          <cell r="O252" t="str">
            <v>Herr Engl</v>
          </cell>
          <cell r="P252"/>
          <cell r="X252"/>
        </row>
        <row r="253">
          <cell r="A253" t="str">
            <v>25_00249</v>
          </cell>
          <cell r="E253" t="str">
            <v>B-C2413037.R.3380</v>
          </cell>
          <cell r="F253" t="str">
            <v>02.06.2025</v>
          </cell>
          <cell r="M253" t="str">
            <v>Waldorfer Weg 99
Bornheim-Waldorf
Kabelfehler</v>
          </cell>
          <cell r="N253" t="str">
            <v>Laterne 13-14
Leitung über alle Drahtfarben def.
und komplett erdfühlig</v>
          </cell>
          <cell r="O253" t="str">
            <v>Herr Engl</v>
          </cell>
          <cell r="P253"/>
          <cell r="X253"/>
        </row>
        <row r="254">
          <cell r="A254" t="str">
            <v>25_00250</v>
          </cell>
          <cell r="E254" t="str">
            <v>B-C2413037.R.3380</v>
          </cell>
          <cell r="F254" t="str">
            <v>02.06.2025</v>
          </cell>
          <cell r="M254" t="str">
            <v>Heinrich-von-Berge-Weg / Hauptstr.
Bornheim-Walberberg
Kabelfehler</v>
          </cell>
          <cell r="N254" t="str">
            <v>Strecke auf Kreuzung nach Rep.
 immernoch defekt, 2 x Absperrzäune 
und Füsse mit offener Oberfläche</v>
          </cell>
          <cell r="O254" t="str">
            <v>Herr Engl</v>
          </cell>
          <cell r="P254"/>
          <cell r="X254"/>
        </row>
        <row r="255">
          <cell r="A255" t="str">
            <v>25_00251</v>
          </cell>
          <cell r="E255" t="str">
            <v>B-C2413002.R.3196</v>
          </cell>
          <cell r="F255" t="str">
            <v>26.05.2025</v>
          </cell>
          <cell r="M255" t="str">
            <v>Kaltenbroich / 
Ecke Sander Heide
BGL
Aus-/umbau</v>
          </cell>
          <cell r="N255" t="str">
            <v>Mast 2
5,0 m LPH auswechseln</v>
          </cell>
          <cell r="O255" t="str">
            <v>Herr Clauberg</v>
          </cell>
          <cell r="P255" t="str">
            <v>+4915201634571</v>
          </cell>
          <cell r="X255"/>
        </row>
        <row r="256">
          <cell r="A256" t="str">
            <v>25_00252</v>
          </cell>
          <cell r="E256" t="str">
            <v>B-C2413036.E.3378</v>
          </cell>
          <cell r="F256" t="str">
            <v>11.06.2025</v>
          </cell>
          <cell r="M256" t="str">
            <v>Alfterner Str. 77-79
Alfter
Aus-/Umbau</v>
          </cell>
          <cell r="N256" t="str">
            <v>Leuchte 19 versetzen
8,0 m LPH; Leuchte 5500 lm</v>
          </cell>
          <cell r="O256" t="str">
            <v>Herr Clauberg</v>
          </cell>
          <cell r="P256" t="str">
            <v>+4915201634571</v>
          </cell>
          <cell r="X256"/>
        </row>
        <row r="257">
          <cell r="A257" t="str">
            <v>25_00253</v>
          </cell>
          <cell r="E257" t="str">
            <v>B-C2413037.R.3380</v>
          </cell>
          <cell r="F257" t="str">
            <v>11.06.2025</v>
          </cell>
          <cell r="M257" t="str">
            <v>Aeltersgasse 6
Bornheim
Allg. Störung normal</v>
          </cell>
          <cell r="N257" t="str">
            <v>leuchtet nicht
Luxdata 29694</v>
          </cell>
          <cell r="O257" t="str">
            <v>Herr Kolbeck</v>
          </cell>
          <cell r="P257" t="str">
            <v>+492227932025</v>
          </cell>
          <cell r="X257"/>
        </row>
        <row r="258">
          <cell r="A258" t="str">
            <v>25_00254</v>
          </cell>
          <cell r="E258" t="str">
            <v>B-C2413037.R.3380</v>
          </cell>
          <cell r="F258" t="str">
            <v>11.06.2025</v>
          </cell>
          <cell r="M258" t="str">
            <v>Rosental
Bornheim
Aus-/Umbau</v>
          </cell>
          <cell r="N258" t="str">
            <v>5 Maste a 8,0 m LPH inkl. KÜK und Leuhten  (Musterstraße 4) errichten, Versorgung via Luftspannkabel</v>
          </cell>
          <cell r="O258" t="str">
            <v>Herr Akgül</v>
          </cell>
          <cell r="P258"/>
          <cell r="X258"/>
        </row>
        <row r="259">
          <cell r="A259" t="str">
            <v>25_00255</v>
          </cell>
          <cell r="E259"/>
          <cell r="F259"/>
          <cell r="M259"/>
          <cell r="N259"/>
          <cell r="O259"/>
          <cell r="P259"/>
          <cell r="X259"/>
        </row>
        <row r="260">
          <cell r="A260" t="str">
            <v>25_00256</v>
          </cell>
          <cell r="E260"/>
          <cell r="F260"/>
          <cell r="M260"/>
          <cell r="N260"/>
          <cell r="O260"/>
          <cell r="P260"/>
          <cell r="X260"/>
        </row>
        <row r="261">
          <cell r="A261" t="str">
            <v>25_00257</v>
          </cell>
          <cell r="E261"/>
          <cell r="F261"/>
          <cell r="M261"/>
          <cell r="N261"/>
          <cell r="O261"/>
          <cell r="P261"/>
          <cell r="X261"/>
        </row>
        <row r="262">
          <cell r="A262" t="str">
            <v>25_00258</v>
          </cell>
          <cell r="E262"/>
          <cell r="F262"/>
          <cell r="M262"/>
          <cell r="N262"/>
          <cell r="O262"/>
          <cell r="P262"/>
          <cell r="X262"/>
        </row>
        <row r="263">
          <cell r="A263" t="str">
            <v>25_00259</v>
          </cell>
          <cell r="E263"/>
          <cell r="F263"/>
          <cell r="M263"/>
          <cell r="N263"/>
          <cell r="O263"/>
          <cell r="P263"/>
          <cell r="X263"/>
        </row>
        <row r="264">
          <cell r="A264" t="str">
            <v>25_00260</v>
          </cell>
          <cell r="E264"/>
          <cell r="F264"/>
          <cell r="M264"/>
          <cell r="N264"/>
          <cell r="O264"/>
          <cell r="P264"/>
          <cell r="X264"/>
        </row>
        <row r="265">
          <cell r="A265" t="str">
            <v>25_00261</v>
          </cell>
          <cell r="E265"/>
          <cell r="F265"/>
          <cell r="M265"/>
          <cell r="N265"/>
          <cell r="O265"/>
          <cell r="P265"/>
          <cell r="X265"/>
        </row>
        <row r="266">
          <cell r="A266" t="str">
            <v>25_00262</v>
          </cell>
          <cell r="E266"/>
          <cell r="F266"/>
          <cell r="M266"/>
          <cell r="N266"/>
          <cell r="O266"/>
          <cell r="P266"/>
          <cell r="X266"/>
        </row>
        <row r="267">
          <cell r="A267" t="str">
            <v>25_00263</v>
          </cell>
          <cell r="E267"/>
          <cell r="F267"/>
          <cell r="M267"/>
          <cell r="N267"/>
          <cell r="O267"/>
          <cell r="P267"/>
          <cell r="X267"/>
        </row>
        <row r="268">
          <cell r="A268" t="str">
            <v>25_00264</v>
          </cell>
          <cell r="E268"/>
          <cell r="F268"/>
          <cell r="M268"/>
          <cell r="N268"/>
          <cell r="O268"/>
          <cell r="P268"/>
          <cell r="X268"/>
        </row>
        <row r="269">
          <cell r="A269" t="str">
            <v>25_00265</v>
          </cell>
          <cell r="E269"/>
          <cell r="F269"/>
          <cell r="M269"/>
          <cell r="N269"/>
          <cell r="O269"/>
          <cell r="P269"/>
          <cell r="X269"/>
        </row>
        <row r="270">
          <cell r="A270" t="str">
            <v>25_00266</v>
          </cell>
          <cell r="E270"/>
          <cell r="F270"/>
          <cell r="M270"/>
          <cell r="N270"/>
          <cell r="O270"/>
          <cell r="P270"/>
          <cell r="X270"/>
        </row>
        <row r="271">
          <cell r="A271" t="str">
            <v>25_00267</v>
          </cell>
          <cell r="E271"/>
          <cell r="F271"/>
          <cell r="M271"/>
          <cell r="N271"/>
          <cell r="O271"/>
          <cell r="P271"/>
          <cell r="X271"/>
        </row>
        <row r="272">
          <cell r="A272" t="str">
            <v>25_00268</v>
          </cell>
          <cell r="E272"/>
          <cell r="F272"/>
          <cell r="M272"/>
          <cell r="N272"/>
          <cell r="O272"/>
          <cell r="P272"/>
          <cell r="X272"/>
        </row>
        <row r="273">
          <cell r="A273" t="str">
            <v>25_00269</v>
          </cell>
          <cell r="E273"/>
          <cell r="F273"/>
          <cell r="M273"/>
          <cell r="N273"/>
          <cell r="O273"/>
          <cell r="P273"/>
          <cell r="X273"/>
        </row>
        <row r="274">
          <cell r="A274" t="str">
            <v>25_00270</v>
          </cell>
          <cell r="E274"/>
          <cell r="F274"/>
          <cell r="M274"/>
          <cell r="N274"/>
          <cell r="O274"/>
          <cell r="P274"/>
          <cell r="X274"/>
        </row>
        <row r="275">
          <cell r="A275" t="str">
            <v>25_00271</v>
          </cell>
          <cell r="E275"/>
          <cell r="F275"/>
          <cell r="M275"/>
          <cell r="N275"/>
          <cell r="O275"/>
          <cell r="P275"/>
          <cell r="X275"/>
        </row>
        <row r="276">
          <cell r="A276" t="str">
            <v>25_00272</v>
          </cell>
          <cell r="E276"/>
          <cell r="F276"/>
          <cell r="M276"/>
          <cell r="N276"/>
          <cell r="O276"/>
          <cell r="P276"/>
          <cell r="X276"/>
        </row>
        <row r="277">
          <cell r="A277" t="str">
            <v>25_00273</v>
          </cell>
          <cell r="E277"/>
          <cell r="F277"/>
          <cell r="M277"/>
          <cell r="N277"/>
          <cell r="O277"/>
          <cell r="P277"/>
          <cell r="X277"/>
        </row>
        <row r="278">
          <cell r="A278" t="str">
            <v>25_00274</v>
          </cell>
          <cell r="E278"/>
          <cell r="F278"/>
          <cell r="M278"/>
          <cell r="N278"/>
          <cell r="O278"/>
          <cell r="P278"/>
          <cell r="X278"/>
        </row>
        <row r="279">
          <cell r="A279" t="str">
            <v>25_00275</v>
          </cell>
          <cell r="E279"/>
          <cell r="F279"/>
          <cell r="M279"/>
          <cell r="N279"/>
          <cell r="O279"/>
          <cell r="P279"/>
          <cell r="X279"/>
        </row>
        <row r="280">
          <cell r="A280" t="str">
            <v>25_00276</v>
          </cell>
          <cell r="E280"/>
          <cell r="F280"/>
          <cell r="M280"/>
          <cell r="N280"/>
          <cell r="O280"/>
          <cell r="P280"/>
          <cell r="X280"/>
        </row>
        <row r="281">
          <cell r="A281" t="str">
            <v>25_00277</v>
          </cell>
          <cell r="E281"/>
          <cell r="F281"/>
          <cell r="M281"/>
          <cell r="N281"/>
          <cell r="O281"/>
          <cell r="P281"/>
          <cell r="X281"/>
        </row>
        <row r="282">
          <cell r="A282" t="str">
            <v>25_00278</v>
          </cell>
          <cell r="E282"/>
          <cell r="F282"/>
          <cell r="M282"/>
          <cell r="N282"/>
          <cell r="O282"/>
          <cell r="P282"/>
          <cell r="X282"/>
        </row>
        <row r="283">
          <cell r="A283" t="str">
            <v>25_00279</v>
          </cell>
          <cell r="E283"/>
          <cell r="F283"/>
          <cell r="M283"/>
          <cell r="N283"/>
          <cell r="O283"/>
          <cell r="P283"/>
          <cell r="X283"/>
        </row>
        <row r="284">
          <cell r="A284" t="str">
            <v>25_00280</v>
          </cell>
          <cell r="E284"/>
          <cell r="F284"/>
          <cell r="M284"/>
          <cell r="N284"/>
          <cell r="O284"/>
          <cell r="P284"/>
          <cell r="X284"/>
        </row>
        <row r="285">
          <cell r="A285" t="str">
            <v>25_00281</v>
          </cell>
          <cell r="E285"/>
          <cell r="F285"/>
          <cell r="M285"/>
          <cell r="N285"/>
          <cell r="O285"/>
          <cell r="P285"/>
          <cell r="X285"/>
        </row>
        <row r="286">
          <cell r="A286" t="str">
            <v>25_00282</v>
          </cell>
          <cell r="E286"/>
          <cell r="F286"/>
          <cell r="M286"/>
          <cell r="N286"/>
          <cell r="O286"/>
          <cell r="P286"/>
          <cell r="X286"/>
        </row>
        <row r="287">
          <cell r="A287" t="str">
            <v>25_00283</v>
          </cell>
          <cell r="E287"/>
          <cell r="F287"/>
          <cell r="M287"/>
          <cell r="N287"/>
          <cell r="O287"/>
          <cell r="P287"/>
          <cell r="X287"/>
        </row>
        <row r="288">
          <cell r="A288" t="str">
            <v>25_00284</v>
          </cell>
          <cell r="E288"/>
          <cell r="F288"/>
          <cell r="M288"/>
          <cell r="N288"/>
          <cell r="O288"/>
          <cell r="P288"/>
          <cell r="X288"/>
        </row>
        <row r="289">
          <cell r="A289" t="str">
            <v>25_00285</v>
          </cell>
          <cell r="E289"/>
          <cell r="F289"/>
          <cell r="M289"/>
          <cell r="N289"/>
          <cell r="O289"/>
          <cell r="P289"/>
          <cell r="X289"/>
        </row>
        <row r="290">
          <cell r="A290" t="str">
            <v>25_00286</v>
          </cell>
          <cell r="E290"/>
          <cell r="F290"/>
          <cell r="M290"/>
          <cell r="N290"/>
          <cell r="O290"/>
          <cell r="P290"/>
          <cell r="X290"/>
        </row>
        <row r="291">
          <cell r="A291" t="str">
            <v>25_00287</v>
          </cell>
          <cell r="E291"/>
          <cell r="F291"/>
          <cell r="M291"/>
          <cell r="N291"/>
          <cell r="O291"/>
          <cell r="P291"/>
          <cell r="X291"/>
        </row>
        <row r="292">
          <cell r="A292" t="str">
            <v>25_00288</v>
          </cell>
          <cell r="E292"/>
          <cell r="F292"/>
          <cell r="M292"/>
          <cell r="N292"/>
          <cell r="O292"/>
          <cell r="P292"/>
          <cell r="X292"/>
        </row>
        <row r="293">
          <cell r="A293" t="str">
            <v>25_00289</v>
          </cell>
          <cell r="E293"/>
          <cell r="F293"/>
          <cell r="M293"/>
          <cell r="N293"/>
          <cell r="O293"/>
          <cell r="P293"/>
          <cell r="X293"/>
        </row>
        <row r="294">
          <cell r="A294" t="str">
            <v>25_00290</v>
          </cell>
          <cell r="E294"/>
          <cell r="F294"/>
          <cell r="M294"/>
          <cell r="N294"/>
          <cell r="O294"/>
          <cell r="P294"/>
          <cell r="X294"/>
        </row>
        <row r="295">
          <cell r="A295" t="str">
            <v>25_00291</v>
          </cell>
          <cell r="E295"/>
          <cell r="F295"/>
          <cell r="M295"/>
          <cell r="N295"/>
          <cell r="O295"/>
          <cell r="P295"/>
          <cell r="X295"/>
        </row>
        <row r="296">
          <cell r="A296" t="str">
            <v>25_00292</v>
          </cell>
          <cell r="E296"/>
          <cell r="F296"/>
          <cell r="M296"/>
          <cell r="N296"/>
          <cell r="O296"/>
          <cell r="P296"/>
          <cell r="X296"/>
        </row>
        <row r="297">
          <cell r="A297" t="str">
            <v>25_00293</v>
          </cell>
          <cell r="E297"/>
          <cell r="F297"/>
          <cell r="M297"/>
          <cell r="N297"/>
          <cell r="O297"/>
          <cell r="P297"/>
          <cell r="X297"/>
        </row>
        <row r="298">
          <cell r="A298" t="str">
            <v>25_00294</v>
          </cell>
          <cell r="E298"/>
          <cell r="F298"/>
          <cell r="M298"/>
          <cell r="N298"/>
          <cell r="O298"/>
          <cell r="P298"/>
          <cell r="X298"/>
        </row>
        <row r="299">
          <cell r="A299" t="str">
            <v>25_00295</v>
          </cell>
          <cell r="E299"/>
          <cell r="F299"/>
          <cell r="M299"/>
          <cell r="N299"/>
          <cell r="O299"/>
          <cell r="P299"/>
          <cell r="X299"/>
        </row>
        <row r="300">
          <cell r="A300" t="str">
            <v>25_00296</v>
          </cell>
          <cell r="E300"/>
          <cell r="F300"/>
          <cell r="M300"/>
          <cell r="N300"/>
          <cell r="O300"/>
          <cell r="P300"/>
          <cell r="X300"/>
        </row>
        <row r="301">
          <cell r="A301" t="str">
            <v>25_00297</v>
          </cell>
          <cell r="E301"/>
          <cell r="F301"/>
          <cell r="M301"/>
          <cell r="N301"/>
          <cell r="O301"/>
          <cell r="P301"/>
          <cell r="X301"/>
        </row>
        <row r="302">
          <cell r="A302" t="str">
            <v>25_00298</v>
          </cell>
          <cell r="E302"/>
          <cell r="F302"/>
          <cell r="M302"/>
          <cell r="N302"/>
          <cell r="O302"/>
          <cell r="P302"/>
          <cell r="X302"/>
        </row>
        <row r="303">
          <cell r="A303" t="str">
            <v>25_00299</v>
          </cell>
          <cell r="E303"/>
          <cell r="F303"/>
          <cell r="M303"/>
          <cell r="N303"/>
          <cell r="O303"/>
          <cell r="P303"/>
          <cell r="X303"/>
        </row>
        <row r="304">
          <cell r="A304" t="str">
            <v>25_00300</v>
          </cell>
          <cell r="E304"/>
          <cell r="F304"/>
          <cell r="M304"/>
          <cell r="N304"/>
          <cell r="O304"/>
          <cell r="P304"/>
          <cell r="X304"/>
        </row>
        <row r="305">
          <cell r="A305" t="str">
            <v>25_00301</v>
          </cell>
          <cell r="E305"/>
          <cell r="F305"/>
          <cell r="M305"/>
          <cell r="N305"/>
          <cell r="O305"/>
          <cell r="P305"/>
          <cell r="X305"/>
        </row>
        <row r="306">
          <cell r="A306" t="str">
            <v>25_00302</v>
          </cell>
          <cell r="E306"/>
          <cell r="F306"/>
          <cell r="M306"/>
          <cell r="N306"/>
          <cell r="O306"/>
          <cell r="P306"/>
          <cell r="X306"/>
        </row>
        <row r="307">
          <cell r="A307" t="str">
            <v>25_00303</v>
          </cell>
          <cell r="E307"/>
          <cell r="F307"/>
          <cell r="M307"/>
          <cell r="N307"/>
          <cell r="O307"/>
          <cell r="P307"/>
          <cell r="X307"/>
        </row>
        <row r="308">
          <cell r="A308" t="str">
            <v>25_00304</v>
          </cell>
          <cell r="E308"/>
          <cell r="F308"/>
          <cell r="M308"/>
          <cell r="N308"/>
          <cell r="O308"/>
          <cell r="P308"/>
          <cell r="X308"/>
        </row>
        <row r="309">
          <cell r="A309" t="str">
            <v>25_00305</v>
          </cell>
          <cell r="E309"/>
          <cell r="F309"/>
          <cell r="M309"/>
          <cell r="N309"/>
          <cell r="O309"/>
          <cell r="P309"/>
          <cell r="X309"/>
        </row>
        <row r="310">
          <cell r="A310" t="str">
            <v>25_00306</v>
          </cell>
          <cell r="E310"/>
          <cell r="F310"/>
          <cell r="M310"/>
          <cell r="N310"/>
          <cell r="O310"/>
          <cell r="P310"/>
          <cell r="X310"/>
        </row>
        <row r="311">
          <cell r="A311" t="str">
            <v>25_00307</v>
          </cell>
          <cell r="E311"/>
          <cell r="F311"/>
          <cell r="M311"/>
          <cell r="N311"/>
          <cell r="O311"/>
          <cell r="P311"/>
          <cell r="X311"/>
        </row>
        <row r="312">
          <cell r="A312" t="str">
            <v>25_00308</v>
          </cell>
          <cell r="E312"/>
          <cell r="F312"/>
          <cell r="M312"/>
          <cell r="N312"/>
          <cell r="O312"/>
          <cell r="P312"/>
          <cell r="X312"/>
        </row>
        <row r="313">
          <cell r="A313" t="str">
            <v>25_00309</v>
          </cell>
          <cell r="E313"/>
          <cell r="F313"/>
          <cell r="M313"/>
          <cell r="N313"/>
          <cell r="O313"/>
          <cell r="P313"/>
          <cell r="X313"/>
        </row>
        <row r="314">
          <cell r="A314" t="str">
            <v>25_00310</v>
          </cell>
          <cell r="E314"/>
          <cell r="F314"/>
          <cell r="M314"/>
          <cell r="N314"/>
          <cell r="O314"/>
          <cell r="P314"/>
          <cell r="X314"/>
        </row>
        <row r="315">
          <cell r="A315" t="str">
            <v>25_00311</v>
          </cell>
          <cell r="E315"/>
          <cell r="F315"/>
          <cell r="M315"/>
          <cell r="N315"/>
          <cell r="O315"/>
          <cell r="P315"/>
          <cell r="X315"/>
        </row>
        <row r="316">
          <cell r="A316" t="str">
            <v>25_00312</v>
          </cell>
          <cell r="E316"/>
          <cell r="F316"/>
          <cell r="M316"/>
          <cell r="N316"/>
          <cell r="O316"/>
          <cell r="P316"/>
          <cell r="X316"/>
        </row>
        <row r="317">
          <cell r="A317" t="str">
            <v>25_00313</v>
          </cell>
          <cell r="E317"/>
          <cell r="F317"/>
          <cell r="M317"/>
          <cell r="N317"/>
          <cell r="O317"/>
          <cell r="P317"/>
          <cell r="X317"/>
        </row>
        <row r="318">
          <cell r="A318" t="str">
            <v>25_00314</v>
          </cell>
          <cell r="E318"/>
          <cell r="F318"/>
          <cell r="M318"/>
          <cell r="N318"/>
          <cell r="O318"/>
          <cell r="P318"/>
          <cell r="X318"/>
        </row>
        <row r="319">
          <cell r="A319" t="str">
            <v>25_00315</v>
          </cell>
          <cell r="E319"/>
          <cell r="F319"/>
          <cell r="M319"/>
          <cell r="N319"/>
          <cell r="O319"/>
          <cell r="P319"/>
          <cell r="X319"/>
        </row>
        <row r="320">
          <cell r="A320" t="str">
            <v>25_00316</v>
          </cell>
          <cell r="E320"/>
          <cell r="F320"/>
          <cell r="M320"/>
          <cell r="N320"/>
          <cell r="O320"/>
          <cell r="P320"/>
          <cell r="X320"/>
        </row>
        <row r="321">
          <cell r="A321" t="str">
            <v>25_00317</v>
          </cell>
          <cell r="E321"/>
          <cell r="F321"/>
          <cell r="M321"/>
          <cell r="N321"/>
          <cell r="O321"/>
          <cell r="P321"/>
          <cell r="X321"/>
        </row>
        <row r="322">
          <cell r="A322" t="str">
            <v>25_00318</v>
          </cell>
          <cell r="E322"/>
          <cell r="F322"/>
          <cell r="M322"/>
          <cell r="N322"/>
          <cell r="O322"/>
          <cell r="P322"/>
          <cell r="X322"/>
        </row>
        <row r="323">
          <cell r="A323" t="str">
            <v>25_00319</v>
          </cell>
          <cell r="E323"/>
          <cell r="F323"/>
          <cell r="M323"/>
          <cell r="N323"/>
          <cell r="O323"/>
          <cell r="P323"/>
          <cell r="X323"/>
        </row>
        <row r="324">
          <cell r="A324" t="str">
            <v>25_00320</v>
          </cell>
          <cell r="E324"/>
          <cell r="F324"/>
          <cell r="M324"/>
          <cell r="N324"/>
          <cell r="O324"/>
          <cell r="P324"/>
          <cell r="X324"/>
        </row>
        <row r="325">
          <cell r="A325" t="str">
            <v>25_00321</v>
          </cell>
          <cell r="E325"/>
          <cell r="F325"/>
          <cell r="M325"/>
          <cell r="N325"/>
          <cell r="O325"/>
          <cell r="P325"/>
          <cell r="X325"/>
        </row>
        <row r="326">
          <cell r="A326" t="str">
            <v>25_00322</v>
          </cell>
          <cell r="E326"/>
          <cell r="F326"/>
          <cell r="M326"/>
          <cell r="N326"/>
          <cell r="O326"/>
          <cell r="P326"/>
          <cell r="X326"/>
        </row>
        <row r="327">
          <cell r="A327" t="str">
            <v>25_00323</v>
          </cell>
          <cell r="E327"/>
          <cell r="F327"/>
          <cell r="M327"/>
          <cell r="N327"/>
          <cell r="O327"/>
          <cell r="P327"/>
          <cell r="X327"/>
        </row>
        <row r="328">
          <cell r="A328" t="str">
            <v>25_00324</v>
          </cell>
          <cell r="E328"/>
          <cell r="F328"/>
          <cell r="M328"/>
          <cell r="N328"/>
          <cell r="O328"/>
          <cell r="P328"/>
          <cell r="X328"/>
        </row>
        <row r="329">
          <cell r="A329" t="str">
            <v>25_00325</v>
          </cell>
          <cell r="E329"/>
          <cell r="F329"/>
          <cell r="M329"/>
          <cell r="N329"/>
          <cell r="O329"/>
          <cell r="P329"/>
          <cell r="X329"/>
        </row>
        <row r="330">
          <cell r="A330" t="str">
            <v>25_00326</v>
          </cell>
          <cell r="E330"/>
          <cell r="F330"/>
          <cell r="M330"/>
          <cell r="N330"/>
          <cell r="O330"/>
          <cell r="P330"/>
          <cell r="X330"/>
        </row>
        <row r="331">
          <cell r="A331" t="str">
            <v>25_00327</v>
          </cell>
          <cell r="E331"/>
          <cell r="F331"/>
          <cell r="M331"/>
          <cell r="N331"/>
          <cell r="O331"/>
          <cell r="P331"/>
          <cell r="X331"/>
        </row>
        <row r="332">
          <cell r="A332" t="str">
            <v>25_00328</v>
          </cell>
          <cell r="E332"/>
          <cell r="F332"/>
          <cell r="M332"/>
          <cell r="N332"/>
          <cell r="O332"/>
          <cell r="P332"/>
          <cell r="X332"/>
        </row>
        <row r="333">
          <cell r="A333" t="str">
            <v>25_00329</v>
          </cell>
          <cell r="E333"/>
          <cell r="F333"/>
          <cell r="M333"/>
          <cell r="N333"/>
          <cell r="O333"/>
          <cell r="P333"/>
          <cell r="X333"/>
        </row>
        <row r="334">
          <cell r="A334" t="str">
            <v>25_00330</v>
          </cell>
          <cell r="E334"/>
          <cell r="F334"/>
          <cell r="M334"/>
          <cell r="N334"/>
          <cell r="O334"/>
          <cell r="P334"/>
          <cell r="X334"/>
        </row>
        <row r="335">
          <cell r="A335" t="str">
            <v>25_00331</v>
          </cell>
          <cell r="E335"/>
          <cell r="F335"/>
          <cell r="M335"/>
          <cell r="N335"/>
          <cell r="O335"/>
          <cell r="P335"/>
          <cell r="X335"/>
        </row>
        <row r="336">
          <cell r="A336" t="str">
            <v>25_00332</v>
          </cell>
          <cell r="E336"/>
          <cell r="F336"/>
          <cell r="M336"/>
          <cell r="N336"/>
          <cell r="O336"/>
          <cell r="P336"/>
          <cell r="X336"/>
        </row>
        <row r="337">
          <cell r="A337" t="str">
            <v>25_00333</v>
          </cell>
          <cell r="E337"/>
          <cell r="F337"/>
          <cell r="M337"/>
          <cell r="N337"/>
          <cell r="O337"/>
          <cell r="P337"/>
          <cell r="X337"/>
        </row>
        <row r="338">
          <cell r="A338" t="str">
            <v>25_00334</v>
          </cell>
          <cell r="E338"/>
          <cell r="F338"/>
          <cell r="M338"/>
          <cell r="N338"/>
          <cell r="O338"/>
          <cell r="P338"/>
          <cell r="X338"/>
        </row>
        <row r="339">
          <cell r="A339" t="str">
            <v>25_00335</v>
          </cell>
          <cell r="E339"/>
          <cell r="F339"/>
          <cell r="M339"/>
          <cell r="N339"/>
          <cell r="O339"/>
          <cell r="P339"/>
          <cell r="X339"/>
        </row>
        <row r="340">
          <cell r="A340" t="str">
            <v>25_00336</v>
          </cell>
          <cell r="E340"/>
          <cell r="F340"/>
          <cell r="M340"/>
          <cell r="N340"/>
          <cell r="O340"/>
          <cell r="P340"/>
          <cell r="X340"/>
        </row>
        <row r="341">
          <cell r="A341" t="str">
            <v>25_00337</v>
          </cell>
          <cell r="E341"/>
          <cell r="F341"/>
          <cell r="M341"/>
          <cell r="N341"/>
          <cell r="O341"/>
          <cell r="P341"/>
          <cell r="X341"/>
        </row>
        <row r="342">
          <cell r="A342" t="str">
            <v>25_00338</v>
          </cell>
          <cell r="E342"/>
          <cell r="F342"/>
          <cell r="M342"/>
          <cell r="N342"/>
          <cell r="O342"/>
          <cell r="P342"/>
          <cell r="X342"/>
        </row>
        <row r="343">
          <cell r="A343" t="str">
            <v>25_00339</v>
          </cell>
          <cell r="E343"/>
          <cell r="F343"/>
          <cell r="M343"/>
          <cell r="N343"/>
          <cell r="O343"/>
          <cell r="P343"/>
          <cell r="X343"/>
        </row>
        <row r="344">
          <cell r="A344" t="str">
            <v>25_00340</v>
          </cell>
          <cell r="E344"/>
          <cell r="F344"/>
          <cell r="M344"/>
          <cell r="N344"/>
          <cell r="O344"/>
          <cell r="P344"/>
          <cell r="X344"/>
        </row>
        <row r="345">
          <cell r="A345" t="str">
            <v>25_00341</v>
          </cell>
          <cell r="E345"/>
          <cell r="F345"/>
          <cell r="M345"/>
          <cell r="N345"/>
          <cell r="O345"/>
          <cell r="P345"/>
          <cell r="X345"/>
        </row>
        <row r="346">
          <cell r="A346" t="str">
            <v>25_00342</v>
          </cell>
          <cell r="E346"/>
          <cell r="F346"/>
          <cell r="M346"/>
          <cell r="N346"/>
          <cell r="O346"/>
          <cell r="P346"/>
          <cell r="X346"/>
        </row>
        <row r="347">
          <cell r="A347" t="str">
            <v>25_00343</v>
          </cell>
          <cell r="E347"/>
          <cell r="F347"/>
          <cell r="M347"/>
          <cell r="N347"/>
          <cell r="O347"/>
          <cell r="P347"/>
          <cell r="X347"/>
        </row>
        <row r="348">
          <cell r="A348" t="str">
            <v>25_00344</v>
          </cell>
          <cell r="E348"/>
          <cell r="F348"/>
          <cell r="M348"/>
          <cell r="N348"/>
          <cell r="O348"/>
          <cell r="P348"/>
          <cell r="X348"/>
        </row>
        <row r="349">
          <cell r="A349" t="str">
            <v>25_00345</v>
          </cell>
          <cell r="E349"/>
          <cell r="F349"/>
          <cell r="M349"/>
          <cell r="N349"/>
          <cell r="O349"/>
          <cell r="P349"/>
          <cell r="X349"/>
        </row>
        <row r="350">
          <cell r="A350" t="str">
            <v>25_00346</v>
          </cell>
          <cell r="E350"/>
          <cell r="F350"/>
          <cell r="M350"/>
          <cell r="N350"/>
          <cell r="O350"/>
          <cell r="P350"/>
          <cell r="X350"/>
        </row>
        <row r="351">
          <cell r="A351" t="str">
            <v>25_00347</v>
          </cell>
          <cell r="E351"/>
          <cell r="F351"/>
          <cell r="M351"/>
          <cell r="N351"/>
          <cell r="O351"/>
          <cell r="P351"/>
          <cell r="X351"/>
        </row>
        <row r="352">
          <cell r="A352" t="str">
            <v>25_00348</v>
          </cell>
          <cell r="E352"/>
          <cell r="F352"/>
          <cell r="M352"/>
          <cell r="N352"/>
          <cell r="O352"/>
          <cell r="P352"/>
          <cell r="X352"/>
        </row>
        <row r="353">
          <cell r="A353" t="str">
            <v>25_00349</v>
          </cell>
          <cell r="E353"/>
          <cell r="F353"/>
          <cell r="M353"/>
          <cell r="N353"/>
          <cell r="O353"/>
          <cell r="P353"/>
          <cell r="X353"/>
        </row>
        <row r="354">
          <cell r="A354" t="str">
            <v>25_00350</v>
          </cell>
          <cell r="E354"/>
          <cell r="F354"/>
          <cell r="M354"/>
          <cell r="N354"/>
          <cell r="O354"/>
          <cell r="P354"/>
          <cell r="X354"/>
        </row>
        <row r="355">
          <cell r="A355" t="str">
            <v>25_00351</v>
          </cell>
          <cell r="E355"/>
          <cell r="F355"/>
          <cell r="M355"/>
          <cell r="N355"/>
          <cell r="O355"/>
          <cell r="P355"/>
          <cell r="X355"/>
        </row>
        <row r="356">
          <cell r="A356" t="str">
            <v>25_00352</v>
          </cell>
          <cell r="E356"/>
          <cell r="F356"/>
          <cell r="M356"/>
          <cell r="N356"/>
          <cell r="O356"/>
          <cell r="P356"/>
          <cell r="X356"/>
        </row>
        <row r="357">
          <cell r="A357" t="str">
            <v>25_00353</v>
          </cell>
          <cell r="E357"/>
          <cell r="F357"/>
          <cell r="M357"/>
          <cell r="N357"/>
          <cell r="O357"/>
          <cell r="P357"/>
          <cell r="X357"/>
        </row>
        <row r="358">
          <cell r="A358" t="str">
            <v>25_00354</v>
          </cell>
          <cell r="E358"/>
          <cell r="F358"/>
          <cell r="M358"/>
          <cell r="N358"/>
          <cell r="O358"/>
          <cell r="P358"/>
          <cell r="X358"/>
        </row>
        <row r="359">
          <cell r="A359" t="str">
            <v>25_00355</v>
          </cell>
          <cell r="E359"/>
          <cell r="F359"/>
          <cell r="M359"/>
          <cell r="N359"/>
          <cell r="O359"/>
          <cell r="P359"/>
          <cell r="X359"/>
        </row>
        <row r="360">
          <cell r="A360" t="str">
            <v>25_00356</v>
          </cell>
          <cell r="E360"/>
          <cell r="F360"/>
          <cell r="M360"/>
          <cell r="N360"/>
          <cell r="O360"/>
          <cell r="P360"/>
          <cell r="X360"/>
        </row>
        <row r="361">
          <cell r="A361" t="str">
            <v>25_00357</v>
          </cell>
          <cell r="E361"/>
          <cell r="F361"/>
          <cell r="M361"/>
          <cell r="N361"/>
          <cell r="O361"/>
          <cell r="P361"/>
          <cell r="X361"/>
        </row>
        <row r="362">
          <cell r="A362" t="str">
            <v>25_00358</v>
          </cell>
          <cell r="E362"/>
          <cell r="F362"/>
          <cell r="M362"/>
          <cell r="N362"/>
          <cell r="O362"/>
          <cell r="P362"/>
          <cell r="X362"/>
        </row>
        <row r="363">
          <cell r="A363" t="str">
            <v>25_00359</v>
          </cell>
          <cell r="E363"/>
          <cell r="F363"/>
          <cell r="M363"/>
          <cell r="N363"/>
          <cell r="O363"/>
          <cell r="P363"/>
          <cell r="X363"/>
        </row>
        <row r="364">
          <cell r="A364" t="str">
            <v>25_00360</v>
          </cell>
          <cell r="E364"/>
          <cell r="F364"/>
          <cell r="M364"/>
          <cell r="N364"/>
          <cell r="O364"/>
          <cell r="P364"/>
          <cell r="X364"/>
        </row>
        <row r="365">
          <cell r="A365" t="str">
            <v>25_00361</v>
          </cell>
          <cell r="E365"/>
          <cell r="F365"/>
          <cell r="M365"/>
          <cell r="N365"/>
          <cell r="O365"/>
          <cell r="P365"/>
          <cell r="X365"/>
        </row>
        <row r="366">
          <cell r="A366" t="str">
            <v>25_00362</v>
          </cell>
          <cell r="E366"/>
          <cell r="F366"/>
          <cell r="M366"/>
          <cell r="N366"/>
          <cell r="O366"/>
          <cell r="P366"/>
          <cell r="X366"/>
        </row>
        <row r="367">
          <cell r="A367" t="str">
            <v>25_00363</v>
          </cell>
          <cell r="E367"/>
          <cell r="F367"/>
          <cell r="M367"/>
          <cell r="N367"/>
          <cell r="O367"/>
          <cell r="P367"/>
          <cell r="X367"/>
        </row>
        <row r="368">
          <cell r="A368" t="str">
            <v>25_00364</v>
          </cell>
          <cell r="E368"/>
          <cell r="F368"/>
          <cell r="M368"/>
          <cell r="N368"/>
          <cell r="O368"/>
          <cell r="P368"/>
          <cell r="X368"/>
        </row>
        <row r="369">
          <cell r="A369" t="str">
            <v>25_00365</v>
          </cell>
          <cell r="E369"/>
          <cell r="F369"/>
          <cell r="M369"/>
          <cell r="N369"/>
          <cell r="O369"/>
          <cell r="P369"/>
          <cell r="X369"/>
        </row>
        <row r="370">
          <cell r="A370" t="str">
            <v>25_00366</v>
          </cell>
          <cell r="E370"/>
          <cell r="F370"/>
          <cell r="M370"/>
          <cell r="N370"/>
          <cell r="O370"/>
          <cell r="P370"/>
          <cell r="X370"/>
        </row>
        <row r="371">
          <cell r="A371" t="str">
            <v>25_00367</v>
          </cell>
          <cell r="E371"/>
          <cell r="F371"/>
          <cell r="M371"/>
          <cell r="N371"/>
          <cell r="O371"/>
          <cell r="P371"/>
          <cell r="X371"/>
        </row>
        <row r="372">
          <cell r="A372" t="str">
            <v>25_00368</v>
          </cell>
          <cell r="E372"/>
          <cell r="F372"/>
          <cell r="M372"/>
          <cell r="N372"/>
          <cell r="O372"/>
          <cell r="P372"/>
          <cell r="X372"/>
        </row>
        <row r="373">
          <cell r="A373" t="str">
            <v>25_00369</v>
          </cell>
          <cell r="E373"/>
          <cell r="F373"/>
          <cell r="M373"/>
          <cell r="N373"/>
          <cell r="O373"/>
          <cell r="P373"/>
          <cell r="X373"/>
        </row>
        <row r="374">
          <cell r="A374" t="str">
            <v>25_00370</v>
          </cell>
          <cell r="E374"/>
          <cell r="F374"/>
          <cell r="M374"/>
          <cell r="N374"/>
          <cell r="O374"/>
          <cell r="P374"/>
          <cell r="X374"/>
        </row>
        <row r="375">
          <cell r="A375" t="str">
            <v>25_00371</v>
          </cell>
          <cell r="E375"/>
          <cell r="F375"/>
          <cell r="M375"/>
          <cell r="N375"/>
          <cell r="O375"/>
          <cell r="P375"/>
          <cell r="X375"/>
        </row>
        <row r="376">
          <cell r="A376" t="str">
            <v>25_00372</v>
          </cell>
          <cell r="E376"/>
          <cell r="F376"/>
          <cell r="M376"/>
          <cell r="N376"/>
          <cell r="O376"/>
          <cell r="P376"/>
          <cell r="X376"/>
        </row>
        <row r="377">
          <cell r="A377" t="str">
            <v>25_00373</v>
          </cell>
          <cell r="E377"/>
          <cell r="F377"/>
          <cell r="M377"/>
          <cell r="N377"/>
          <cell r="O377"/>
          <cell r="P377"/>
          <cell r="X377"/>
        </row>
        <row r="378">
          <cell r="A378" t="str">
            <v>25_00374</v>
          </cell>
          <cell r="E378"/>
          <cell r="F378"/>
          <cell r="M378"/>
          <cell r="N378"/>
          <cell r="O378"/>
          <cell r="P378"/>
          <cell r="X378"/>
        </row>
        <row r="379">
          <cell r="A379" t="str">
            <v>25_00375</v>
          </cell>
          <cell r="E379"/>
          <cell r="F379"/>
          <cell r="M379"/>
          <cell r="N379"/>
          <cell r="O379"/>
          <cell r="P379"/>
          <cell r="X379"/>
        </row>
        <row r="380">
          <cell r="A380" t="str">
            <v>25_00376</v>
          </cell>
          <cell r="E380"/>
          <cell r="F380"/>
          <cell r="M380"/>
          <cell r="N380"/>
          <cell r="O380"/>
          <cell r="P380"/>
          <cell r="X380"/>
        </row>
        <row r="381">
          <cell r="A381" t="str">
            <v>25_00377</v>
          </cell>
          <cell r="E381"/>
          <cell r="F381"/>
          <cell r="M381"/>
          <cell r="N381"/>
          <cell r="O381"/>
          <cell r="P381"/>
          <cell r="X381"/>
        </row>
        <row r="382">
          <cell r="A382" t="str">
            <v>25_00378</v>
          </cell>
          <cell r="E382"/>
          <cell r="F382"/>
          <cell r="M382"/>
          <cell r="N382"/>
          <cell r="O382"/>
          <cell r="P382"/>
          <cell r="X382"/>
        </row>
        <row r="383">
          <cell r="A383" t="str">
            <v>25_00379</v>
          </cell>
          <cell r="E383"/>
          <cell r="F383"/>
          <cell r="M383"/>
          <cell r="N383"/>
          <cell r="O383"/>
          <cell r="P383"/>
          <cell r="X383"/>
        </row>
        <row r="384">
          <cell r="A384" t="str">
            <v>25_00380</v>
          </cell>
          <cell r="E384"/>
          <cell r="F384"/>
          <cell r="M384"/>
          <cell r="N384"/>
          <cell r="O384"/>
          <cell r="P384"/>
          <cell r="X384"/>
        </row>
        <row r="385">
          <cell r="A385" t="str">
            <v>25_00381</v>
          </cell>
          <cell r="E385"/>
          <cell r="F385"/>
          <cell r="M385"/>
          <cell r="N385"/>
          <cell r="O385"/>
          <cell r="P385"/>
          <cell r="X385"/>
        </row>
        <row r="386">
          <cell r="A386" t="str">
            <v>25_00382</v>
          </cell>
          <cell r="E386"/>
          <cell r="F386"/>
          <cell r="M386"/>
          <cell r="N386"/>
          <cell r="O386"/>
          <cell r="P386"/>
          <cell r="X386"/>
        </row>
        <row r="387">
          <cell r="A387" t="str">
            <v>25_00383</v>
          </cell>
          <cell r="E387"/>
          <cell r="F387"/>
          <cell r="M387"/>
          <cell r="N387"/>
          <cell r="O387"/>
          <cell r="P387"/>
          <cell r="X387"/>
        </row>
        <row r="388">
          <cell r="A388" t="str">
            <v>25_00384</v>
          </cell>
          <cell r="E388"/>
          <cell r="F388"/>
          <cell r="M388"/>
          <cell r="N388"/>
          <cell r="O388"/>
          <cell r="P388"/>
          <cell r="X388"/>
        </row>
        <row r="389">
          <cell r="A389" t="str">
            <v>25_00385</v>
          </cell>
          <cell r="E389"/>
          <cell r="F389"/>
          <cell r="M389"/>
          <cell r="N389"/>
          <cell r="O389"/>
          <cell r="P389"/>
          <cell r="X389"/>
        </row>
        <row r="390">
          <cell r="A390" t="str">
            <v>25_00386</v>
          </cell>
          <cell r="E390"/>
          <cell r="F390"/>
          <cell r="M390"/>
          <cell r="N390"/>
          <cell r="O390"/>
          <cell r="P390"/>
          <cell r="X390"/>
        </row>
        <row r="391">
          <cell r="A391" t="str">
            <v>25_00387</v>
          </cell>
          <cell r="E391"/>
          <cell r="F391"/>
          <cell r="M391"/>
          <cell r="N391"/>
          <cell r="O391"/>
          <cell r="P391"/>
          <cell r="X391"/>
        </row>
        <row r="392">
          <cell r="A392" t="str">
            <v>25_00388</v>
          </cell>
          <cell r="E392"/>
          <cell r="F392"/>
          <cell r="M392"/>
          <cell r="N392"/>
          <cell r="O392"/>
          <cell r="P392"/>
          <cell r="X392"/>
        </row>
        <row r="393">
          <cell r="A393" t="str">
            <v>25_00389</v>
          </cell>
          <cell r="E393"/>
          <cell r="F393"/>
          <cell r="M393"/>
          <cell r="N393"/>
          <cell r="O393"/>
          <cell r="P393"/>
          <cell r="X393"/>
        </row>
        <row r="394">
          <cell r="A394" t="str">
            <v>25_00390</v>
          </cell>
          <cell r="E394"/>
          <cell r="F394"/>
          <cell r="M394"/>
          <cell r="N394"/>
          <cell r="O394"/>
          <cell r="P394"/>
          <cell r="X394"/>
        </row>
        <row r="395">
          <cell r="A395" t="str">
            <v>25_00391</v>
          </cell>
          <cell r="E395"/>
          <cell r="F395"/>
          <cell r="M395"/>
          <cell r="N395"/>
          <cell r="O395"/>
          <cell r="P395"/>
          <cell r="X395"/>
        </row>
        <row r="396">
          <cell r="A396" t="str">
            <v>25_00392</v>
          </cell>
          <cell r="E396"/>
          <cell r="F396"/>
          <cell r="M396"/>
          <cell r="N396"/>
          <cell r="O396"/>
          <cell r="P396"/>
          <cell r="X396"/>
        </row>
        <row r="397">
          <cell r="A397" t="str">
            <v>25_00393</v>
          </cell>
          <cell r="E397"/>
          <cell r="F397"/>
          <cell r="M397"/>
          <cell r="N397"/>
          <cell r="O397"/>
          <cell r="P397"/>
          <cell r="X397"/>
        </row>
        <row r="398">
          <cell r="A398" t="str">
            <v>25_00394</v>
          </cell>
          <cell r="E398"/>
          <cell r="F398"/>
          <cell r="M398"/>
          <cell r="N398"/>
          <cell r="O398"/>
          <cell r="P398"/>
          <cell r="X398"/>
        </row>
        <row r="399">
          <cell r="A399" t="str">
            <v>25_00395</v>
          </cell>
          <cell r="E399"/>
          <cell r="F399"/>
          <cell r="M399"/>
          <cell r="N399"/>
          <cell r="O399"/>
          <cell r="P399"/>
          <cell r="X399"/>
        </row>
        <row r="400">
          <cell r="A400" t="str">
            <v>25_00396</v>
          </cell>
          <cell r="E400"/>
          <cell r="F400"/>
          <cell r="M400"/>
          <cell r="N400"/>
          <cell r="O400"/>
          <cell r="P400"/>
          <cell r="X400"/>
        </row>
        <row r="401">
          <cell r="A401" t="str">
            <v>25_00397</v>
          </cell>
          <cell r="E401"/>
          <cell r="F401"/>
          <cell r="M401"/>
          <cell r="N401"/>
          <cell r="O401"/>
          <cell r="P401"/>
          <cell r="X401"/>
        </row>
        <row r="402">
          <cell r="A402" t="str">
            <v>25_00398</v>
          </cell>
          <cell r="E402"/>
          <cell r="F402"/>
          <cell r="M402"/>
          <cell r="N402"/>
          <cell r="O402"/>
          <cell r="P402"/>
          <cell r="X402"/>
        </row>
        <row r="403">
          <cell r="A403" t="str">
            <v>25_00399</v>
          </cell>
          <cell r="E403"/>
          <cell r="F403"/>
          <cell r="M403"/>
          <cell r="N403"/>
          <cell r="O403"/>
          <cell r="P403"/>
          <cell r="X403"/>
        </row>
        <row r="404">
          <cell r="A404" t="str">
            <v>25_00400</v>
          </cell>
          <cell r="E404"/>
          <cell r="F404"/>
          <cell r="M404"/>
          <cell r="N404"/>
          <cell r="O404"/>
          <cell r="P404"/>
          <cell r="X404"/>
        </row>
        <row r="405">
          <cell r="A405" t="str">
            <v>25_00401</v>
          </cell>
          <cell r="E405"/>
          <cell r="F405"/>
          <cell r="M405"/>
          <cell r="N405"/>
          <cell r="O405"/>
          <cell r="P405"/>
          <cell r="X405"/>
        </row>
        <row r="406">
          <cell r="A406" t="str">
            <v>25_00402</v>
          </cell>
          <cell r="E406"/>
          <cell r="F406"/>
          <cell r="M406"/>
          <cell r="N406"/>
          <cell r="O406"/>
          <cell r="P406"/>
          <cell r="X406"/>
        </row>
        <row r="407">
          <cell r="A407" t="str">
            <v>25_00403</v>
          </cell>
          <cell r="E407"/>
          <cell r="F407"/>
          <cell r="M407"/>
          <cell r="N407"/>
          <cell r="O407"/>
          <cell r="P407"/>
          <cell r="X407"/>
        </row>
        <row r="408">
          <cell r="A408" t="str">
            <v>25_00404</v>
          </cell>
          <cell r="E408"/>
          <cell r="F408"/>
          <cell r="M408"/>
          <cell r="N408"/>
          <cell r="O408"/>
          <cell r="P408"/>
          <cell r="X408"/>
        </row>
        <row r="409">
          <cell r="A409" t="str">
            <v>25_00405</v>
          </cell>
          <cell r="E409"/>
          <cell r="F409"/>
          <cell r="M409"/>
          <cell r="N409"/>
          <cell r="O409"/>
          <cell r="P409"/>
          <cell r="X409"/>
        </row>
        <row r="410">
          <cell r="A410" t="str">
            <v>25_00406</v>
          </cell>
          <cell r="E410"/>
          <cell r="F410"/>
          <cell r="M410"/>
          <cell r="N410"/>
          <cell r="O410"/>
          <cell r="P410"/>
          <cell r="X410"/>
        </row>
        <row r="411">
          <cell r="A411" t="str">
            <v>25_00407</v>
          </cell>
          <cell r="E411"/>
          <cell r="F411"/>
          <cell r="M411"/>
          <cell r="N411"/>
          <cell r="O411"/>
          <cell r="P411"/>
          <cell r="X411"/>
        </row>
        <row r="412">
          <cell r="A412" t="str">
            <v>25_00408</v>
          </cell>
          <cell r="E412"/>
          <cell r="F412"/>
          <cell r="M412"/>
          <cell r="N412"/>
          <cell r="O412"/>
          <cell r="P412"/>
          <cell r="X412"/>
        </row>
        <row r="413">
          <cell r="A413" t="str">
            <v>25_00409</v>
          </cell>
          <cell r="E413"/>
          <cell r="F413"/>
          <cell r="M413"/>
          <cell r="N413"/>
          <cell r="O413"/>
          <cell r="P413"/>
          <cell r="X413"/>
        </row>
        <row r="414">
          <cell r="A414" t="str">
            <v>25_00410</v>
          </cell>
          <cell r="E414"/>
          <cell r="F414"/>
          <cell r="M414"/>
          <cell r="N414"/>
          <cell r="O414"/>
          <cell r="P414"/>
          <cell r="X414"/>
        </row>
        <row r="415">
          <cell r="A415" t="str">
            <v>25_00411</v>
          </cell>
          <cell r="E415"/>
          <cell r="F415"/>
          <cell r="M415"/>
          <cell r="N415"/>
          <cell r="O415"/>
          <cell r="P415"/>
          <cell r="X415"/>
        </row>
        <row r="416">
          <cell r="A416" t="str">
            <v>25_00412</v>
          </cell>
          <cell r="E416"/>
          <cell r="F416"/>
          <cell r="M416"/>
          <cell r="N416"/>
          <cell r="O416"/>
          <cell r="P416"/>
          <cell r="X416"/>
        </row>
        <row r="417">
          <cell r="A417" t="str">
            <v>25_00413</v>
          </cell>
          <cell r="E417"/>
          <cell r="F417"/>
          <cell r="M417"/>
          <cell r="N417"/>
          <cell r="O417"/>
          <cell r="P417"/>
          <cell r="X417"/>
        </row>
        <row r="418">
          <cell r="A418" t="str">
            <v>25_00414</v>
          </cell>
          <cell r="E418"/>
          <cell r="F418"/>
          <cell r="M418"/>
          <cell r="N418"/>
          <cell r="O418"/>
          <cell r="P418"/>
          <cell r="X418"/>
        </row>
        <row r="419">
          <cell r="A419" t="str">
            <v>25_00415</v>
          </cell>
          <cell r="E419"/>
          <cell r="F419"/>
          <cell r="M419"/>
          <cell r="N419"/>
          <cell r="O419"/>
          <cell r="P419"/>
          <cell r="X419"/>
        </row>
        <row r="420">
          <cell r="A420" t="str">
            <v>25_00416</v>
          </cell>
          <cell r="E420"/>
          <cell r="F420"/>
          <cell r="M420"/>
          <cell r="N420"/>
          <cell r="O420"/>
          <cell r="P420"/>
          <cell r="X420"/>
        </row>
        <row r="421">
          <cell r="A421" t="str">
            <v>25_00417</v>
          </cell>
          <cell r="E421"/>
          <cell r="F421"/>
          <cell r="M421"/>
          <cell r="N421"/>
          <cell r="O421"/>
          <cell r="P421"/>
          <cell r="X421"/>
        </row>
        <row r="422">
          <cell r="A422" t="str">
            <v>25_00418</v>
          </cell>
          <cell r="E422"/>
          <cell r="F422"/>
          <cell r="M422"/>
          <cell r="N422"/>
          <cell r="O422"/>
          <cell r="P422"/>
          <cell r="X422"/>
        </row>
        <row r="423">
          <cell r="A423" t="str">
            <v>25_00419</v>
          </cell>
          <cell r="E423"/>
          <cell r="F423"/>
          <cell r="M423"/>
          <cell r="N423"/>
          <cell r="O423"/>
          <cell r="P423"/>
          <cell r="X423"/>
        </row>
        <row r="424">
          <cell r="A424" t="str">
            <v>25_00420</v>
          </cell>
          <cell r="E424"/>
          <cell r="F424"/>
          <cell r="M424"/>
          <cell r="N424"/>
          <cell r="O424"/>
          <cell r="P424"/>
          <cell r="X424"/>
        </row>
        <row r="425">
          <cell r="A425" t="str">
            <v>25_00421</v>
          </cell>
          <cell r="E425"/>
          <cell r="F425"/>
          <cell r="M425"/>
          <cell r="N425"/>
          <cell r="O425"/>
          <cell r="P425"/>
          <cell r="X425"/>
        </row>
        <row r="426">
          <cell r="A426" t="str">
            <v>25_00422</v>
          </cell>
          <cell r="E426"/>
          <cell r="F426"/>
          <cell r="M426"/>
          <cell r="N426"/>
          <cell r="O426"/>
          <cell r="P426"/>
          <cell r="X426"/>
        </row>
        <row r="427">
          <cell r="A427" t="str">
            <v>25_00423</v>
          </cell>
          <cell r="E427"/>
          <cell r="F427"/>
          <cell r="M427"/>
          <cell r="N427"/>
          <cell r="O427"/>
          <cell r="P427"/>
          <cell r="X427"/>
        </row>
        <row r="428">
          <cell r="A428" t="str">
            <v>25_00424</v>
          </cell>
          <cell r="E428"/>
          <cell r="F428"/>
          <cell r="M428"/>
          <cell r="N428"/>
          <cell r="O428"/>
          <cell r="P428"/>
          <cell r="X428"/>
        </row>
        <row r="429">
          <cell r="A429" t="str">
            <v>25_00425</v>
          </cell>
          <cell r="E429"/>
          <cell r="F429"/>
          <cell r="M429"/>
          <cell r="N429"/>
          <cell r="O429"/>
          <cell r="P429"/>
          <cell r="X429"/>
        </row>
        <row r="430">
          <cell r="A430" t="str">
            <v>25_00426</v>
          </cell>
          <cell r="E430"/>
          <cell r="F430"/>
          <cell r="M430"/>
          <cell r="N430"/>
          <cell r="O430"/>
          <cell r="P430"/>
          <cell r="X430"/>
        </row>
        <row r="431">
          <cell r="A431" t="str">
            <v>25_00427</v>
          </cell>
          <cell r="E431"/>
          <cell r="F431"/>
          <cell r="M431"/>
          <cell r="N431"/>
          <cell r="O431"/>
          <cell r="P431"/>
          <cell r="X431"/>
        </row>
        <row r="432">
          <cell r="A432" t="str">
            <v>25_00428</v>
          </cell>
          <cell r="E432"/>
          <cell r="F432"/>
          <cell r="M432"/>
          <cell r="N432"/>
          <cell r="O432"/>
          <cell r="P432"/>
          <cell r="X432"/>
        </row>
        <row r="433">
          <cell r="A433" t="str">
            <v>25_00429</v>
          </cell>
          <cell r="E433"/>
          <cell r="F433"/>
          <cell r="M433"/>
          <cell r="N433"/>
          <cell r="O433"/>
          <cell r="P433"/>
          <cell r="X433"/>
        </row>
        <row r="434">
          <cell r="A434" t="str">
            <v>25_00430</v>
          </cell>
          <cell r="E434"/>
          <cell r="F434"/>
          <cell r="M434"/>
          <cell r="N434"/>
          <cell r="O434"/>
          <cell r="P434"/>
          <cell r="X434"/>
        </row>
        <row r="435">
          <cell r="A435" t="str">
            <v>25_00431</v>
          </cell>
          <cell r="E435"/>
          <cell r="F435"/>
          <cell r="M435"/>
          <cell r="N435"/>
          <cell r="O435"/>
          <cell r="P435"/>
          <cell r="X435"/>
        </row>
        <row r="436">
          <cell r="A436" t="str">
            <v>25_00432</v>
          </cell>
          <cell r="E436"/>
          <cell r="F436"/>
          <cell r="M436"/>
          <cell r="N436"/>
          <cell r="O436"/>
          <cell r="P436"/>
          <cell r="X436"/>
        </row>
        <row r="437">
          <cell r="A437" t="str">
            <v>25_00433</v>
          </cell>
          <cell r="E437"/>
          <cell r="F437"/>
          <cell r="M437"/>
          <cell r="N437"/>
          <cell r="O437"/>
          <cell r="P437"/>
          <cell r="X437"/>
        </row>
        <row r="438">
          <cell r="A438" t="str">
            <v>25_00434</v>
          </cell>
          <cell r="E438"/>
          <cell r="F438"/>
          <cell r="M438"/>
          <cell r="N438"/>
          <cell r="O438"/>
          <cell r="P438"/>
          <cell r="X438"/>
        </row>
        <row r="439">
          <cell r="A439" t="str">
            <v>25_00435</v>
          </cell>
          <cell r="E439"/>
          <cell r="F439"/>
          <cell r="M439"/>
          <cell r="N439"/>
          <cell r="O439"/>
          <cell r="P439"/>
          <cell r="X439"/>
        </row>
        <row r="440">
          <cell r="A440" t="str">
            <v>25_00436</v>
          </cell>
          <cell r="E440"/>
          <cell r="F440"/>
          <cell r="M440"/>
          <cell r="N440"/>
          <cell r="O440"/>
          <cell r="P440"/>
          <cell r="X440"/>
        </row>
        <row r="441">
          <cell r="A441" t="str">
            <v>25_00437</v>
          </cell>
          <cell r="E441"/>
          <cell r="F441"/>
          <cell r="M441"/>
          <cell r="N441"/>
          <cell r="O441"/>
          <cell r="P441"/>
          <cell r="X441"/>
        </row>
        <row r="442">
          <cell r="A442" t="str">
            <v>25_00438</v>
          </cell>
          <cell r="E442"/>
          <cell r="F442"/>
          <cell r="M442"/>
          <cell r="N442"/>
          <cell r="O442"/>
          <cell r="P442"/>
          <cell r="X442"/>
        </row>
        <row r="443">
          <cell r="A443" t="str">
            <v>25_00439</v>
          </cell>
          <cell r="E443"/>
          <cell r="F443"/>
          <cell r="M443"/>
          <cell r="N443"/>
          <cell r="O443"/>
          <cell r="P443"/>
          <cell r="X443"/>
        </row>
        <row r="444">
          <cell r="A444" t="str">
            <v>25_00440</v>
          </cell>
          <cell r="E444"/>
          <cell r="F444"/>
          <cell r="M444"/>
          <cell r="N444"/>
          <cell r="O444"/>
          <cell r="P444"/>
          <cell r="X444"/>
        </row>
        <row r="445">
          <cell r="A445" t="str">
            <v>25_00441</v>
          </cell>
          <cell r="E445"/>
          <cell r="F445"/>
          <cell r="M445"/>
          <cell r="N445"/>
          <cell r="O445"/>
          <cell r="P445"/>
          <cell r="X445"/>
        </row>
        <row r="446">
          <cell r="A446" t="str">
            <v>25_00442</v>
          </cell>
          <cell r="E446"/>
          <cell r="F446"/>
          <cell r="M446"/>
          <cell r="N446"/>
          <cell r="O446"/>
          <cell r="P446"/>
          <cell r="X446"/>
        </row>
        <row r="447">
          <cell r="A447" t="str">
            <v>25_00443</v>
          </cell>
          <cell r="E447"/>
          <cell r="F447"/>
          <cell r="M447"/>
          <cell r="N447"/>
          <cell r="O447"/>
          <cell r="P447"/>
          <cell r="X447"/>
        </row>
        <row r="448">
          <cell r="A448" t="str">
            <v>25_00444</v>
          </cell>
          <cell r="E448"/>
          <cell r="F448"/>
          <cell r="M448"/>
          <cell r="N448"/>
          <cell r="O448"/>
          <cell r="P448"/>
          <cell r="X448"/>
        </row>
        <row r="449">
          <cell r="A449" t="str">
            <v>25_00445</v>
          </cell>
          <cell r="E449"/>
          <cell r="F449"/>
          <cell r="M449"/>
          <cell r="N449"/>
          <cell r="O449"/>
          <cell r="P449"/>
          <cell r="X449"/>
        </row>
        <row r="450">
          <cell r="A450" t="str">
            <v>25_00446</v>
          </cell>
          <cell r="E450"/>
          <cell r="F450"/>
          <cell r="M450"/>
          <cell r="N450"/>
          <cell r="O450"/>
          <cell r="P450"/>
          <cell r="X450"/>
        </row>
        <row r="451">
          <cell r="A451" t="str">
            <v>25_00447</v>
          </cell>
          <cell r="E451"/>
          <cell r="F451"/>
          <cell r="M451"/>
          <cell r="N451"/>
          <cell r="O451"/>
          <cell r="P451"/>
          <cell r="X451"/>
        </row>
        <row r="452">
          <cell r="A452" t="str">
            <v>25_00448</v>
          </cell>
          <cell r="E452"/>
          <cell r="F452"/>
          <cell r="M452"/>
          <cell r="N452"/>
          <cell r="O452"/>
          <cell r="P452"/>
          <cell r="X452"/>
        </row>
        <row r="453">
          <cell r="A453" t="str">
            <v>25_00449</v>
          </cell>
          <cell r="E453"/>
          <cell r="F453"/>
          <cell r="M453"/>
          <cell r="N453"/>
          <cell r="O453"/>
          <cell r="P453"/>
          <cell r="X453"/>
        </row>
        <row r="454">
          <cell r="A454" t="str">
            <v>25_00450</v>
          </cell>
          <cell r="E454"/>
          <cell r="F454"/>
          <cell r="M454"/>
          <cell r="N454"/>
          <cell r="O454"/>
          <cell r="P454"/>
          <cell r="X454"/>
        </row>
        <row r="455">
          <cell r="A455" t="str">
            <v>25_00451</v>
          </cell>
          <cell r="E455"/>
          <cell r="F455"/>
          <cell r="M455"/>
          <cell r="N455"/>
          <cell r="O455"/>
          <cell r="P455"/>
          <cell r="X455"/>
        </row>
        <row r="456">
          <cell r="A456" t="str">
            <v>25_00452</v>
          </cell>
          <cell r="E456"/>
          <cell r="F456"/>
          <cell r="M456"/>
          <cell r="N456"/>
          <cell r="O456"/>
          <cell r="P456"/>
          <cell r="X456"/>
        </row>
        <row r="457">
          <cell r="A457" t="str">
            <v>25_00453</v>
          </cell>
          <cell r="E457"/>
          <cell r="F457"/>
          <cell r="M457"/>
          <cell r="N457"/>
          <cell r="O457"/>
          <cell r="P457"/>
          <cell r="X457"/>
        </row>
        <row r="458">
          <cell r="A458" t="str">
            <v>25_00454</v>
          </cell>
          <cell r="E458"/>
          <cell r="F458"/>
          <cell r="M458"/>
          <cell r="N458"/>
          <cell r="O458"/>
          <cell r="P458"/>
          <cell r="X458"/>
        </row>
        <row r="459">
          <cell r="A459" t="str">
            <v>25_00455</v>
          </cell>
          <cell r="E459"/>
          <cell r="F459"/>
          <cell r="M459"/>
          <cell r="N459"/>
          <cell r="O459"/>
          <cell r="P459"/>
          <cell r="X459"/>
        </row>
        <row r="460">
          <cell r="A460" t="str">
            <v>25_00456</v>
          </cell>
          <cell r="E460"/>
          <cell r="F460"/>
          <cell r="M460"/>
          <cell r="N460"/>
          <cell r="O460"/>
          <cell r="P460"/>
          <cell r="X460"/>
        </row>
        <row r="461">
          <cell r="A461" t="str">
            <v>25_00457</v>
          </cell>
          <cell r="E461"/>
          <cell r="F461"/>
          <cell r="M461"/>
          <cell r="N461"/>
          <cell r="O461"/>
          <cell r="P461"/>
          <cell r="X461"/>
        </row>
        <row r="462">
          <cell r="A462" t="str">
            <v>25_00458</v>
          </cell>
          <cell r="E462"/>
          <cell r="F462"/>
          <cell r="M462"/>
          <cell r="N462"/>
          <cell r="O462"/>
          <cell r="P462"/>
          <cell r="X462"/>
        </row>
        <row r="463">
          <cell r="A463" t="str">
            <v>25_00459</v>
          </cell>
          <cell r="E463"/>
          <cell r="F463"/>
          <cell r="M463"/>
          <cell r="N463"/>
          <cell r="O463"/>
          <cell r="P463"/>
          <cell r="X463"/>
        </row>
        <row r="464">
          <cell r="A464" t="str">
            <v>25_00460</v>
          </cell>
          <cell r="E464"/>
          <cell r="F464"/>
          <cell r="M464"/>
          <cell r="N464"/>
          <cell r="O464"/>
          <cell r="P464"/>
          <cell r="X464"/>
        </row>
        <row r="465">
          <cell r="A465" t="str">
            <v>25_00461</v>
          </cell>
          <cell r="E465"/>
          <cell r="F465"/>
          <cell r="M465"/>
          <cell r="N465"/>
          <cell r="O465"/>
          <cell r="P465"/>
          <cell r="X465"/>
        </row>
        <row r="466">
          <cell r="A466" t="str">
            <v>25_00462</v>
          </cell>
          <cell r="E466"/>
          <cell r="F466"/>
          <cell r="M466"/>
          <cell r="N466"/>
          <cell r="O466"/>
          <cell r="P466"/>
          <cell r="X466"/>
        </row>
        <row r="467">
          <cell r="A467" t="str">
            <v>25_00463</v>
          </cell>
          <cell r="E467"/>
          <cell r="F467"/>
          <cell r="M467"/>
          <cell r="N467"/>
          <cell r="O467"/>
          <cell r="P467"/>
          <cell r="X467"/>
        </row>
        <row r="468">
          <cell r="A468" t="str">
            <v>25_00464</v>
          </cell>
          <cell r="E468"/>
          <cell r="F468"/>
          <cell r="M468"/>
          <cell r="N468"/>
          <cell r="O468"/>
          <cell r="P468"/>
          <cell r="X468"/>
        </row>
        <row r="469">
          <cell r="A469" t="str">
            <v>25_00465</v>
          </cell>
          <cell r="E469"/>
          <cell r="F469"/>
          <cell r="M469"/>
          <cell r="N469"/>
          <cell r="O469"/>
          <cell r="P469"/>
          <cell r="X469"/>
        </row>
        <row r="470">
          <cell r="A470" t="str">
            <v>25_00466</v>
          </cell>
          <cell r="E470"/>
          <cell r="F470"/>
          <cell r="M470"/>
          <cell r="N470"/>
          <cell r="O470"/>
          <cell r="P470"/>
          <cell r="X470"/>
        </row>
        <row r="471">
          <cell r="A471" t="str">
            <v>25_00467</v>
          </cell>
          <cell r="E471"/>
          <cell r="F471"/>
          <cell r="M471"/>
          <cell r="N471"/>
          <cell r="O471"/>
          <cell r="P471"/>
          <cell r="X471"/>
        </row>
        <row r="472">
          <cell r="A472" t="str">
            <v>25_00468</v>
          </cell>
          <cell r="E472"/>
          <cell r="F472"/>
          <cell r="M472"/>
          <cell r="N472"/>
          <cell r="O472"/>
          <cell r="P472"/>
          <cell r="X472"/>
        </row>
        <row r="473">
          <cell r="A473" t="str">
            <v>25_00469</v>
          </cell>
          <cell r="E473"/>
          <cell r="F473"/>
          <cell r="M473"/>
          <cell r="N473"/>
          <cell r="O473"/>
          <cell r="P473"/>
          <cell r="X473"/>
        </row>
        <row r="474">
          <cell r="A474" t="str">
            <v>25_00470</v>
          </cell>
          <cell r="E474"/>
          <cell r="F474"/>
          <cell r="M474"/>
          <cell r="N474"/>
          <cell r="O474"/>
          <cell r="P474"/>
          <cell r="X474"/>
        </row>
        <row r="475">
          <cell r="A475" t="str">
            <v>25_00471</v>
          </cell>
          <cell r="E475"/>
          <cell r="F475"/>
          <cell r="M475"/>
          <cell r="N475"/>
          <cell r="O475"/>
          <cell r="P475"/>
          <cell r="X475"/>
        </row>
        <row r="476">
          <cell r="A476" t="str">
            <v>25_00472</v>
          </cell>
          <cell r="E476"/>
          <cell r="F476"/>
          <cell r="M476"/>
          <cell r="N476"/>
          <cell r="O476"/>
          <cell r="P476"/>
          <cell r="X476"/>
        </row>
        <row r="477">
          <cell r="A477" t="str">
            <v>25_00473</v>
          </cell>
          <cell r="E477"/>
          <cell r="F477"/>
          <cell r="M477"/>
          <cell r="N477"/>
          <cell r="O477"/>
          <cell r="P477"/>
          <cell r="X477"/>
        </row>
        <row r="478">
          <cell r="A478" t="str">
            <v>25_00474</v>
          </cell>
          <cell r="E478"/>
          <cell r="F478"/>
          <cell r="M478"/>
          <cell r="N478"/>
          <cell r="O478"/>
          <cell r="P478"/>
          <cell r="X478"/>
        </row>
        <row r="479">
          <cell r="A479" t="str">
            <v>25_00475</v>
          </cell>
          <cell r="E479"/>
          <cell r="F479"/>
          <cell r="M479"/>
          <cell r="N479"/>
          <cell r="O479"/>
          <cell r="P479"/>
          <cell r="X479"/>
        </row>
        <row r="480">
          <cell r="A480" t="str">
            <v>25_00476</v>
          </cell>
          <cell r="E480"/>
          <cell r="F480"/>
          <cell r="M480"/>
          <cell r="N480"/>
          <cell r="O480"/>
          <cell r="P480"/>
          <cell r="X480"/>
        </row>
        <row r="481">
          <cell r="A481" t="str">
            <v>25_00477</v>
          </cell>
          <cell r="E481"/>
          <cell r="F481"/>
          <cell r="M481"/>
          <cell r="N481"/>
          <cell r="O481"/>
          <cell r="P481"/>
          <cell r="X481"/>
        </row>
        <row r="482">
          <cell r="A482" t="str">
            <v>25_00478</v>
          </cell>
          <cell r="E482"/>
          <cell r="F482"/>
          <cell r="M482"/>
          <cell r="N482"/>
          <cell r="O482"/>
          <cell r="P482"/>
          <cell r="X482"/>
        </row>
        <row r="483">
          <cell r="A483" t="str">
            <v>25_00479</v>
          </cell>
          <cell r="E483"/>
          <cell r="F483"/>
          <cell r="M483"/>
          <cell r="N483"/>
          <cell r="O483"/>
          <cell r="P483"/>
          <cell r="X483"/>
        </row>
        <row r="484">
          <cell r="A484" t="str">
            <v>25_00480</v>
          </cell>
          <cell r="E484"/>
          <cell r="F484"/>
          <cell r="M484"/>
          <cell r="N484"/>
          <cell r="O484"/>
          <cell r="P484"/>
          <cell r="X484"/>
        </row>
        <row r="485">
          <cell r="A485" t="str">
            <v>25_00481</v>
          </cell>
          <cell r="E485"/>
          <cell r="F485"/>
          <cell r="M485"/>
          <cell r="N485"/>
          <cell r="O485"/>
          <cell r="P485"/>
          <cell r="X485"/>
        </row>
        <row r="486">
          <cell r="A486" t="str">
            <v>25_00482</v>
          </cell>
          <cell r="E486"/>
          <cell r="F486"/>
          <cell r="M486"/>
          <cell r="N486"/>
          <cell r="O486"/>
          <cell r="P486"/>
          <cell r="X486"/>
        </row>
        <row r="487">
          <cell r="A487" t="str">
            <v>25_00483</v>
          </cell>
          <cell r="E487"/>
          <cell r="F487"/>
          <cell r="M487"/>
          <cell r="N487"/>
          <cell r="O487"/>
          <cell r="P487"/>
          <cell r="X487"/>
        </row>
        <row r="488">
          <cell r="A488" t="str">
            <v>25_00484</v>
          </cell>
          <cell r="E488"/>
          <cell r="F488"/>
          <cell r="M488"/>
          <cell r="N488"/>
          <cell r="O488"/>
          <cell r="P488"/>
          <cell r="X488"/>
        </row>
        <row r="489">
          <cell r="A489" t="str">
            <v>25_00485</v>
          </cell>
          <cell r="E489"/>
          <cell r="F489"/>
          <cell r="M489"/>
          <cell r="N489"/>
          <cell r="O489"/>
          <cell r="P489"/>
          <cell r="X489"/>
        </row>
        <row r="490">
          <cell r="A490" t="str">
            <v>25_00486</v>
          </cell>
          <cell r="E490"/>
          <cell r="F490"/>
          <cell r="M490"/>
          <cell r="N490"/>
          <cell r="O490"/>
          <cell r="P490"/>
          <cell r="X490"/>
        </row>
        <row r="491">
          <cell r="A491" t="str">
            <v>25_00487</v>
          </cell>
          <cell r="E491"/>
          <cell r="F491"/>
          <cell r="M491"/>
          <cell r="N491"/>
          <cell r="O491"/>
          <cell r="P491"/>
          <cell r="X491"/>
        </row>
        <row r="492">
          <cell r="A492" t="str">
            <v>25_00488</v>
          </cell>
          <cell r="E492"/>
          <cell r="F492"/>
          <cell r="M492"/>
          <cell r="N492"/>
          <cell r="O492"/>
          <cell r="P492"/>
          <cell r="X492"/>
        </row>
        <row r="493">
          <cell r="A493" t="str">
            <v>25_00489</v>
          </cell>
          <cell r="E493"/>
          <cell r="F493"/>
          <cell r="M493"/>
          <cell r="N493"/>
          <cell r="O493"/>
          <cell r="P493"/>
          <cell r="X493"/>
        </row>
        <row r="494">
          <cell r="A494" t="str">
            <v>25_00490</v>
          </cell>
          <cell r="E494"/>
          <cell r="F494"/>
          <cell r="M494"/>
          <cell r="N494"/>
          <cell r="O494"/>
          <cell r="P494"/>
          <cell r="X494"/>
        </row>
        <row r="495">
          <cell r="A495" t="str">
            <v>25_00491</v>
          </cell>
          <cell r="E495"/>
          <cell r="F495"/>
          <cell r="M495"/>
          <cell r="N495"/>
          <cell r="O495"/>
          <cell r="P495"/>
          <cell r="X495"/>
        </row>
        <row r="496">
          <cell r="A496" t="str">
            <v>25_00492</v>
          </cell>
          <cell r="E496"/>
          <cell r="F496"/>
          <cell r="M496"/>
          <cell r="N496"/>
          <cell r="O496"/>
          <cell r="P496"/>
          <cell r="X496"/>
        </row>
        <row r="497">
          <cell r="A497" t="str">
            <v>25_00493</v>
          </cell>
          <cell r="E497"/>
          <cell r="F497"/>
          <cell r="M497"/>
          <cell r="N497"/>
          <cell r="O497"/>
          <cell r="P497"/>
          <cell r="X497"/>
        </row>
        <row r="498">
          <cell r="A498" t="str">
            <v>25_00494</v>
          </cell>
          <cell r="E498"/>
          <cell r="F498"/>
          <cell r="M498"/>
          <cell r="N498"/>
          <cell r="O498"/>
          <cell r="P498"/>
          <cell r="X498"/>
        </row>
        <row r="499">
          <cell r="A499" t="str">
            <v>25_00495</v>
          </cell>
          <cell r="E499"/>
          <cell r="F499"/>
          <cell r="M499"/>
          <cell r="N499"/>
          <cell r="O499"/>
          <cell r="P499"/>
          <cell r="X499"/>
        </row>
        <row r="500">
          <cell r="A500" t="str">
            <v>25_00496</v>
          </cell>
          <cell r="E500"/>
          <cell r="F500"/>
          <cell r="M500"/>
          <cell r="N500"/>
          <cell r="O500"/>
          <cell r="P500"/>
          <cell r="X500"/>
        </row>
        <row r="501">
          <cell r="A501" t="str">
            <v>25_00497</v>
          </cell>
          <cell r="E501"/>
          <cell r="F501"/>
          <cell r="M501"/>
          <cell r="N501"/>
          <cell r="O501"/>
          <cell r="P501"/>
          <cell r="X501"/>
        </row>
        <row r="502">
          <cell r="A502" t="str">
            <v>25_00498</v>
          </cell>
          <cell r="E502"/>
          <cell r="F502"/>
          <cell r="M502"/>
          <cell r="N502"/>
          <cell r="O502"/>
          <cell r="P502"/>
          <cell r="X502"/>
        </row>
        <row r="503">
          <cell r="A503" t="str">
            <v>25_00499</v>
          </cell>
          <cell r="E503"/>
          <cell r="F503"/>
          <cell r="M503"/>
          <cell r="N503"/>
          <cell r="O503"/>
          <cell r="P503"/>
          <cell r="X503"/>
        </row>
        <row r="504">
          <cell r="A504" t="str">
            <v>25_00500</v>
          </cell>
          <cell r="E504"/>
          <cell r="F504"/>
          <cell r="M504"/>
          <cell r="N504"/>
          <cell r="O504"/>
          <cell r="P504"/>
          <cell r="X504"/>
        </row>
        <row r="505">
          <cell r="A505" t="str">
            <v>25_00501</v>
          </cell>
          <cell r="E505"/>
          <cell r="F505"/>
          <cell r="M505"/>
          <cell r="N505"/>
          <cell r="O505"/>
          <cell r="P505"/>
          <cell r="X505"/>
        </row>
        <row r="506">
          <cell r="A506" t="str">
            <v>25_00502</v>
          </cell>
          <cell r="E506"/>
          <cell r="F506"/>
          <cell r="M506"/>
          <cell r="N506"/>
          <cell r="O506"/>
          <cell r="P506"/>
          <cell r="X506"/>
        </row>
        <row r="507">
          <cell r="A507" t="str">
            <v>25_00503</v>
          </cell>
          <cell r="E507"/>
          <cell r="F507"/>
          <cell r="M507"/>
          <cell r="N507"/>
          <cell r="O507"/>
          <cell r="P507"/>
          <cell r="X507"/>
        </row>
        <row r="508">
          <cell r="A508" t="str">
            <v>25_00504</v>
          </cell>
          <cell r="E508"/>
          <cell r="F508"/>
          <cell r="M508"/>
          <cell r="N508"/>
          <cell r="O508"/>
          <cell r="P508"/>
          <cell r="X508"/>
        </row>
        <row r="509">
          <cell r="A509" t="str">
            <v>25_00505</v>
          </cell>
          <cell r="E509"/>
          <cell r="F509"/>
          <cell r="M509"/>
          <cell r="N509"/>
          <cell r="O509"/>
          <cell r="P509"/>
          <cell r="X509"/>
        </row>
        <row r="510">
          <cell r="A510" t="str">
            <v>25_00506</v>
          </cell>
          <cell r="E510"/>
          <cell r="F510"/>
          <cell r="M510"/>
          <cell r="N510"/>
          <cell r="O510"/>
          <cell r="P510"/>
          <cell r="X510"/>
        </row>
        <row r="511">
          <cell r="A511" t="str">
            <v>25_00507</v>
          </cell>
          <cell r="E511"/>
          <cell r="F511"/>
          <cell r="M511"/>
          <cell r="N511"/>
          <cell r="O511"/>
          <cell r="P511"/>
          <cell r="X511"/>
        </row>
        <row r="512">
          <cell r="A512" t="str">
            <v>25_00508</v>
          </cell>
          <cell r="E512"/>
          <cell r="F512"/>
          <cell r="M512"/>
          <cell r="N512"/>
          <cell r="O512"/>
          <cell r="P512"/>
          <cell r="X512"/>
        </row>
        <row r="513">
          <cell r="A513" t="str">
            <v>25_00509</v>
          </cell>
          <cell r="E513"/>
          <cell r="F513"/>
          <cell r="M513"/>
          <cell r="N513"/>
          <cell r="O513"/>
          <cell r="P513"/>
          <cell r="X513"/>
        </row>
        <row r="514">
          <cell r="A514" t="str">
            <v>25_00510</v>
          </cell>
          <cell r="E514"/>
          <cell r="F514"/>
          <cell r="M514"/>
          <cell r="N514"/>
          <cell r="O514"/>
          <cell r="P514"/>
          <cell r="X514"/>
        </row>
        <row r="515">
          <cell r="A515" t="str">
            <v>25_00511</v>
          </cell>
          <cell r="E515"/>
          <cell r="F515"/>
          <cell r="M515"/>
          <cell r="N515"/>
          <cell r="O515"/>
          <cell r="P515"/>
          <cell r="X515"/>
        </row>
        <row r="516">
          <cell r="A516" t="str">
            <v>25_00512</v>
          </cell>
          <cell r="E516"/>
          <cell r="F516"/>
          <cell r="M516"/>
          <cell r="N516"/>
          <cell r="O516"/>
          <cell r="P516"/>
          <cell r="X516"/>
        </row>
        <row r="517">
          <cell r="A517" t="str">
            <v>25_00513</v>
          </cell>
          <cell r="E517"/>
          <cell r="F517"/>
          <cell r="M517"/>
          <cell r="N517"/>
          <cell r="O517"/>
          <cell r="P517"/>
          <cell r="X517"/>
        </row>
        <row r="518">
          <cell r="A518" t="str">
            <v>25_00514</v>
          </cell>
          <cell r="E518"/>
          <cell r="F518"/>
          <cell r="M518"/>
          <cell r="N518"/>
          <cell r="O518"/>
          <cell r="P518"/>
          <cell r="X518"/>
        </row>
        <row r="519">
          <cell r="A519" t="str">
            <v>25_00515</v>
          </cell>
          <cell r="E519"/>
          <cell r="F519"/>
          <cell r="M519"/>
          <cell r="N519"/>
          <cell r="O519"/>
          <cell r="P519"/>
          <cell r="X519"/>
        </row>
        <row r="520">
          <cell r="A520" t="str">
            <v>25_00516</v>
          </cell>
          <cell r="E520"/>
          <cell r="F520"/>
          <cell r="M520"/>
          <cell r="N520"/>
          <cell r="O520"/>
          <cell r="P520"/>
          <cell r="X520"/>
        </row>
        <row r="521">
          <cell r="A521" t="str">
            <v>25_00517</v>
          </cell>
          <cell r="E521"/>
          <cell r="F521"/>
          <cell r="M521"/>
          <cell r="N521"/>
          <cell r="O521"/>
          <cell r="P521"/>
          <cell r="X521"/>
        </row>
        <row r="522">
          <cell r="A522" t="str">
            <v>25_00518</v>
          </cell>
          <cell r="E522"/>
          <cell r="F522"/>
          <cell r="M522"/>
          <cell r="N522"/>
          <cell r="O522"/>
          <cell r="P522"/>
          <cell r="X522"/>
        </row>
        <row r="523">
          <cell r="A523" t="str">
            <v>25_00519</v>
          </cell>
          <cell r="E523"/>
          <cell r="F523"/>
          <cell r="M523"/>
          <cell r="N523"/>
          <cell r="O523"/>
          <cell r="P523"/>
          <cell r="X523"/>
        </row>
        <row r="524">
          <cell r="A524" t="str">
            <v>25_00520</v>
          </cell>
          <cell r="E524"/>
          <cell r="F524"/>
          <cell r="M524"/>
          <cell r="N524"/>
          <cell r="O524"/>
          <cell r="P524"/>
          <cell r="X524"/>
        </row>
        <row r="525">
          <cell r="A525" t="str">
            <v>25_00521</v>
          </cell>
          <cell r="E525"/>
          <cell r="F525"/>
          <cell r="M525"/>
          <cell r="N525"/>
          <cell r="O525"/>
          <cell r="P525"/>
          <cell r="X525"/>
        </row>
        <row r="526">
          <cell r="A526" t="str">
            <v>25_00522</v>
          </cell>
          <cell r="E526"/>
          <cell r="F526"/>
          <cell r="M526"/>
          <cell r="N526"/>
          <cell r="O526"/>
          <cell r="P526"/>
          <cell r="X526"/>
        </row>
        <row r="527">
          <cell r="A527" t="str">
            <v>25_00523</v>
          </cell>
          <cell r="E527"/>
          <cell r="F527"/>
          <cell r="M527"/>
          <cell r="N527"/>
          <cell r="O527"/>
          <cell r="P527"/>
          <cell r="X527"/>
        </row>
        <row r="528">
          <cell r="A528" t="str">
            <v>25_00524</v>
          </cell>
          <cell r="E528"/>
          <cell r="F528"/>
          <cell r="M528"/>
          <cell r="N528"/>
          <cell r="O528"/>
          <cell r="P528"/>
          <cell r="X528"/>
        </row>
        <row r="529">
          <cell r="A529" t="str">
            <v>25_00525</v>
          </cell>
          <cell r="E529"/>
          <cell r="F529"/>
          <cell r="M529"/>
          <cell r="N529"/>
          <cell r="O529"/>
          <cell r="P529"/>
          <cell r="X529"/>
        </row>
        <row r="530">
          <cell r="A530" t="str">
            <v>25_00526</v>
          </cell>
          <cell r="E530"/>
          <cell r="F530"/>
          <cell r="M530"/>
          <cell r="N530"/>
          <cell r="O530"/>
          <cell r="P530"/>
          <cell r="X530"/>
        </row>
        <row r="531">
          <cell r="A531" t="str">
            <v>25_00527</v>
          </cell>
          <cell r="E531"/>
          <cell r="F531"/>
          <cell r="M531"/>
          <cell r="N531"/>
          <cell r="O531"/>
          <cell r="P531"/>
          <cell r="X531"/>
        </row>
        <row r="532">
          <cell r="A532" t="str">
            <v>25_00528</v>
          </cell>
          <cell r="E532"/>
          <cell r="F532"/>
          <cell r="M532"/>
          <cell r="N532"/>
          <cell r="O532"/>
          <cell r="P532"/>
          <cell r="X532"/>
        </row>
        <row r="533">
          <cell r="A533" t="str">
            <v>25_00529</v>
          </cell>
          <cell r="E533"/>
          <cell r="F533"/>
          <cell r="M533"/>
          <cell r="N533"/>
          <cell r="O533"/>
          <cell r="P533"/>
          <cell r="X533"/>
        </row>
        <row r="534">
          <cell r="A534" t="str">
            <v>25_00530</v>
          </cell>
          <cell r="E534"/>
          <cell r="F534"/>
          <cell r="M534"/>
          <cell r="N534"/>
          <cell r="O534"/>
          <cell r="P534"/>
          <cell r="X534"/>
        </row>
        <row r="535">
          <cell r="A535" t="str">
            <v>25_00531</v>
          </cell>
          <cell r="E535"/>
          <cell r="F535"/>
          <cell r="M535"/>
          <cell r="N535"/>
          <cell r="O535"/>
          <cell r="P535"/>
          <cell r="X535"/>
        </row>
        <row r="536">
          <cell r="A536" t="str">
            <v>25_00532</v>
          </cell>
          <cell r="E536"/>
          <cell r="F536"/>
          <cell r="M536"/>
          <cell r="N536"/>
          <cell r="O536"/>
          <cell r="P536"/>
          <cell r="X536"/>
        </row>
        <row r="537">
          <cell r="A537" t="str">
            <v>25_00533</v>
          </cell>
          <cell r="E537"/>
          <cell r="F537"/>
          <cell r="M537"/>
          <cell r="N537"/>
          <cell r="O537"/>
          <cell r="P537"/>
          <cell r="X537"/>
        </row>
        <row r="538">
          <cell r="A538" t="str">
            <v>25_00534</v>
          </cell>
          <cell r="E538"/>
          <cell r="F538"/>
          <cell r="M538"/>
          <cell r="N538"/>
          <cell r="O538"/>
          <cell r="P538"/>
          <cell r="X538"/>
        </row>
        <row r="539">
          <cell r="A539" t="str">
            <v>25_00535</v>
          </cell>
          <cell r="E539"/>
          <cell r="F539"/>
          <cell r="M539"/>
          <cell r="N539"/>
          <cell r="O539"/>
          <cell r="P539"/>
          <cell r="X539"/>
        </row>
        <row r="540">
          <cell r="A540" t="str">
            <v>25_00536</v>
          </cell>
          <cell r="E540"/>
          <cell r="F540"/>
          <cell r="M540"/>
          <cell r="N540"/>
          <cell r="O540"/>
          <cell r="P540"/>
          <cell r="X540"/>
        </row>
        <row r="541">
          <cell r="A541" t="str">
            <v>25_00537</v>
          </cell>
          <cell r="E541"/>
          <cell r="F541"/>
          <cell r="M541"/>
          <cell r="N541"/>
          <cell r="O541"/>
          <cell r="P541"/>
          <cell r="X541"/>
        </row>
        <row r="542">
          <cell r="A542" t="str">
            <v>25_00538</v>
          </cell>
          <cell r="E542"/>
          <cell r="F542"/>
          <cell r="M542"/>
          <cell r="N542"/>
          <cell r="O542"/>
          <cell r="P542"/>
          <cell r="X542"/>
        </row>
        <row r="543">
          <cell r="A543" t="str">
            <v>25_00539</v>
          </cell>
          <cell r="E543"/>
          <cell r="F543"/>
          <cell r="M543"/>
          <cell r="N543"/>
          <cell r="O543"/>
          <cell r="P543"/>
          <cell r="X543"/>
        </row>
        <row r="544">
          <cell r="A544" t="str">
            <v>25_00540</v>
          </cell>
          <cell r="E544"/>
          <cell r="F544"/>
          <cell r="M544"/>
          <cell r="N544"/>
          <cell r="O544"/>
          <cell r="P544"/>
          <cell r="X544"/>
        </row>
        <row r="545">
          <cell r="A545" t="str">
            <v>25_00541</v>
          </cell>
          <cell r="E545"/>
          <cell r="F545"/>
          <cell r="M545"/>
          <cell r="N545"/>
          <cell r="O545"/>
          <cell r="P545"/>
          <cell r="X545"/>
        </row>
        <row r="546">
          <cell r="A546" t="str">
            <v>25_00542</v>
          </cell>
          <cell r="E546"/>
          <cell r="F546"/>
          <cell r="M546"/>
          <cell r="N546"/>
          <cell r="O546"/>
          <cell r="P546"/>
          <cell r="X546"/>
        </row>
        <row r="547">
          <cell r="A547" t="str">
            <v>25_00543</v>
          </cell>
          <cell r="E547"/>
          <cell r="F547"/>
          <cell r="M547"/>
          <cell r="N547"/>
          <cell r="O547"/>
          <cell r="P547"/>
          <cell r="X547"/>
        </row>
        <row r="548">
          <cell r="A548" t="str">
            <v>25_00544</v>
          </cell>
          <cell r="E548"/>
          <cell r="F548"/>
          <cell r="M548"/>
          <cell r="N548"/>
          <cell r="O548"/>
          <cell r="P548"/>
          <cell r="X548"/>
        </row>
        <row r="549">
          <cell r="A549" t="str">
            <v>25_00545</v>
          </cell>
          <cell r="E549"/>
          <cell r="F549"/>
          <cell r="M549"/>
          <cell r="N549"/>
          <cell r="O549"/>
          <cell r="P549"/>
          <cell r="X549"/>
        </row>
        <row r="550">
          <cell r="A550" t="str">
            <v>25_00546</v>
          </cell>
          <cell r="E550"/>
          <cell r="F550"/>
          <cell r="M550"/>
          <cell r="N550"/>
          <cell r="O550"/>
          <cell r="P550"/>
          <cell r="X550"/>
        </row>
        <row r="551">
          <cell r="A551" t="str">
            <v>25_00547</v>
          </cell>
          <cell r="E551"/>
          <cell r="F551"/>
          <cell r="M551"/>
          <cell r="N551"/>
          <cell r="O551"/>
          <cell r="P551"/>
          <cell r="X551"/>
        </row>
        <row r="552">
          <cell r="A552" t="str">
            <v>25_00548</v>
          </cell>
          <cell r="E552"/>
          <cell r="F552"/>
          <cell r="M552"/>
          <cell r="N552"/>
          <cell r="O552"/>
          <cell r="P552"/>
          <cell r="X552"/>
        </row>
        <row r="553">
          <cell r="A553" t="str">
            <v>25_00549</v>
          </cell>
          <cell r="E553"/>
          <cell r="F553"/>
          <cell r="M553"/>
          <cell r="N553"/>
          <cell r="O553"/>
          <cell r="P553"/>
          <cell r="X553"/>
        </row>
        <row r="554">
          <cell r="A554" t="str">
            <v>25_00550</v>
          </cell>
          <cell r="E554"/>
          <cell r="F554"/>
          <cell r="M554"/>
          <cell r="N554"/>
          <cell r="O554"/>
          <cell r="P554"/>
          <cell r="X554"/>
        </row>
        <row r="555">
          <cell r="A555" t="str">
            <v>25_00551</v>
          </cell>
          <cell r="E555"/>
          <cell r="F555"/>
          <cell r="M555"/>
          <cell r="N555"/>
          <cell r="O555"/>
          <cell r="P555"/>
          <cell r="X555"/>
        </row>
        <row r="556">
          <cell r="A556" t="str">
            <v>25_00552</v>
          </cell>
          <cell r="E556"/>
          <cell r="F556"/>
          <cell r="M556"/>
          <cell r="N556"/>
          <cell r="O556"/>
          <cell r="P556"/>
          <cell r="X556"/>
        </row>
        <row r="557">
          <cell r="A557" t="str">
            <v>25_00553</v>
          </cell>
          <cell r="E557"/>
          <cell r="F557"/>
          <cell r="M557"/>
          <cell r="N557"/>
          <cell r="O557"/>
          <cell r="P557"/>
          <cell r="X557"/>
        </row>
        <row r="558">
          <cell r="A558" t="str">
            <v>25_00554</v>
          </cell>
          <cell r="E558"/>
          <cell r="F558"/>
          <cell r="M558"/>
          <cell r="N558"/>
          <cell r="O558"/>
          <cell r="P558"/>
          <cell r="X558"/>
        </row>
        <row r="559">
          <cell r="A559" t="str">
            <v>25_00555</v>
          </cell>
          <cell r="E559"/>
          <cell r="F559"/>
          <cell r="M559"/>
          <cell r="N559"/>
          <cell r="O559"/>
          <cell r="P559"/>
          <cell r="X559"/>
        </row>
        <row r="560">
          <cell r="A560" t="str">
            <v>25_00556</v>
          </cell>
          <cell r="E560"/>
          <cell r="F560"/>
          <cell r="M560"/>
          <cell r="N560"/>
          <cell r="O560"/>
          <cell r="P560"/>
          <cell r="X560"/>
        </row>
        <row r="561">
          <cell r="A561" t="str">
            <v>25_00557</v>
          </cell>
          <cell r="E561"/>
          <cell r="F561"/>
          <cell r="M561"/>
          <cell r="N561"/>
          <cell r="O561"/>
          <cell r="P561"/>
          <cell r="X561"/>
        </row>
        <row r="562">
          <cell r="A562" t="str">
            <v>25_00558</v>
          </cell>
          <cell r="E562"/>
          <cell r="F562"/>
          <cell r="M562"/>
          <cell r="N562"/>
          <cell r="O562"/>
          <cell r="P562"/>
          <cell r="X562"/>
        </row>
        <row r="563">
          <cell r="A563" t="str">
            <v>25_00559</v>
          </cell>
          <cell r="E563"/>
          <cell r="F563"/>
          <cell r="M563"/>
          <cell r="N563"/>
          <cell r="O563"/>
          <cell r="P563"/>
          <cell r="X563"/>
        </row>
        <row r="564">
          <cell r="A564" t="str">
            <v>25_00560</v>
          </cell>
          <cell r="E564"/>
          <cell r="F564"/>
          <cell r="M564"/>
          <cell r="N564"/>
          <cell r="O564"/>
          <cell r="P564"/>
          <cell r="X564"/>
        </row>
        <row r="565">
          <cell r="A565" t="str">
            <v>25_00561</v>
          </cell>
          <cell r="E565"/>
          <cell r="F565"/>
          <cell r="M565"/>
          <cell r="N565"/>
          <cell r="O565"/>
          <cell r="P565"/>
          <cell r="X565"/>
        </row>
        <row r="566">
          <cell r="A566" t="str">
            <v>25_00562</v>
          </cell>
          <cell r="E566"/>
          <cell r="F566"/>
          <cell r="M566"/>
          <cell r="N566"/>
          <cell r="O566"/>
          <cell r="P566"/>
          <cell r="X566"/>
        </row>
        <row r="567">
          <cell r="A567" t="str">
            <v>25_00563</v>
          </cell>
          <cell r="E567"/>
          <cell r="F567"/>
          <cell r="M567"/>
          <cell r="N567"/>
          <cell r="O567"/>
          <cell r="P567"/>
          <cell r="X567"/>
        </row>
        <row r="568">
          <cell r="A568" t="str">
            <v>25_00564</v>
          </cell>
          <cell r="E568"/>
          <cell r="F568"/>
          <cell r="M568"/>
          <cell r="N568"/>
          <cell r="O568"/>
          <cell r="P568"/>
          <cell r="X568"/>
        </row>
        <row r="569">
          <cell r="A569" t="str">
            <v>25_00565</v>
          </cell>
          <cell r="E569"/>
          <cell r="F569"/>
          <cell r="M569"/>
          <cell r="N569"/>
          <cell r="O569"/>
          <cell r="P569"/>
          <cell r="X569"/>
        </row>
        <row r="570">
          <cell r="A570" t="str">
            <v>25_00566</v>
          </cell>
          <cell r="E570"/>
          <cell r="F570"/>
          <cell r="M570"/>
          <cell r="N570"/>
          <cell r="O570"/>
          <cell r="P570"/>
          <cell r="X570"/>
        </row>
        <row r="571">
          <cell r="A571" t="str">
            <v>25_00567</v>
          </cell>
          <cell r="E571"/>
          <cell r="F571"/>
          <cell r="M571"/>
          <cell r="N571"/>
          <cell r="O571"/>
          <cell r="P571"/>
          <cell r="X571"/>
        </row>
        <row r="572">
          <cell r="A572" t="str">
            <v>25_00568</v>
          </cell>
          <cell r="E572"/>
          <cell r="F572"/>
          <cell r="M572"/>
          <cell r="N572"/>
          <cell r="O572"/>
          <cell r="P572"/>
          <cell r="X572"/>
        </row>
        <row r="573">
          <cell r="A573" t="str">
            <v>25_00569</v>
          </cell>
          <cell r="E573"/>
          <cell r="F573"/>
          <cell r="M573"/>
          <cell r="N573"/>
          <cell r="O573"/>
          <cell r="P573"/>
          <cell r="X573"/>
        </row>
        <row r="574">
          <cell r="A574" t="str">
            <v>25_00570</v>
          </cell>
          <cell r="E574"/>
          <cell r="F574"/>
          <cell r="M574"/>
          <cell r="N574"/>
          <cell r="O574"/>
          <cell r="P574"/>
          <cell r="X574"/>
        </row>
        <row r="575">
          <cell r="A575" t="str">
            <v>25_00571</v>
          </cell>
          <cell r="E575"/>
          <cell r="F575"/>
          <cell r="M575"/>
          <cell r="N575"/>
          <cell r="O575"/>
          <cell r="P575"/>
          <cell r="X575"/>
        </row>
        <row r="576">
          <cell r="A576" t="str">
            <v>25_00572</v>
          </cell>
          <cell r="E576"/>
          <cell r="F576"/>
          <cell r="M576"/>
          <cell r="N576"/>
          <cell r="O576"/>
          <cell r="P576"/>
          <cell r="X576"/>
        </row>
        <row r="577">
          <cell r="A577" t="str">
            <v>25_00573</v>
          </cell>
          <cell r="E577"/>
          <cell r="F577"/>
          <cell r="M577"/>
          <cell r="N577"/>
          <cell r="O577"/>
          <cell r="P577"/>
          <cell r="X577"/>
        </row>
        <row r="578">
          <cell r="A578" t="str">
            <v>25_00574</v>
          </cell>
          <cell r="E578"/>
          <cell r="F578"/>
          <cell r="M578"/>
          <cell r="N578"/>
          <cell r="O578"/>
          <cell r="P578"/>
          <cell r="X578"/>
        </row>
        <row r="579">
          <cell r="A579" t="str">
            <v>25_00575</v>
          </cell>
          <cell r="E579"/>
          <cell r="F579"/>
          <cell r="M579"/>
          <cell r="N579"/>
          <cell r="O579"/>
          <cell r="P579"/>
          <cell r="X579"/>
        </row>
        <row r="580">
          <cell r="A580" t="str">
            <v>25_00576</v>
          </cell>
          <cell r="E580"/>
          <cell r="F580"/>
          <cell r="M580"/>
          <cell r="N580"/>
          <cell r="O580"/>
          <cell r="P580"/>
          <cell r="X580"/>
        </row>
        <row r="581">
          <cell r="A581" t="str">
            <v>25_00577</v>
          </cell>
          <cell r="E581"/>
          <cell r="F581"/>
          <cell r="M581"/>
          <cell r="N581"/>
          <cell r="O581"/>
          <cell r="P581"/>
          <cell r="X581"/>
        </row>
        <row r="582">
          <cell r="A582" t="str">
            <v>25_00578</v>
          </cell>
          <cell r="E582"/>
          <cell r="F582"/>
          <cell r="M582"/>
          <cell r="N582"/>
          <cell r="O582"/>
          <cell r="P582"/>
          <cell r="X582"/>
        </row>
        <row r="583">
          <cell r="A583" t="str">
            <v>25_00579</v>
          </cell>
          <cell r="E583"/>
          <cell r="F583"/>
          <cell r="M583"/>
          <cell r="N583"/>
          <cell r="O583"/>
          <cell r="P583"/>
          <cell r="X583"/>
        </row>
        <row r="584">
          <cell r="A584" t="str">
            <v>25_00580</v>
          </cell>
          <cell r="E584"/>
          <cell r="F584"/>
          <cell r="M584"/>
          <cell r="N584"/>
          <cell r="O584"/>
          <cell r="P584"/>
          <cell r="X584"/>
        </row>
        <row r="585">
          <cell r="A585" t="str">
            <v>25_00581</v>
          </cell>
          <cell r="E585"/>
          <cell r="F585"/>
          <cell r="M585"/>
          <cell r="N585"/>
          <cell r="O585"/>
          <cell r="P585"/>
          <cell r="X585"/>
        </row>
        <row r="586">
          <cell r="A586" t="str">
            <v>25_00582</v>
          </cell>
          <cell r="E586"/>
          <cell r="F586"/>
          <cell r="M586"/>
          <cell r="N586"/>
          <cell r="O586"/>
          <cell r="P586"/>
          <cell r="X586"/>
        </row>
        <row r="587">
          <cell r="A587" t="str">
            <v>25_00583</v>
          </cell>
          <cell r="E587"/>
          <cell r="F587"/>
          <cell r="M587"/>
          <cell r="N587"/>
          <cell r="O587"/>
          <cell r="P587"/>
          <cell r="X587"/>
        </row>
        <row r="588">
          <cell r="A588" t="str">
            <v>25_00584</v>
          </cell>
          <cell r="E588"/>
          <cell r="F588"/>
          <cell r="M588"/>
          <cell r="N588"/>
          <cell r="O588"/>
          <cell r="P588"/>
          <cell r="X588"/>
        </row>
        <row r="589">
          <cell r="A589" t="str">
            <v>25_00585</v>
          </cell>
          <cell r="E589"/>
          <cell r="F589"/>
          <cell r="M589"/>
          <cell r="N589"/>
          <cell r="O589"/>
          <cell r="P589"/>
          <cell r="X589"/>
        </row>
        <row r="590">
          <cell r="A590" t="str">
            <v>25_00586</v>
          </cell>
          <cell r="E590"/>
          <cell r="F590"/>
          <cell r="M590"/>
          <cell r="N590"/>
          <cell r="O590"/>
          <cell r="P590"/>
          <cell r="X590"/>
        </row>
        <row r="591">
          <cell r="A591" t="str">
            <v>25_00587</v>
          </cell>
          <cell r="E591"/>
          <cell r="F591"/>
          <cell r="M591"/>
          <cell r="N591"/>
          <cell r="O591"/>
          <cell r="P591"/>
          <cell r="X591"/>
        </row>
        <row r="592">
          <cell r="A592" t="str">
            <v>25_00588</v>
          </cell>
          <cell r="E592"/>
          <cell r="F592"/>
          <cell r="M592"/>
          <cell r="N592"/>
          <cell r="O592"/>
          <cell r="P592"/>
          <cell r="X592"/>
        </row>
        <row r="593">
          <cell r="A593" t="str">
            <v>25_00589</v>
          </cell>
          <cell r="E593"/>
          <cell r="F593"/>
          <cell r="M593"/>
          <cell r="N593"/>
          <cell r="O593"/>
          <cell r="P593"/>
          <cell r="X593"/>
        </row>
        <row r="594">
          <cell r="A594" t="str">
            <v>25_00590</v>
          </cell>
          <cell r="E594"/>
          <cell r="F594"/>
          <cell r="M594"/>
          <cell r="N594"/>
          <cell r="O594"/>
          <cell r="P594"/>
          <cell r="X594"/>
        </row>
        <row r="595">
          <cell r="A595" t="str">
            <v>25_00591</v>
          </cell>
          <cell r="E595"/>
          <cell r="F595"/>
          <cell r="M595"/>
          <cell r="N595"/>
          <cell r="O595"/>
          <cell r="P595"/>
          <cell r="X595"/>
        </row>
        <row r="596">
          <cell r="A596" t="str">
            <v>25_00592</v>
          </cell>
          <cell r="E596"/>
          <cell r="F596"/>
          <cell r="M596"/>
          <cell r="N596"/>
          <cell r="O596"/>
          <cell r="P596"/>
          <cell r="X596"/>
        </row>
        <row r="597">
          <cell r="A597" t="str">
            <v>25_00593</v>
          </cell>
          <cell r="E597"/>
          <cell r="F597"/>
          <cell r="M597"/>
          <cell r="N597"/>
          <cell r="O597"/>
          <cell r="P597"/>
          <cell r="X597"/>
        </row>
        <row r="598">
          <cell r="A598" t="str">
            <v>25_00594</v>
          </cell>
          <cell r="E598"/>
          <cell r="F598"/>
          <cell r="M598"/>
          <cell r="N598"/>
          <cell r="O598"/>
          <cell r="P598"/>
          <cell r="X598"/>
        </row>
        <row r="599">
          <cell r="A599" t="str">
            <v>25_00595</v>
          </cell>
          <cell r="E599"/>
          <cell r="F599"/>
          <cell r="M599"/>
          <cell r="N599"/>
          <cell r="O599"/>
          <cell r="P599"/>
          <cell r="X599"/>
        </row>
        <row r="600">
          <cell r="A600" t="str">
            <v>25_00596</v>
          </cell>
          <cell r="E600"/>
          <cell r="F600"/>
          <cell r="M600"/>
          <cell r="N600"/>
          <cell r="O600"/>
          <cell r="P600"/>
          <cell r="X600"/>
        </row>
        <row r="601">
          <cell r="A601" t="str">
            <v>25_00597</v>
          </cell>
          <cell r="E601"/>
          <cell r="F601"/>
          <cell r="M601"/>
          <cell r="N601"/>
          <cell r="O601"/>
          <cell r="P601"/>
          <cell r="X601"/>
        </row>
        <row r="602">
          <cell r="A602" t="str">
            <v>25_00598</v>
          </cell>
          <cell r="E602"/>
          <cell r="F602"/>
          <cell r="M602"/>
          <cell r="N602"/>
          <cell r="O602"/>
          <cell r="P602"/>
          <cell r="X602"/>
        </row>
        <row r="603">
          <cell r="A603" t="str">
            <v>25_00599</v>
          </cell>
          <cell r="E603"/>
          <cell r="F603"/>
          <cell r="M603"/>
          <cell r="N603"/>
          <cell r="O603"/>
          <cell r="P603"/>
          <cell r="X603"/>
        </row>
        <row r="604">
          <cell r="A604" t="str">
            <v>25_00600</v>
          </cell>
          <cell r="E604"/>
          <cell r="F604"/>
          <cell r="M604"/>
          <cell r="N604"/>
          <cell r="O604"/>
          <cell r="P604"/>
          <cell r="X604"/>
        </row>
        <row r="605">
          <cell r="A605" t="str">
            <v>25_00601</v>
          </cell>
          <cell r="E605"/>
          <cell r="F605"/>
          <cell r="M605"/>
          <cell r="N605"/>
          <cell r="O605"/>
          <cell r="P605"/>
          <cell r="X605"/>
        </row>
        <row r="606">
          <cell r="A606" t="str">
            <v>25_00602</v>
          </cell>
          <cell r="E606"/>
          <cell r="F606"/>
          <cell r="M606"/>
          <cell r="N606"/>
          <cell r="O606"/>
          <cell r="P606"/>
          <cell r="X606"/>
        </row>
        <row r="607">
          <cell r="A607" t="str">
            <v>25_00603</v>
          </cell>
          <cell r="E607"/>
          <cell r="F607"/>
          <cell r="M607"/>
          <cell r="N607"/>
          <cell r="O607"/>
          <cell r="P607"/>
          <cell r="X607"/>
        </row>
        <row r="608">
          <cell r="A608" t="str">
            <v>25_00604</v>
          </cell>
          <cell r="E608"/>
          <cell r="F608"/>
          <cell r="M608"/>
          <cell r="N608"/>
          <cell r="O608"/>
          <cell r="P608"/>
          <cell r="X608"/>
        </row>
        <row r="609">
          <cell r="A609" t="str">
            <v>25_00605</v>
          </cell>
          <cell r="E609"/>
          <cell r="F609"/>
          <cell r="M609"/>
          <cell r="N609"/>
          <cell r="O609"/>
          <cell r="P609"/>
          <cell r="X609"/>
        </row>
        <row r="610">
          <cell r="A610" t="str">
            <v>25_00606</v>
          </cell>
          <cell r="E610"/>
          <cell r="F610"/>
          <cell r="M610"/>
          <cell r="N610"/>
          <cell r="O610"/>
          <cell r="P610"/>
          <cell r="X610"/>
        </row>
        <row r="611">
          <cell r="A611" t="str">
            <v>25_00607</v>
          </cell>
          <cell r="E611"/>
          <cell r="F611"/>
          <cell r="M611"/>
          <cell r="N611"/>
          <cell r="O611"/>
          <cell r="P611"/>
          <cell r="X611"/>
        </row>
        <row r="612">
          <cell r="A612" t="str">
            <v>25_00608</v>
          </cell>
          <cell r="E612"/>
          <cell r="F612"/>
          <cell r="M612"/>
          <cell r="N612"/>
          <cell r="O612"/>
          <cell r="P612"/>
          <cell r="X612"/>
        </row>
        <row r="613">
          <cell r="A613" t="str">
            <v>25_00609</v>
          </cell>
          <cell r="E613"/>
          <cell r="F613"/>
          <cell r="M613"/>
          <cell r="N613"/>
          <cell r="O613"/>
          <cell r="P613"/>
          <cell r="X613"/>
        </row>
        <row r="614">
          <cell r="A614" t="str">
            <v>25_00610</v>
          </cell>
          <cell r="E614"/>
          <cell r="F614"/>
          <cell r="M614"/>
          <cell r="N614"/>
          <cell r="O614"/>
          <cell r="P614"/>
          <cell r="X614"/>
        </row>
        <row r="615">
          <cell r="A615" t="str">
            <v>25_00611</v>
          </cell>
          <cell r="E615"/>
          <cell r="F615"/>
          <cell r="M615"/>
          <cell r="N615"/>
          <cell r="O615"/>
          <cell r="P615"/>
          <cell r="X615"/>
        </row>
        <row r="616">
          <cell r="A616" t="str">
            <v>25_00612</v>
          </cell>
          <cell r="E616"/>
          <cell r="F616"/>
          <cell r="M616"/>
          <cell r="N616"/>
          <cell r="O616"/>
          <cell r="P616"/>
          <cell r="X616"/>
        </row>
        <row r="617">
          <cell r="A617" t="str">
            <v>25_00613</v>
          </cell>
          <cell r="E617"/>
          <cell r="F617"/>
          <cell r="M617"/>
          <cell r="N617"/>
          <cell r="O617"/>
          <cell r="P617"/>
          <cell r="X617"/>
        </row>
        <row r="618">
          <cell r="A618" t="str">
            <v>25_00614</v>
          </cell>
          <cell r="E618"/>
          <cell r="F618"/>
          <cell r="M618"/>
          <cell r="N618"/>
          <cell r="O618"/>
          <cell r="P618"/>
          <cell r="X618"/>
        </row>
        <row r="619">
          <cell r="A619" t="str">
            <v>25_00615</v>
          </cell>
          <cell r="E619"/>
          <cell r="F619"/>
          <cell r="M619"/>
          <cell r="N619"/>
          <cell r="O619"/>
          <cell r="P619"/>
          <cell r="X619"/>
        </row>
        <row r="620">
          <cell r="A620" t="str">
            <v>25_00616</v>
          </cell>
          <cell r="E620"/>
          <cell r="F620"/>
          <cell r="M620"/>
          <cell r="N620"/>
          <cell r="O620"/>
          <cell r="P620"/>
          <cell r="X620"/>
        </row>
        <row r="621">
          <cell r="A621" t="str">
            <v>25_00617</v>
          </cell>
          <cell r="E621"/>
          <cell r="F621"/>
          <cell r="M621"/>
          <cell r="N621"/>
          <cell r="O621"/>
          <cell r="P621"/>
          <cell r="X621"/>
        </row>
        <row r="622">
          <cell r="A622" t="str">
            <v>25_00618</v>
          </cell>
          <cell r="E622"/>
          <cell r="F622"/>
          <cell r="M622"/>
          <cell r="N622"/>
          <cell r="O622"/>
          <cell r="P622"/>
          <cell r="X622"/>
        </row>
        <row r="623">
          <cell r="A623" t="str">
            <v>25_00619</v>
          </cell>
          <cell r="E623"/>
          <cell r="F623"/>
          <cell r="M623"/>
          <cell r="N623"/>
          <cell r="O623"/>
          <cell r="P623"/>
          <cell r="X623"/>
        </row>
        <row r="624">
          <cell r="A624" t="str">
            <v>25_00620</v>
          </cell>
          <cell r="E624"/>
          <cell r="F624"/>
          <cell r="M624"/>
          <cell r="N624"/>
          <cell r="O624"/>
          <cell r="P624"/>
          <cell r="X624"/>
        </row>
        <row r="625">
          <cell r="A625" t="str">
            <v>25_00621</v>
          </cell>
          <cell r="E625"/>
          <cell r="F625"/>
          <cell r="M625"/>
          <cell r="N625"/>
          <cell r="O625"/>
          <cell r="P625"/>
          <cell r="X625"/>
        </row>
        <row r="626">
          <cell r="A626" t="str">
            <v>25_00622</v>
          </cell>
          <cell r="E626"/>
          <cell r="F626"/>
          <cell r="M626"/>
          <cell r="N626"/>
          <cell r="O626"/>
          <cell r="P626"/>
          <cell r="X626"/>
        </row>
        <row r="627">
          <cell r="A627" t="str">
            <v>25_00623</v>
          </cell>
          <cell r="E627"/>
          <cell r="F627"/>
          <cell r="M627"/>
          <cell r="N627"/>
          <cell r="O627"/>
          <cell r="P627"/>
          <cell r="X627"/>
        </row>
        <row r="628">
          <cell r="A628" t="str">
            <v>25_00624</v>
          </cell>
          <cell r="E628"/>
          <cell r="F628"/>
          <cell r="M628"/>
          <cell r="N628"/>
          <cell r="O628"/>
          <cell r="P628"/>
          <cell r="X628"/>
        </row>
        <row r="629">
          <cell r="A629" t="str">
            <v>25_00625</v>
          </cell>
          <cell r="E629"/>
          <cell r="F629"/>
          <cell r="M629"/>
          <cell r="N629"/>
          <cell r="O629"/>
          <cell r="P629"/>
          <cell r="X629"/>
        </row>
        <row r="630">
          <cell r="A630" t="str">
            <v>25_00626</v>
          </cell>
          <cell r="E630"/>
          <cell r="F630"/>
          <cell r="M630"/>
          <cell r="N630"/>
          <cell r="O630"/>
          <cell r="P630"/>
          <cell r="X630"/>
        </row>
        <row r="631">
          <cell r="A631" t="str">
            <v>25_00627</v>
          </cell>
          <cell r="E631"/>
          <cell r="F631"/>
          <cell r="M631"/>
          <cell r="N631"/>
          <cell r="O631"/>
          <cell r="P631"/>
          <cell r="X631"/>
        </row>
        <row r="632">
          <cell r="A632" t="str">
            <v>25_00628</v>
          </cell>
          <cell r="E632"/>
          <cell r="F632"/>
          <cell r="M632"/>
          <cell r="N632"/>
          <cell r="O632"/>
          <cell r="P632"/>
          <cell r="X632"/>
        </row>
        <row r="633">
          <cell r="A633" t="str">
            <v>25_00629</v>
          </cell>
          <cell r="E633"/>
          <cell r="F633"/>
          <cell r="M633"/>
          <cell r="N633"/>
          <cell r="O633"/>
          <cell r="P633"/>
          <cell r="X633"/>
        </row>
        <row r="634">
          <cell r="A634" t="str">
            <v>25_00630</v>
          </cell>
          <cell r="E634"/>
          <cell r="F634"/>
          <cell r="M634"/>
          <cell r="N634"/>
          <cell r="O634"/>
          <cell r="P634"/>
          <cell r="X634"/>
        </row>
        <row r="635">
          <cell r="A635" t="str">
            <v>25_00631</v>
          </cell>
          <cell r="E635"/>
          <cell r="F635"/>
          <cell r="M635"/>
          <cell r="N635"/>
          <cell r="O635"/>
          <cell r="P635"/>
          <cell r="X635"/>
        </row>
        <row r="636">
          <cell r="A636" t="str">
            <v>25_00632</v>
          </cell>
          <cell r="E636"/>
          <cell r="F636"/>
          <cell r="M636"/>
          <cell r="N636"/>
          <cell r="O636"/>
          <cell r="P636"/>
          <cell r="X636"/>
        </row>
        <row r="637">
          <cell r="A637" t="str">
            <v>25_00633</v>
          </cell>
          <cell r="E637"/>
          <cell r="F637"/>
          <cell r="M637"/>
          <cell r="N637"/>
          <cell r="O637"/>
          <cell r="P637"/>
          <cell r="X637"/>
        </row>
        <row r="638">
          <cell r="A638" t="str">
            <v>25_00634</v>
          </cell>
          <cell r="E638"/>
          <cell r="F638"/>
          <cell r="M638"/>
          <cell r="N638"/>
          <cell r="O638"/>
          <cell r="P638"/>
          <cell r="X638"/>
        </row>
        <row r="639">
          <cell r="A639" t="str">
            <v>25_00635</v>
          </cell>
          <cell r="E639"/>
          <cell r="F639"/>
          <cell r="M639"/>
          <cell r="N639"/>
          <cell r="O639"/>
          <cell r="P639"/>
          <cell r="X639"/>
        </row>
        <row r="640">
          <cell r="A640" t="str">
            <v>25_00636</v>
          </cell>
          <cell r="E640"/>
          <cell r="F640"/>
          <cell r="M640"/>
          <cell r="N640"/>
          <cell r="O640"/>
          <cell r="P640"/>
          <cell r="X640"/>
        </row>
        <row r="641">
          <cell r="A641" t="str">
            <v>25_00637</v>
          </cell>
          <cell r="E641"/>
          <cell r="F641"/>
          <cell r="M641"/>
          <cell r="N641"/>
          <cell r="O641"/>
          <cell r="P641"/>
          <cell r="X641"/>
        </row>
        <row r="642">
          <cell r="A642" t="str">
            <v>25_00638</v>
          </cell>
          <cell r="E642"/>
          <cell r="F642"/>
          <cell r="M642"/>
          <cell r="N642"/>
          <cell r="O642"/>
          <cell r="P642"/>
          <cell r="X642"/>
        </row>
        <row r="643">
          <cell r="A643" t="str">
            <v>25_00639</v>
          </cell>
          <cell r="E643"/>
          <cell r="F643"/>
          <cell r="M643"/>
          <cell r="N643"/>
          <cell r="O643"/>
          <cell r="P643"/>
          <cell r="X643"/>
        </row>
        <row r="644">
          <cell r="A644" t="str">
            <v>25_00640</v>
          </cell>
          <cell r="E644"/>
          <cell r="F644"/>
          <cell r="M644"/>
          <cell r="N644"/>
          <cell r="O644"/>
          <cell r="P644"/>
          <cell r="X644"/>
        </row>
        <row r="645">
          <cell r="A645" t="str">
            <v>25_00641</v>
          </cell>
          <cell r="E645"/>
          <cell r="F645"/>
          <cell r="M645"/>
          <cell r="N645"/>
          <cell r="O645"/>
          <cell r="P645"/>
          <cell r="X645"/>
        </row>
        <row r="646">
          <cell r="A646" t="str">
            <v>25_00642</v>
          </cell>
          <cell r="E646"/>
          <cell r="F646"/>
          <cell r="M646"/>
          <cell r="N646"/>
          <cell r="O646"/>
          <cell r="P646"/>
          <cell r="X646"/>
        </row>
        <row r="647">
          <cell r="A647" t="str">
            <v>25_00643</v>
          </cell>
          <cell r="E647"/>
          <cell r="F647"/>
          <cell r="M647"/>
          <cell r="N647"/>
          <cell r="O647"/>
          <cell r="P647"/>
          <cell r="X647"/>
        </row>
        <row r="648">
          <cell r="A648" t="str">
            <v>25_00644</v>
          </cell>
          <cell r="E648"/>
          <cell r="F648"/>
          <cell r="M648"/>
          <cell r="N648"/>
          <cell r="O648"/>
          <cell r="P648"/>
          <cell r="X648"/>
        </row>
        <row r="649">
          <cell r="A649" t="str">
            <v>25_00645</v>
          </cell>
          <cell r="E649"/>
          <cell r="F649"/>
          <cell r="M649"/>
          <cell r="N649"/>
          <cell r="O649"/>
          <cell r="P649"/>
          <cell r="X649"/>
        </row>
        <row r="650">
          <cell r="A650" t="str">
            <v>25_00646</v>
          </cell>
          <cell r="E650"/>
          <cell r="F650"/>
          <cell r="M650"/>
          <cell r="N650"/>
          <cell r="O650"/>
          <cell r="P650"/>
          <cell r="X650"/>
        </row>
        <row r="651">
          <cell r="A651" t="str">
            <v>25_00647</v>
          </cell>
          <cell r="E651"/>
          <cell r="F651"/>
          <cell r="M651"/>
          <cell r="N651"/>
          <cell r="O651"/>
          <cell r="P651"/>
          <cell r="X651"/>
        </row>
        <row r="652">
          <cell r="A652" t="str">
            <v>25_00648</v>
          </cell>
          <cell r="E652"/>
          <cell r="F652"/>
          <cell r="M652"/>
          <cell r="N652"/>
          <cell r="O652"/>
          <cell r="P652"/>
          <cell r="X652"/>
        </row>
        <row r="653">
          <cell r="A653" t="str">
            <v>25_00649</v>
          </cell>
          <cell r="E653"/>
          <cell r="F653"/>
          <cell r="M653"/>
          <cell r="N653"/>
          <cell r="O653"/>
          <cell r="P653"/>
          <cell r="X653"/>
        </row>
        <row r="654">
          <cell r="A654" t="str">
            <v>25_00650</v>
          </cell>
          <cell r="E654"/>
          <cell r="F654"/>
          <cell r="M654"/>
          <cell r="N654"/>
          <cell r="O654"/>
          <cell r="P654"/>
          <cell r="X654"/>
        </row>
        <row r="655">
          <cell r="A655" t="str">
            <v>25_00651</v>
          </cell>
          <cell r="E655"/>
          <cell r="F655"/>
          <cell r="M655"/>
          <cell r="N655"/>
          <cell r="O655"/>
          <cell r="P655"/>
          <cell r="X655"/>
        </row>
        <row r="656">
          <cell r="A656" t="str">
            <v>25_00652</v>
          </cell>
          <cell r="E656"/>
          <cell r="F656"/>
          <cell r="M656"/>
          <cell r="N656"/>
          <cell r="O656"/>
          <cell r="P656"/>
          <cell r="X656"/>
        </row>
        <row r="657">
          <cell r="A657" t="str">
            <v>25_00653</v>
          </cell>
          <cell r="E657"/>
          <cell r="F657"/>
          <cell r="M657"/>
          <cell r="N657"/>
          <cell r="O657"/>
          <cell r="P657"/>
          <cell r="X657"/>
        </row>
        <row r="658">
          <cell r="A658" t="str">
            <v>25_00654</v>
          </cell>
          <cell r="E658"/>
          <cell r="F658"/>
          <cell r="M658"/>
          <cell r="N658"/>
          <cell r="O658"/>
          <cell r="P658"/>
          <cell r="X658"/>
        </row>
        <row r="659">
          <cell r="A659" t="str">
            <v>25_00655</v>
          </cell>
          <cell r="E659"/>
          <cell r="F659"/>
          <cell r="M659"/>
          <cell r="N659"/>
          <cell r="O659"/>
          <cell r="P659"/>
          <cell r="X659"/>
        </row>
        <row r="660">
          <cell r="A660" t="str">
            <v>25_00656</v>
          </cell>
          <cell r="E660"/>
          <cell r="F660"/>
          <cell r="M660"/>
          <cell r="N660"/>
          <cell r="O660"/>
          <cell r="P660"/>
          <cell r="X660"/>
        </row>
        <row r="661">
          <cell r="A661" t="str">
            <v>25_00657</v>
          </cell>
          <cell r="E661"/>
          <cell r="F661"/>
          <cell r="M661"/>
          <cell r="N661"/>
          <cell r="O661"/>
          <cell r="P661"/>
          <cell r="X661"/>
        </row>
        <row r="662">
          <cell r="A662" t="str">
            <v>25_00658</v>
          </cell>
          <cell r="E662"/>
          <cell r="F662"/>
          <cell r="M662"/>
          <cell r="N662"/>
          <cell r="O662"/>
          <cell r="P662"/>
          <cell r="X662"/>
        </row>
        <row r="663">
          <cell r="A663" t="str">
            <v>25_00659</v>
          </cell>
          <cell r="E663"/>
          <cell r="F663"/>
          <cell r="M663"/>
          <cell r="N663"/>
          <cell r="O663"/>
          <cell r="P663"/>
          <cell r="X663"/>
        </row>
        <row r="664">
          <cell r="A664" t="str">
            <v>25_00660</v>
          </cell>
          <cell r="E664"/>
          <cell r="F664"/>
          <cell r="M664"/>
          <cell r="N664"/>
          <cell r="O664"/>
          <cell r="P664"/>
          <cell r="X664"/>
        </row>
        <row r="665">
          <cell r="A665" t="str">
            <v>25_00661</v>
          </cell>
          <cell r="E665"/>
          <cell r="F665"/>
          <cell r="M665"/>
          <cell r="N665"/>
          <cell r="O665"/>
          <cell r="P665"/>
          <cell r="X665"/>
        </row>
        <row r="666">
          <cell r="A666" t="str">
            <v>25_00662</v>
          </cell>
          <cell r="E666"/>
          <cell r="F666"/>
          <cell r="M666"/>
          <cell r="N666"/>
          <cell r="O666"/>
          <cell r="P666"/>
          <cell r="X666"/>
        </row>
        <row r="667">
          <cell r="A667" t="str">
            <v>25_00663</v>
          </cell>
          <cell r="E667"/>
          <cell r="F667"/>
          <cell r="M667"/>
          <cell r="N667"/>
          <cell r="O667"/>
          <cell r="P667"/>
          <cell r="X667"/>
        </row>
        <row r="668">
          <cell r="A668" t="str">
            <v>25_00664</v>
          </cell>
          <cell r="E668"/>
          <cell r="F668"/>
          <cell r="M668"/>
          <cell r="N668"/>
          <cell r="O668"/>
          <cell r="P668"/>
          <cell r="X668"/>
        </row>
        <row r="669">
          <cell r="A669" t="str">
            <v>25_00665</v>
          </cell>
          <cell r="E669"/>
          <cell r="F669"/>
          <cell r="M669"/>
          <cell r="N669"/>
          <cell r="O669"/>
          <cell r="P669"/>
          <cell r="X669"/>
        </row>
        <row r="670">
          <cell r="A670" t="str">
            <v>25_00666</v>
          </cell>
          <cell r="E670"/>
          <cell r="F670"/>
          <cell r="M670"/>
          <cell r="N670"/>
          <cell r="O670"/>
          <cell r="P670"/>
          <cell r="X670"/>
        </row>
        <row r="671">
          <cell r="A671" t="str">
            <v>25_00667</v>
          </cell>
          <cell r="E671"/>
          <cell r="F671"/>
          <cell r="M671"/>
          <cell r="N671"/>
          <cell r="O671"/>
          <cell r="P671"/>
          <cell r="X671"/>
        </row>
        <row r="672">
          <cell r="A672" t="str">
            <v>25_00668</v>
          </cell>
          <cell r="E672"/>
          <cell r="F672"/>
          <cell r="M672"/>
          <cell r="N672"/>
          <cell r="O672"/>
          <cell r="P672"/>
          <cell r="X672"/>
        </row>
        <row r="673">
          <cell r="A673" t="str">
            <v>25_00669</v>
          </cell>
          <cell r="E673"/>
          <cell r="F673"/>
          <cell r="M673"/>
          <cell r="N673"/>
          <cell r="O673"/>
          <cell r="P673"/>
          <cell r="X673"/>
        </row>
        <row r="674">
          <cell r="A674" t="str">
            <v>25_00670</v>
          </cell>
          <cell r="E674"/>
          <cell r="F674"/>
          <cell r="M674"/>
          <cell r="N674"/>
          <cell r="O674"/>
          <cell r="P674"/>
          <cell r="X674"/>
        </row>
        <row r="675">
          <cell r="A675" t="str">
            <v>25_00671</v>
          </cell>
          <cell r="E675"/>
          <cell r="F675"/>
          <cell r="M675"/>
          <cell r="N675"/>
          <cell r="O675"/>
          <cell r="P675"/>
          <cell r="X675"/>
        </row>
        <row r="676">
          <cell r="A676" t="str">
            <v>25_00672</v>
          </cell>
          <cell r="E676"/>
          <cell r="F676"/>
          <cell r="M676"/>
          <cell r="N676"/>
          <cell r="O676"/>
          <cell r="P676"/>
          <cell r="X676"/>
        </row>
        <row r="677">
          <cell r="A677" t="str">
            <v>25_00673</v>
          </cell>
          <cell r="E677"/>
          <cell r="F677"/>
          <cell r="M677"/>
          <cell r="N677"/>
          <cell r="O677"/>
          <cell r="P677"/>
          <cell r="X677"/>
        </row>
        <row r="678">
          <cell r="A678" t="str">
            <v>25_00674</v>
          </cell>
          <cell r="E678"/>
          <cell r="F678"/>
          <cell r="M678"/>
          <cell r="N678"/>
          <cell r="O678"/>
          <cell r="P678"/>
          <cell r="X678"/>
        </row>
        <row r="679">
          <cell r="A679" t="str">
            <v>25_00675</v>
          </cell>
          <cell r="E679"/>
          <cell r="F679"/>
          <cell r="M679"/>
          <cell r="N679"/>
          <cell r="O679"/>
          <cell r="P679"/>
          <cell r="X679"/>
        </row>
        <row r="680">
          <cell r="A680" t="str">
            <v>25_00676</v>
          </cell>
          <cell r="E680"/>
          <cell r="F680"/>
          <cell r="M680"/>
          <cell r="N680"/>
          <cell r="O680"/>
          <cell r="P680"/>
          <cell r="X680"/>
        </row>
        <row r="681">
          <cell r="A681" t="str">
            <v>25_00677</v>
          </cell>
          <cell r="E681"/>
          <cell r="F681"/>
          <cell r="M681"/>
          <cell r="N681"/>
          <cell r="O681"/>
          <cell r="P681"/>
          <cell r="X681"/>
        </row>
        <row r="682">
          <cell r="A682" t="str">
            <v>25_00678</v>
          </cell>
          <cell r="E682"/>
          <cell r="F682"/>
          <cell r="M682"/>
          <cell r="N682"/>
          <cell r="O682"/>
          <cell r="P682"/>
          <cell r="X682"/>
        </row>
        <row r="683">
          <cell r="A683" t="str">
            <v>25_00679</v>
          </cell>
          <cell r="E683"/>
          <cell r="F683"/>
          <cell r="M683"/>
          <cell r="N683"/>
          <cell r="O683"/>
          <cell r="P683"/>
          <cell r="X683"/>
        </row>
        <row r="684">
          <cell r="A684" t="str">
            <v>25_00680</v>
          </cell>
          <cell r="E684"/>
          <cell r="F684"/>
          <cell r="M684"/>
          <cell r="N684"/>
          <cell r="O684"/>
          <cell r="P684"/>
          <cell r="X684"/>
        </row>
        <row r="685">
          <cell r="A685" t="str">
            <v>25_00681</v>
          </cell>
          <cell r="E685"/>
          <cell r="F685"/>
          <cell r="M685"/>
          <cell r="N685"/>
          <cell r="O685"/>
          <cell r="P685"/>
          <cell r="X685"/>
        </row>
        <row r="686">
          <cell r="A686" t="str">
            <v>25_00682</v>
          </cell>
          <cell r="E686"/>
          <cell r="F686"/>
          <cell r="M686"/>
          <cell r="N686"/>
          <cell r="O686"/>
          <cell r="P686"/>
          <cell r="X686"/>
        </row>
        <row r="687">
          <cell r="A687" t="str">
            <v>25_00683</v>
          </cell>
          <cell r="E687"/>
          <cell r="F687"/>
          <cell r="M687"/>
          <cell r="N687"/>
          <cell r="O687"/>
          <cell r="P687"/>
          <cell r="X687"/>
        </row>
        <row r="688">
          <cell r="A688" t="str">
            <v>25_00684</v>
          </cell>
          <cell r="E688"/>
          <cell r="F688"/>
          <cell r="M688"/>
          <cell r="N688"/>
          <cell r="O688"/>
          <cell r="P688"/>
          <cell r="X688"/>
        </row>
        <row r="689">
          <cell r="A689" t="str">
            <v>25_00685</v>
          </cell>
          <cell r="E689"/>
          <cell r="F689"/>
          <cell r="M689"/>
          <cell r="N689"/>
          <cell r="O689"/>
          <cell r="P689"/>
          <cell r="X689"/>
        </row>
        <row r="690">
          <cell r="A690" t="str">
            <v>25_00686</v>
          </cell>
          <cell r="E690"/>
          <cell r="F690"/>
          <cell r="M690"/>
          <cell r="N690"/>
          <cell r="O690"/>
          <cell r="P690"/>
          <cell r="X690"/>
        </row>
        <row r="691">
          <cell r="A691" t="str">
            <v>25_00687</v>
          </cell>
          <cell r="E691"/>
          <cell r="F691"/>
          <cell r="M691"/>
          <cell r="N691"/>
          <cell r="O691"/>
          <cell r="P691"/>
          <cell r="X691"/>
        </row>
        <row r="692">
          <cell r="A692" t="str">
            <v>25_00688</v>
          </cell>
          <cell r="E692"/>
          <cell r="F692"/>
          <cell r="M692"/>
          <cell r="N692"/>
          <cell r="O692"/>
          <cell r="P692"/>
          <cell r="X692"/>
        </row>
        <row r="693">
          <cell r="A693" t="str">
            <v>25_00689</v>
          </cell>
          <cell r="E693"/>
          <cell r="F693"/>
          <cell r="M693"/>
          <cell r="N693"/>
          <cell r="O693"/>
          <cell r="P693"/>
          <cell r="X693"/>
        </row>
        <row r="694">
          <cell r="A694" t="str">
            <v>25_00690</v>
          </cell>
          <cell r="E694"/>
          <cell r="F694"/>
          <cell r="M694"/>
          <cell r="N694"/>
          <cell r="O694"/>
          <cell r="P694"/>
          <cell r="X694"/>
        </row>
        <row r="695">
          <cell r="A695" t="str">
            <v>25_00691</v>
          </cell>
          <cell r="E695"/>
          <cell r="F695"/>
          <cell r="M695"/>
          <cell r="N695"/>
          <cell r="O695"/>
          <cell r="P695"/>
          <cell r="X695"/>
        </row>
        <row r="696">
          <cell r="A696" t="str">
            <v>25_00692</v>
          </cell>
          <cell r="E696"/>
          <cell r="F696"/>
          <cell r="M696"/>
          <cell r="N696"/>
          <cell r="O696"/>
          <cell r="P696"/>
          <cell r="X696"/>
        </row>
        <row r="697">
          <cell r="A697" t="str">
            <v>25_00693</v>
          </cell>
          <cell r="E697"/>
          <cell r="F697"/>
          <cell r="M697"/>
          <cell r="N697"/>
          <cell r="O697"/>
          <cell r="P697"/>
          <cell r="X697"/>
        </row>
        <row r="698">
          <cell r="A698" t="str">
            <v>25_00694</v>
          </cell>
          <cell r="E698"/>
          <cell r="F698"/>
          <cell r="M698"/>
          <cell r="N698"/>
          <cell r="O698"/>
          <cell r="P698"/>
          <cell r="X698"/>
        </row>
        <row r="699">
          <cell r="A699" t="str">
            <v>25_00695</v>
          </cell>
          <cell r="E699"/>
          <cell r="F699"/>
          <cell r="M699"/>
          <cell r="N699"/>
          <cell r="O699"/>
          <cell r="P699"/>
          <cell r="X699"/>
        </row>
        <row r="700">
          <cell r="A700" t="str">
            <v>25_00696</v>
          </cell>
          <cell r="E700"/>
          <cell r="F700"/>
          <cell r="M700"/>
          <cell r="N700"/>
          <cell r="O700"/>
          <cell r="P700"/>
          <cell r="X700"/>
        </row>
        <row r="701">
          <cell r="A701" t="str">
            <v>25_00697</v>
          </cell>
          <cell r="E701"/>
          <cell r="F701"/>
          <cell r="M701"/>
          <cell r="N701"/>
          <cell r="O701"/>
          <cell r="P701"/>
          <cell r="X701"/>
        </row>
        <row r="702">
          <cell r="A702" t="str">
            <v>25_00698</v>
          </cell>
          <cell r="E702"/>
          <cell r="F702"/>
          <cell r="M702"/>
          <cell r="N702"/>
          <cell r="O702"/>
          <cell r="P702"/>
          <cell r="X702"/>
        </row>
        <row r="703">
          <cell r="A703" t="str">
            <v>25_00699</v>
          </cell>
          <cell r="E703"/>
          <cell r="F703"/>
          <cell r="M703"/>
          <cell r="N703"/>
          <cell r="O703"/>
          <cell r="P703"/>
          <cell r="X703"/>
        </row>
        <row r="704">
          <cell r="A704" t="str">
            <v>25_00700</v>
          </cell>
          <cell r="E704"/>
          <cell r="F704"/>
          <cell r="M704"/>
          <cell r="N704"/>
          <cell r="O704"/>
          <cell r="P704"/>
          <cell r="X704"/>
        </row>
        <row r="705">
          <cell r="A705" t="str">
            <v>25_00701</v>
          </cell>
          <cell r="E705"/>
          <cell r="F705"/>
          <cell r="M705"/>
          <cell r="N705"/>
          <cell r="O705"/>
          <cell r="P705"/>
          <cell r="X705"/>
        </row>
        <row r="706">
          <cell r="A706" t="str">
            <v>25_00702</v>
          </cell>
          <cell r="E706"/>
          <cell r="F706"/>
          <cell r="M706"/>
          <cell r="N706"/>
          <cell r="O706"/>
          <cell r="P706"/>
          <cell r="X706"/>
        </row>
        <row r="707">
          <cell r="A707" t="str">
            <v>25_00703</v>
          </cell>
          <cell r="E707"/>
          <cell r="F707"/>
          <cell r="M707"/>
          <cell r="N707"/>
          <cell r="O707"/>
          <cell r="P707"/>
          <cell r="X707"/>
        </row>
        <row r="708">
          <cell r="A708" t="str">
            <v>25_00704</v>
          </cell>
          <cell r="E708"/>
          <cell r="F708"/>
          <cell r="M708"/>
          <cell r="N708"/>
          <cell r="O708"/>
          <cell r="P708"/>
          <cell r="X708"/>
        </row>
        <row r="709">
          <cell r="A709" t="str">
            <v>25_00705</v>
          </cell>
          <cell r="E709"/>
          <cell r="F709"/>
          <cell r="M709"/>
          <cell r="N709"/>
          <cell r="O709"/>
          <cell r="P709"/>
          <cell r="X709"/>
        </row>
        <row r="710">
          <cell r="A710" t="str">
            <v>25_00706</v>
          </cell>
          <cell r="E710"/>
          <cell r="F710"/>
          <cell r="M710"/>
          <cell r="N710"/>
          <cell r="O710"/>
          <cell r="P710"/>
          <cell r="X710"/>
        </row>
        <row r="711">
          <cell r="A711" t="str">
            <v>25_00707</v>
          </cell>
          <cell r="E711"/>
          <cell r="F711"/>
          <cell r="M711"/>
          <cell r="N711"/>
          <cell r="O711"/>
          <cell r="P711"/>
          <cell r="X711"/>
        </row>
        <row r="712">
          <cell r="A712" t="str">
            <v>25_00708</v>
          </cell>
          <cell r="E712"/>
          <cell r="F712"/>
          <cell r="M712"/>
          <cell r="N712"/>
          <cell r="O712"/>
          <cell r="P712"/>
          <cell r="X712"/>
        </row>
        <row r="713">
          <cell r="A713" t="str">
            <v>25_00709</v>
          </cell>
          <cell r="E713"/>
          <cell r="F713"/>
          <cell r="M713"/>
          <cell r="N713"/>
          <cell r="O713"/>
          <cell r="P713"/>
          <cell r="X713"/>
        </row>
        <row r="714">
          <cell r="A714" t="str">
            <v>25_00710</v>
          </cell>
          <cell r="E714"/>
          <cell r="F714"/>
          <cell r="M714"/>
          <cell r="N714"/>
          <cell r="O714"/>
          <cell r="P714"/>
          <cell r="X714"/>
        </row>
        <row r="715">
          <cell r="A715" t="str">
            <v>25_00711</v>
          </cell>
          <cell r="E715"/>
          <cell r="F715"/>
          <cell r="M715"/>
          <cell r="N715"/>
          <cell r="O715"/>
          <cell r="P715"/>
          <cell r="X715"/>
        </row>
        <row r="716">
          <cell r="A716" t="str">
            <v>25_00712</v>
          </cell>
          <cell r="E716"/>
          <cell r="F716"/>
          <cell r="M716"/>
          <cell r="N716"/>
          <cell r="O716"/>
          <cell r="P716"/>
          <cell r="X716"/>
        </row>
        <row r="717">
          <cell r="A717" t="str">
            <v>25_00713</v>
          </cell>
          <cell r="E717"/>
          <cell r="F717"/>
          <cell r="M717"/>
          <cell r="N717"/>
          <cell r="O717"/>
          <cell r="P717"/>
          <cell r="X717"/>
        </row>
        <row r="718">
          <cell r="A718" t="str">
            <v>25_00714</v>
          </cell>
          <cell r="E718"/>
          <cell r="F718"/>
          <cell r="M718"/>
          <cell r="N718"/>
          <cell r="O718"/>
          <cell r="P718"/>
          <cell r="X718"/>
        </row>
        <row r="719">
          <cell r="A719" t="str">
            <v>25_00715</v>
          </cell>
          <cell r="E719"/>
          <cell r="F719"/>
          <cell r="M719"/>
          <cell r="N719"/>
          <cell r="O719"/>
          <cell r="P719"/>
          <cell r="X719"/>
        </row>
        <row r="720">
          <cell r="A720" t="str">
            <v>25_00716</v>
          </cell>
          <cell r="E720"/>
          <cell r="F720"/>
          <cell r="M720"/>
          <cell r="N720"/>
          <cell r="O720"/>
          <cell r="P720"/>
          <cell r="X720"/>
        </row>
        <row r="721">
          <cell r="A721" t="str">
            <v>25_00717</v>
          </cell>
          <cell r="E721"/>
          <cell r="F721"/>
          <cell r="M721"/>
          <cell r="N721"/>
          <cell r="O721"/>
          <cell r="P721"/>
          <cell r="X721"/>
        </row>
        <row r="722">
          <cell r="A722" t="str">
            <v>25_00718</v>
          </cell>
          <cell r="E722"/>
          <cell r="F722"/>
          <cell r="M722"/>
          <cell r="N722"/>
          <cell r="O722"/>
          <cell r="P722"/>
          <cell r="X722"/>
        </row>
        <row r="723">
          <cell r="A723" t="str">
            <v>25_00719</v>
          </cell>
          <cell r="E723"/>
          <cell r="F723"/>
          <cell r="M723"/>
          <cell r="N723"/>
          <cell r="O723"/>
          <cell r="P723"/>
          <cell r="X723"/>
        </row>
        <row r="724">
          <cell r="A724" t="str">
            <v>25_00720</v>
          </cell>
          <cell r="E724"/>
          <cell r="F724"/>
          <cell r="M724"/>
          <cell r="N724"/>
          <cell r="O724"/>
          <cell r="P724"/>
          <cell r="X724"/>
        </row>
        <row r="725">
          <cell r="A725" t="str">
            <v>25_00721</v>
          </cell>
          <cell r="E725"/>
          <cell r="F725"/>
          <cell r="M725"/>
          <cell r="N725"/>
          <cell r="O725"/>
          <cell r="P725"/>
          <cell r="X725"/>
        </row>
        <row r="726">
          <cell r="A726" t="str">
            <v>25_00722</v>
          </cell>
          <cell r="E726"/>
          <cell r="F726"/>
          <cell r="M726"/>
          <cell r="N726"/>
          <cell r="O726"/>
          <cell r="P726"/>
          <cell r="X726"/>
        </row>
        <row r="727">
          <cell r="A727" t="str">
            <v>25_00723</v>
          </cell>
          <cell r="E727"/>
          <cell r="F727"/>
          <cell r="M727"/>
          <cell r="N727"/>
          <cell r="O727"/>
          <cell r="P727"/>
          <cell r="X727"/>
        </row>
        <row r="728">
          <cell r="A728" t="str">
            <v>25_00724</v>
          </cell>
          <cell r="E728"/>
          <cell r="F728"/>
          <cell r="M728"/>
          <cell r="N728"/>
          <cell r="O728"/>
          <cell r="P728"/>
          <cell r="X728"/>
        </row>
        <row r="729">
          <cell r="A729" t="str">
            <v>25_00725</v>
          </cell>
          <cell r="E729"/>
          <cell r="F729"/>
          <cell r="M729"/>
          <cell r="N729"/>
          <cell r="O729"/>
          <cell r="P729"/>
          <cell r="X729"/>
        </row>
        <row r="730">
          <cell r="A730" t="str">
            <v>25_00726</v>
          </cell>
          <cell r="E730"/>
          <cell r="F730"/>
          <cell r="M730"/>
          <cell r="N730"/>
          <cell r="O730"/>
          <cell r="P730"/>
          <cell r="X730"/>
        </row>
        <row r="731">
          <cell r="A731" t="str">
            <v>25_00727</v>
          </cell>
          <cell r="E731"/>
          <cell r="F731"/>
          <cell r="M731"/>
          <cell r="N731"/>
          <cell r="O731"/>
          <cell r="P731"/>
          <cell r="X731"/>
        </row>
        <row r="732">
          <cell r="A732" t="str">
            <v>25_00728</v>
          </cell>
          <cell r="E732"/>
          <cell r="F732"/>
          <cell r="M732"/>
          <cell r="N732"/>
          <cell r="O732"/>
          <cell r="P732"/>
          <cell r="X732"/>
        </row>
        <row r="733">
          <cell r="A733" t="str">
            <v>25_00729</v>
          </cell>
          <cell r="E733"/>
          <cell r="F733"/>
          <cell r="M733"/>
          <cell r="N733"/>
          <cell r="O733"/>
          <cell r="P733"/>
          <cell r="X733"/>
        </row>
        <row r="734">
          <cell r="A734" t="str">
            <v>25_00730</v>
          </cell>
          <cell r="E734"/>
          <cell r="F734"/>
          <cell r="M734"/>
          <cell r="N734"/>
          <cell r="O734"/>
          <cell r="P734"/>
          <cell r="X734"/>
        </row>
        <row r="735">
          <cell r="A735" t="str">
            <v>25_00731</v>
          </cell>
          <cell r="E735"/>
          <cell r="F735"/>
          <cell r="M735"/>
          <cell r="N735"/>
          <cell r="O735"/>
          <cell r="P735"/>
          <cell r="X735"/>
        </row>
        <row r="736">
          <cell r="A736" t="str">
            <v>25_00732</v>
          </cell>
          <cell r="E736"/>
          <cell r="F736"/>
          <cell r="M736"/>
          <cell r="N736"/>
          <cell r="O736"/>
          <cell r="P736"/>
          <cell r="X736"/>
        </row>
        <row r="737">
          <cell r="A737" t="str">
            <v>25_00733</v>
          </cell>
          <cell r="E737"/>
          <cell r="F737"/>
          <cell r="M737"/>
          <cell r="N737"/>
          <cell r="O737"/>
          <cell r="P737"/>
          <cell r="X737"/>
        </row>
        <row r="738">
          <cell r="A738" t="str">
            <v>25_00734</v>
          </cell>
          <cell r="E738"/>
          <cell r="F738"/>
          <cell r="M738"/>
          <cell r="N738"/>
          <cell r="O738"/>
          <cell r="P738"/>
          <cell r="X738"/>
        </row>
        <row r="739">
          <cell r="A739" t="str">
            <v>25_00735</v>
          </cell>
          <cell r="E739"/>
          <cell r="F739"/>
          <cell r="M739"/>
          <cell r="N739"/>
          <cell r="O739"/>
          <cell r="P739"/>
          <cell r="X739"/>
        </row>
        <row r="740">
          <cell r="A740" t="str">
            <v>25_00736</v>
          </cell>
          <cell r="E740"/>
          <cell r="F740"/>
          <cell r="M740"/>
          <cell r="N740"/>
          <cell r="O740"/>
          <cell r="P740"/>
          <cell r="X740"/>
        </row>
        <row r="741">
          <cell r="A741" t="str">
            <v>25_00737</v>
          </cell>
          <cell r="E741"/>
          <cell r="F741"/>
          <cell r="M741"/>
          <cell r="N741"/>
          <cell r="O741"/>
          <cell r="P741"/>
          <cell r="X741"/>
        </row>
        <row r="742">
          <cell r="A742" t="str">
            <v>25_00738</v>
          </cell>
          <cell r="E742"/>
          <cell r="F742"/>
          <cell r="M742"/>
          <cell r="N742"/>
          <cell r="O742"/>
          <cell r="P742"/>
          <cell r="X742"/>
        </row>
        <row r="743">
          <cell r="A743" t="str">
            <v>25_00739</v>
          </cell>
          <cell r="E743"/>
          <cell r="F743"/>
          <cell r="M743"/>
          <cell r="N743"/>
          <cell r="O743"/>
          <cell r="P743"/>
          <cell r="X743"/>
        </row>
        <row r="744">
          <cell r="A744" t="str">
            <v>25_00740</v>
          </cell>
          <cell r="E744"/>
          <cell r="F744"/>
          <cell r="M744"/>
          <cell r="N744"/>
          <cell r="O744"/>
          <cell r="P744"/>
          <cell r="X744"/>
        </row>
        <row r="745">
          <cell r="A745" t="str">
            <v>25_00741</v>
          </cell>
          <cell r="E745"/>
          <cell r="F745"/>
          <cell r="M745"/>
          <cell r="N745"/>
          <cell r="O745"/>
          <cell r="P745"/>
          <cell r="X745"/>
        </row>
        <row r="746">
          <cell r="A746" t="str">
            <v>25_00742</v>
          </cell>
          <cell r="E746"/>
          <cell r="F746"/>
          <cell r="M746"/>
          <cell r="N746"/>
          <cell r="O746"/>
          <cell r="P746"/>
          <cell r="X746"/>
        </row>
        <row r="747">
          <cell r="A747" t="str">
            <v>25_00743</v>
          </cell>
          <cell r="E747"/>
          <cell r="F747"/>
          <cell r="M747"/>
          <cell r="N747"/>
          <cell r="O747"/>
          <cell r="P747"/>
          <cell r="X747"/>
        </row>
        <row r="748">
          <cell r="A748" t="str">
            <v>25_00744</v>
          </cell>
          <cell r="E748"/>
          <cell r="F748"/>
          <cell r="M748"/>
          <cell r="N748"/>
          <cell r="O748"/>
          <cell r="P748"/>
          <cell r="X748"/>
        </row>
        <row r="749">
          <cell r="A749" t="str">
            <v>25_00745</v>
          </cell>
          <cell r="E749"/>
          <cell r="F749"/>
          <cell r="M749"/>
          <cell r="N749"/>
          <cell r="O749"/>
          <cell r="P749"/>
          <cell r="X749"/>
        </row>
        <row r="750">
          <cell r="A750" t="str">
            <v>25_00746</v>
          </cell>
          <cell r="E750"/>
          <cell r="F750"/>
          <cell r="M750"/>
          <cell r="N750"/>
          <cell r="O750"/>
          <cell r="P750"/>
          <cell r="X750"/>
        </row>
        <row r="751">
          <cell r="A751" t="str">
            <v>25_00747</v>
          </cell>
          <cell r="E751"/>
          <cell r="F751"/>
          <cell r="M751"/>
          <cell r="N751"/>
          <cell r="O751"/>
          <cell r="P751"/>
          <cell r="X751"/>
        </row>
        <row r="752">
          <cell r="A752" t="str">
            <v>25_00748</v>
          </cell>
          <cell r="E752"/>
          <cell r="F752"/>
          <cell r="M752"/>
          <cell r="N752"/>
          <cell r="O752"/>
          <cell r="P752"/>
          <cell r="X752"/>
        </row>
        <row r="753">
          <cell r="A753" t="str">
            <v>25_00749</v>
          </cell>
          <cell r="E753"/>
          <cell r="F753"/>
          <cell r="M753"/>
          <cell r="N753"/>
          <cell r="O753"/>
          <cell r="P753"/>
          <cell r="X753"/>
        </row>
        <row r="754">
          <cell r="A754" t="str">
            <v>25_00750</v>
          </cell>
          <cell r="E754"/>
          <cell r="F754"/>
          <cell r="M754"/>
          <cell r="N754"/>
          <cell r="O754"/>
          <cell r="P754"/>
          <cell r="X754"/>
        </row>
        <row r="755">
          <cell r="A755" t="str">
            <v>25_00751</v>
          </cell>
          <cell r="E755"/>
          <cell r="F755"/>
          <cell r="M755"/>
          <cell r="N755"/>
          <cell r="O755"/>
          <cell r="P755"/>
          <cell r="X755"/>
        </row>
        <row r="756">
          <cell r="A756" t="str">
            <v>25_00752</v>
          </cell>
          <cell r="E756"/>
          <cell r="F756"/>
          <cell r="M756"/>
          <cell r="N756"/>
          <cell r="O756"/>
          <cell r="P756"/>
          <cell r="X756"/>
        </row>
        <row r="757">
          <cell r="A757" t="str">
            <v>25_00753</v>
          </cell>
          <cell r="E757"/>
          <cell r="F757"/>
          <cell r="M757"/>
          <cell r="N757"/>
          <cell r="O757"/>
          <cell r="P757"/>
          <cell r="X757"/>
        </row>
        <row r="758">
          <cell r="A758" t="str">
            <v>25_00754</v>
          </cell>
          <cell r="E758"/>
          <cell r="F758"/>
          <cell r="M758"/>
          <cell r="N758"/>
          <cell r="O758"/>
          <cell r="P758"/>
          <cell r="X758"/>
        </row>
        <row r="759">
          <cell r="A759" t="str">
            <v>25_00755</v>
          </cell>
          <cell r="E759"/>
          <cell r="F759"/>
          <cell r="M759"/>
          <cell r="N759"/>
          <cell r="O759"/>
          <cell r="P759"/>
          <cell r="X759"/>
        </row>
        <row r="760">
          <cell r="A760" t="str">
            <v>25_00756</v>
          </cell>
          <cell r="E760"/>
          <cell r="F760"/>
          <cell r="M760"/>
          <cell r="N760"/>
          <cell r="O760"/>
          <cell r="P760"/>
          <cell r="X760"/>
        </row>
        <row r="761">
          <cell r="A761" t="str">
            <v>25_00757</v>
          </cell>
          <cell r="E761"/>
          <cell r="F761"/>
          <cell r="M761"/>
          <cell r="N761"/>
          <cell r="O761"/>
          <cell r="P761"/>
          <cell r="X761"/>
        </row>
        <row r="762">
          <cell r="A762" t="str">
            <v>25_00758</v>
          </cell>
          <cell r="E762"/>
          <cell r="F762"/>
          <cell r="M762"/>
          <cell r="N762"/>
          <cell r="O762"/>
          <cell r="P762"/>
          <cell r="X762"/>
        </row>
        <row r="763">
          <cell r="A763" t="str">
            <v>25_00759</v>
          </cell>
          <cell r="E763"/>
          <cell r="F763"/>
          <cell r="M763"/>
          <cell r="N763"/>
          <cell r="O763"/>
          <cell r="P763"/>
          <cell r="X763"/>
        </row>
        <row r="764">
          <cell r="A764" t="str">
            <v>25_00760</v>
          </cell>
          <cell r="E764"/>
          <cell r="F764"/>
          <cell r="M764"/>
          <cell r="N764"/>
          <cell r="O764"/>
          <cell r="P764"/>
          <cell r="X764"/>
        </row>
        <row r="765">
          <cell r="A765" t="str">
            <v>25_00761</v>
          </cell>
          <cell r="E765"/>
          <cell r="F765"/>
          <cell r="M765"/>
          <cell r="N765"/>
          <cell r="O765"/>
          <cell r="P765"/>
          <cell r="X765"/>
        </row>
        <row r="766">
          <cell r="A766" t="str">
            <v>25_00762</v>
          </cell>
          <cell r="E766"/>
          <cell r="F766"/>
          <cell r="M766"/>
          <cell r="N766"/>
          <cell r="O766"/>
          <cell r="P766"/>
          <cell r="X766"/>
        </row>
        <row r="767">
          <cell r="A767" t="str">
            <v>25_00763</v>
          </cell>
          <cell r="E767"/>
          <cell r="F767"/>
          <cell r="M767"/>
          <cell r="N767"/>
          <cell r="O767"/>
          <cell r="P767"/>
          <cell r="X767"/>
        </row>
        <row r="768">
          <cell r="A768" t="str">
            <v>25_00764</v>
          </cell>
          <cell r="E768"/>
          <cell r="F768"/>
          <cell r="M768"/>
          <cell r="N768"/>
          <cell r="O768"/>
          <cell r="P768"/>
          <cell r="X768"/>
        </row>
        <row r="769">
          <cell r="A769" t="str">
            <v>25_00765</v>
          </cell>
          <cell r="E769"/>
          <cell r="F769"/>
          <cell r="M769"/>
          <cell r="N769"/>
          <cell r="O769"/>
          <cell r="P769"/>
          <cell r="X769"/>
        </row>
        <row r="770">
          <cell r="A770" t="str">
            <v>25_00766</v>
          </cell>
          <cell r="E770"/>
          <cell r="F770"/>
          <cell r="M770"/>
          <cell r="N770"/>
          <cell r="O770"/>
          <cell r="P770"/>
          <cell r="X770"/>
        </row>
        <row r="771">
          <cell r="A771" t="str">
            <v>25_00767</v>
          </cell>
          <cell r="E771"/>
          <cell r="F771"/>
          <cell r="M771"/>
          <cell r="N771"/>
          <cell r="O771"/>
          <cell r="P771"/>
          <cell r="X771"/>
        </row>
        <row r="772">
          <cell r="A772" t="str">
            <v>25_00768</v>
          </cell>
          <cell r="E772"/>
          <cell r="F772"/>
          <cell r="M772"/>
          <cell r="N772"/>
          <cell r="O772"/>
          <cell r="P772"/>
          <cell r="X772"/>
        </row>
        <row r="773">
          <cell r="A773" t="str">
            <v>25_00769</v>
          </cell>
          <cell r="E773"/>
          <cell r="F773"/>
          <cell r="M773"/>
          <cell r="N773"/>
          <cell r="O773"/>
          <cell r="P773"/>
          <cell r="X773"/>
        </row>
        <row r="774">
          <cell r="A774" t="str">
            <v>25_00770</v>
          </cell>
          <cell r="E774"/>
          <cell r="F774"/>
          <cell r="M774"/>
          <cell r="N774"/>
          <cell r="O774"/>
          <cell r="P774"/>
          <cell r="X774"/>
        </row>
        <row r="775">
          <cell r="A775" t="str">
            <v>25_00771</v>
          </cell>
          <cell r="E775"/>
          <cell r="F775"/>
          <cell r="M775"/>
          <cell r="N775"/>
          <cell r="O775"/>
          <cell r="P775"/>
          <cell r="X775"/>
        </row>
        <row r="776">
          <cell r="A776" t="str">
            <v>25_00772</v>
          </cell>
          <cell r="E776"/>
          <cell r="F776"/>
          <cell r="M776"/>
          <cell r="N776"/>
          <cell r="O776"/>
          <cell r="P776"/>
          <cell r="X776"/>
        </row>
        <row r="777">
          <cell r="A777" t="str">
            <v>25_00773</v>
          </cell>
          <cell r="E777"/>
          <cell r="F777"/>
          <cell r="M777"/>
          <cell r="N777"/>
          <cell r="O777"/>
          <cell r="P777"/>
          <cell r="X777"/>
        </row>
        <row r="778">
          <cell r="A778" t="str">
            <v>25_00774</v>
          </cell>
          <cell r="E778"/>
          <cell r="F778"/>
          <cell r="M778"/>
          <cell r="N778"/>
          <cell r="O778"/>
          <cell r="P778"/>
          <cell r="X778"/>
        </row>
        <row r="779">
          <cell r="A779" t="str">
            <v>25_00775</v>
          </cell>
          <cell r="E779"/>
          <cell r="F779"/>
          <cell r="M779"/>
          <cell r="N779"/>
          <cell r="O779"/>
          <cell r="P779"/>
          <cell r="X779"/>
        </row>
        <row r="780">
          <cell r="A780" t="str">
            <v>25_00776</v>
          </cell>
          <cell r="E780"/>
          <cell r="F780"/>
          <cell r="M780"/>
          <cell r="N780"/>
          <cell r="O780"/>
          <cell r="P780"/>
          <cell r="X780"/>
        </row>
        <row r="781">
          <cell r="A781" t="str">
            <v>25_00777</v>
          </cell>
          <cell r="E781"/>
          <cell r="F781"/>
          <cell r="M781"/>
          <cell r="N781"/>
          <cell r="O781"/>
          <cell r="P781"/>
          <cell r="X781"/>
        </row>
        <row r="782">
          <cell r="A782" t="str">
            <v>25_00778</v>
          </cell>
          <cell r="E782"/>
          <cell r="F782"/>
          <cell r="M782"/>
          <cell r="N782"/>
          <cell r="O782"/>
          <cell r="P782"/>
          <cell r="X782"/>
        </row>
        <row r="783">
          <cell r="A783" t="str">
            <v>25_00779</v>
          </cell>
          <cell r="E783"/>
          <cell r="F783"/>
          <cell r="M783"/>
          <cell r="N783"/>
          <cell r="O783"/>
          <cell r="P783"/>
          <cell r="X783"/>
        </row>
        <row r="784">
          <cell r="A784" t="str">
            <v>25_00780</v>
          </cell>
          <cell r="E784"/>
          <cell r="F784"/>
          <cell r="M784"/>
          <cell r="N784"/>
          <cell r="O784"/>
          <cell r="P784"/>
          <cell r="X784"/>
        </row>
        <row r="785">
          <cell r="A785" t="str">
            <v>25_00781</v>
          </cell>
          <cell r="E785"/>
          <cell r="F785"/>
          <cell r="M785"/>
          <cell r="N785"/>
          <cell r="O785"/>
          <cell r="P785"/>
          <cell r="X785"/>
        </row>
        <row r="786">
          <cell r="A786" t="str">
            <v>25_00782</v>
          </cell>
          <cell r="E786"/>
          <cell r="F786"/>
          <cell r="M786"/>
          <cell r="N786"/>
          <cell r="O786"/>
          <cell r="P786"/>
          <cell r="X786"/>
        </row>
        <row r="787">
          <cell r="A787" t="str">
            <v>25_00783</v>
          </cell>
          <cell r="E787"/>
          <cell r="F787"/>
          <cell r="M787"/>
          <cell r="N787"/>
          <cell r="O787"/>
          <cell r="P787"/>
          <cell r="X787"/>
        </row>
        <row r="788">
          <cell r="A788" t="str">
            <v>25_00784</v>
          </cell>
          <cell r="E788"/>
          <cell r="F788"/>
          <cell r="M788"/>
          <cell r="N788"/>
          <cell r="O788"/>
          <cell r="P788"/>
          <cell r="X788"/>
        </row>
        <row r="789">
          <cell r="A789" t="str">
            <v>25_00785</v>
          </cell>
          <cell r="E789"/>
          <cell r="F789"/>
          <cell r="M789"/>
          <cell r="N789"/>
          <cell r="O789"/>
          <cell r="P789"/>
          <cell r="X789"/>
        </row>
        <row r="790">
          <cell r="A790" t="str">
            <v>25_00786</v>
          </cell>
          <cell r="E790"/>
          <cell r="F790"/>
          <cell r="M790"/>
          <cell r="N790"/>
          <cell r="O790"/>
          <cell r="P790"/>
          <cell r="X790"/>
        </row>
        <row r="791">
          <cell r="A791" t="str">
            <v>25_00787</v>
          </cell>
          <cell r="E791"/>
          <cell r="F791"/>
          <cell r="M791"/>
          <cell r="N791"/>
          <cell r="O791"/>
          <cell r="P791"/>
          <cell r="X791"/>
        </row>
        <row r="792">
          <cell r="A792" t="str">
            <v>25_00788</v>
          </cell>
          <cell r="E792"/>
          <cell r="F792"/>
          <cell r="M792"/>
          <cell r="N792"/>
          <cell r="O792"/>
          <cell r="P792"/>
          <cell r="X792"/>
        </row>
        <row r="793">
          <cell r="A793" t="str">
            <v>25_00789</v>
          </cell>
          <cell r="E793"/>
          <cell r="F793"/>
          <cell r="M793"/>
          <cell r="N793"/>
          <cell r="O793"/>
          <cell r="P793"/>
          <cell r="X793"/>
        </row>
        <row r="794">
          <cell r="A794" t="str">
            <v>25_00790</v>
          </cell>
          <cell r="E794"/>
          <cell r="F794"/>
          <cell r="M794"/>
          <cell r="N794"/>
          <cell r="O794"/>
          <cell r="P794"/>
          <cell r="X794"/>
        </row>
        <row r="795">
          <cell r="A795" t="str">
            <v>25_00791</v>
          </cell>
          <cell r="E795"/>
          <cell r="F795"/>
          <cell r="M795"/>
          <cell r="N795"/>
          <cell r="O795"/>
          <cell r="P795"/>
          <cell r="X795"/>
        </row>
        <row r="796">
          <cell r="A796" t="str">
            <v>25_00792</v>
          </cell>
          <cell r="E796"/>
          <cell r="F796"/>
          <cell r="M796"/>
          <cell r="N796"/>
          <cell r="O796"/>
          <cell r="P796"/>
          <cell r="X796"/>
        </row>
        <row r="797">
          <cell r="A797" t="str">
            <v>25_00793</v>
          </cell>
          <cell r="E797"/>
          <cell r="F797"/>
          <cell r="M797"/>
          <cell r="N797"/>
          <cell r="O797"/>
          <cell r="P797"/>
          <cell r="X797"/>
        </row>
        <row r="798">
          <cell r="A798" t="str">
            <v>25_00794</v>
          </cell>
          <cell r="E798"/>
          <cell r="F798"/>
          <cell r="M798"/>
          <cell r="N798"/>
          <cell r="O798"/>
          <cell r="P798"/>
          <cell r="X798"/>
        </row>
        <row r="799">
          <cell r="A799" t="str">
            <v>25_00795</v>
          </cell>
          <cell r="E799"/>
          <cell r="F799"/>
          <cell r="M799"/>
          <cell r="N799"/>
          <cell r="O799"/>
          <cell r="P799"/>
          <cell r="X799"/>
        </row>
        <row r="800">
          <cell r="A800" t="str">
            <v>25_00796</v>
          </cell>
          <cell r="E800"/>
          <cell r="F800"/>
          <cell r="M800"/>
          <cell r="N800"/>
          <cell r="O800"/>
          <cell r="P800"/>
          <cell r="X800"/>
        </row>
        <row r="801">
          <cell r="A801" t="str">
            <v>25_00797</v>
          </cell>
          <cell r="E801"/>
          <cell r="F801"/>
          <cell r="M801"/>
          <cell r="N801"/>
          <cell r="O801"/>
          <cell r="P801"/>
          <cell r="X801"/>
        </row>
        <row r="802">
          <cell r="A802" t="str">
            <v>25_00798</v>
          </cell>
          <cell r="E802"/>
          <cell r="F802"/>
          <cell r="M802"/>
          <cell r="N802"/>
          <cell r="O802"/>
          <cell r="P802"/>
          <cell r="X802"/>
        </row>
        <row r="803">
          <cell r="A803" t="str">
            <v>25_00799</v>
          </cell>
          <cell r="E803"/>
          <cell r="F803"/>
          <cell r="M803"/>
          <cell r="N803"/>
          <cell r="O803"/>
          <cell r="P803"/>
          <cell r="X803"/>
        </row>
        <row r="804">
          <cell r="A804" t="str">
            <v>25_00800</v>
          </cell>
          <cell r="E804"/>
          <cell r="F804"/>
          <cell r="M804"/>
          <cell r="N804"/>
          <cell r="O804"/>
          <cell r="P804"/>
          <cell r="X804"/>
        </row>
        <row r="805">
          <cell r="A805" t="str">
            <v>25_00801</v>
          </cell>
          <cell r="E805"/>
          <cell r="F805"/>
          <cell r="M805"/>
          <cell r="N805"/>
          <cell r="O805"/>
          <cell r="P805"/>
          <cell r="X805"/>
        </row>
        <row r="806">
          <cell r="A806" t="str">
            <v>25_00802</v>
          </cell>
          <cell r="E806"/>
          <cell r="F806"/>
          <cell r="M806"/>
          <cell r="N806"/>
          <cell r="O806"/>
          <cell r="P806"/>
          <cell r="X806"/>
        </row>
        <row r="807">
          <cell r="A807" t="str">
            <v>25_00803</v>
          </cell>
          <cell r="E807"/>
          <cell r="F807"/>
          <cell r="M807"/>
          <cell r="N807"/>
          <cell r="O807"/>
          <cell r="P807"/>
          <cell r="X807"/>
        </row>
        <row r="808">
          <cell r="A808" t="str">
            <v>25_00804</v>
          </cell>
          <cell r="E808"/>
          <cell r="F808"/>
          <cell r="M808"/>
          <cell r="N808"/>
          <cell r="O808"/>
          <cell r="P808"/>
          <cell r="X808"/>
        </row>
        <row r="809">
          <cell r="A809" t="str">
            <v>25_00805</v>
          </cell>
          <cell r="E809"/>
          <cell r="F809"/>
          <cell r="M809"/>
          <cell r="N809"/>
          <cell r="O809"/>
          <cell r="P809"/>
          <cell r="X809"/>
        </row>
        <row r="810">
          <cell r="A810" t="str">
            <v>25_00806</v>
          </cell>
          <cell r="E810"/>
          <cell r="F810"/>
          <cell r="M810"/>
          <cell r="N810"/>
          <cell r="O810"/>
          <cell r="P810"/>
          <cell r="X810"/>
        </row>
        <row r="811">
          <cell r="A811" t="str">
            <v>25_00807</v>
          </cell>
          <cell r="E811"/>
          <cell r="F811"/>
          <cell r="M811"/>
          <cell r="N811"/>
          <cell r="O811"/>
          <cell r="P811"/>
          <cell r="X811"/>
        </row>
        <row r="812">
          <cell r="A812" t="str">
            <v>25_00808</v>
          </cell>
          <cell r="E812"/>
          <cell r="F812"/>
          <cell r="M812"/>
          <cell r="N812"/>
          <cell r="O812"/>
          <cell r="P812"/>
          <cell r="X812"/>
        </row>
        <row r="813">
          <cell r="A813" t="str">
            <v>25_00809</v>
          </cell>
          <cell r="E813"/>
          <cell r="F813"/>
          <cell r="M813"/>
          <cell r="N813"/>
          <cell r="O813"/>
          <cell r="P813"/>
          <cell r="X813"/>
        </row>
        <row r="814">
          <cell r="A814" t="str">
            <v>25_00810</v>
          </cell>
          <cell r="E814"/>
          <cell r="F814"/>
          <cell r="M814"/>
          <cell r="N814"/>
          <cell r="O814"/>
          <cell r="P814"/>
          <cell r="X814"/>
        </row>
        <row r="815">
          <cell r="A815" t="str">
            <v>25_00811</v>
          </cell>
          <cell r="E815"/>
          <cell r="F815"/>
          <cell r="M815"/>
          <cell r="N815"/>
          <cell r="O815"/>
          <cell r="P815"/>
          <cell r="X815"/>
        </row>
        <row r="816">
          <cell r="A816" t="str">
            <v>25_00812</v>
          </cell>
          <cell r="E816"/>
          <cell r="F816"/>
          <cell r="M816"/>
          <cell r="N816"/>
          <cell r="O816"/>
          <cell r="P816"/>
          <cell r="X816"/>
        </row>
        <row r="817">
          <cell r="A817" t="str">
            <v>25_00813</v>
          </cell>
          <cell r="E817"/>
          <cell r="F817"/>
          <cell r="M817"/>
          <cell r="N817"/>
          <cell r="O817"/>
          <cell r="P817"/>
          <cell r="X817"/>
        </row>
        <row r="818">
          <cell r="A818" t="str">
            <v>25_00814</v>
          </cell>
          <cell r="E818"/>
          <cell r="F818"/>
          <cell r="M818"/>
          <cell r="N818"/>
          <cell r="O818"/>
          <cell r="P818"/>
          <cell r="X818"/>
        </row>
        <row r="819">
          <cell r="A819" t="str">
            <v>25_00815</v>
          </cell>
          <cell r="E819"/>
          <cell r="F819"/>
          <cell r="M819"/>
          <cell r="N819"/>
          <cell r="O819"/>
          <cell r="P819"/>
          <cell r="X819"/>
        </row>
        <row r="820">
          <cell r="A820" t="str">
            <v>25_00816</v>
          </cell>
          <cell r="E820"/>
          <cell r="F820"/>
          <cell r="M820"/>
          <cell r="N820"/>
          <cell r="O820"/>
          <cell r="P820"/>
          <cell r="X820"/>
        </row>
        <row r="821">
          <cell r="A821" t="str">
            <v>25_00817</v>
          </cell>
          <cell r="E821"/>
          <cell r="F821"/>
          <cell r="M821"/>
          <cell r="N821"/>
          <cell r="O821"/>
          <cell r="P821"/>
          <cell r="X821"/>
        </row>
        <row r="822">
          <cell r="A822" t="str">
            <v>25_00818</v>
          </cell>
          <cell r="E822"/>
          <cell r="F822"/>
          <cell r="M822"/>
          <cell r="N822"/>
          <cell r="O822"/>
          <cell r="P822"/>
          <cell r="X822"/>
        </row>
        <row r="823">
          <cell r="A823" t="str">
            <v>25_00819</v>
          </cell>
          <cell r="E823"/>
          <cell r="F823"/>
          <cell r="M823"/>
          <cell r="N823"/>
          <cell r="O823"/>
          <cell r="P823"/>
          <cell r="X823"/>
        </row>
        <row r="824">
          <cell r="A824" t="str">
            <v>25_00820</v>
          </cell>
          <cell r="E824"/>
          <cell r="F824"/>
          <cell r="M824"/>
          <cell r="N824"/>
          <cell r="O824"/>
          <cell r="P824"/>
          <cell r="X824"/>
        </row>
        <row r="825">
          <cell r="A825" t="str">
            <v>25_00821</v>
          </cell>
          <cell r="E825"/>
          <cell r="F825"/>
          <cell r="M825"/>
          <cell r="N825"/>
          <cell r="O825"/>
          <cell r="P825"/>
          <cell r="X825"/>
        </row>
        <row r="826">
          <cell r="A826" t="str">
            <v>25_00822</v>
          </cell>
          <cell r="E826"/>
          <cell r="F826"/>
          <cell r="M826"/>
          <cell r="N826"/>
          <cell r="O826"/>
          <cell r="P826"/>
          <cell r="X826"/>
        </row>
        <row r="827">
          <cell r="A827" t="str">
            <v>25_00823</v>
          </cell>
          <cell r="E827"/>
          <cell r="F827"/>
          <cell r="M827"/>
          <cell r="N827"/>
          <cell r="O827"/>
          <cell r="P827"/>
          <cell r="X827"/>
        </row>
        <row r="828">
          <cell r="A828" t="str">
            <v>25_00824</v>
          </cell>
          <cell r="E828"/>
          <cell r="F828"/>
          <cell r="M828"/>
          <cell r="N828"/>
          <cell r="O828"/>
          <cell r="P828"/>
          <cell r="X828"/>
        </row>
        <row r="829">
          <cell r="A829" t="str">
            <v>25_00825</v>
          </cell>
          <cell r="E829"/>
          <cell r="F829"/>
          <cell r="M829"/>
          <cell r="N829"/>
          <cell r="O829"/>
          <cell r="P829"/>
          <cell r="X829"/>
        </row>
        <row r="830">
          <cell r="A830" t="str">
            <v>25_00826</v>
          </cell>
          <cell r="E830"/>
          <cell r="F830"/>
          <cell r="M830"/>
          <cell r="N830"/>
          <cell r="O830"/>
          <cell r="P830"/>
          <cell r="X830"/>
        </row>
        <row r="831">
          <cell r="A831" t="str">
            <v>25_00827</v>
          </cell>
          <cell r="E831"/>
          <cell r="F831"/>
          <cell r="M831"/>
          <cell r="N831"/>
          <cell r="O831"/>
          <cell r="P831"/>
          <cell r="X831"/>
        </row>
        <row r="832">
          <cell r="A832" t="str">
            <v>25_00828</v>
          </cell>
          <cell r="E832"/>
          <cell r="F832"/>
          <cell r="M832"/>
          <cell r="N832"/>
          <cell r="O832"/>
          <cell r="P832"/>
          <cell r="X832"/>
        </row>
        <row r="833">
          <cell r="A833" t="str">
            <v>25_00829</v>
          </cell>
          <cell r="E833"/>
          <cell r="F833"/>
          <cell r="M833"/>
          <cell r="N833"/>
          <cell r="O833"/>
          <cell r="P833"/>
          <cell r="X833"/>
        </row>
        <row r="834">
          <cell r="A834" t="str">
            <v>25_00830</v>
          </cell>
          <cell r="E834"/>
          <cell r="F834"/>
          <cell r="M834"/>
          <cell r="N834"/>
          <cell r="O834"/>
          <cell r="P834"/>
          <cell r="X834"/>
        </row>
        <row r="835">
          <cell r="A835" t="str">
            <v>25_00831</v>
          </cell>
          <cell r="E835"/>
          <cell r="F835"/>
          <cell r="M835"/>
          <cell r="N835"/>
          <cell r="O835"/>
          <cell r="P835"/>
          <cell r="X835"/>
        </row>
        <row r="836">
          <cell r="A836" t="str">
            <v>25_00832</v>
          </cell>
          <cell r="E836"/>
          <cell r="F836"/>
          <cell r="M836"/>
          <cell r="N836"/>
          <cell r="O836"/>
          <cell r="P836"/>
          <cell r="X836"/>
        </row>
        <row r="837">
          <cell r="A837" t="str">
            <v>25_00833</v>
          </cell>
          <cell r="E837"/>
          <cell r="F837"/>
          <cell r="M837"/>
          <cell r="N837"/>
          <cell r="O837"/>
          <cell r="P837"/>
          <cell r="X837"/>
        </row>
        <row r="838">
          <cell r="A838" t="str">
            <v>25_00834</v>
          </cell>
          <cell r="E838"/>
          <cell r="F838"/>
          <cell r="M838"/>
          <cell r="N838"/>
          <cell r="O838"/>
          <cell r="P838"/>
          <cell r="X838"/>
        </row>
        <row r="839">
          <cell r="A839" t="str">
            <v>25_00835</v>
          </cell>
          <cell r="E839"/>
          <cell r="F839"/>
          <cell r="M839"/>
          <cell r="N839"/>
          <cell r="O839"/>
          <cell r="P839"/>
          <cell r="X839"/>
        </row>
        <row r="840">
          <cell r="A840" t="str">
            <v>25_00836</v>
          </cell>
          <cell r="E840"/>
          <cell r="F840"/>
          <cell r="M840"/>
          <cell r="N840"/>
          <cell r="O840"/>
          <cell r="P840"/>
          <cell r="X840"/>
        </row>
        <row r="841">
          <cell r="A841" t="str">
            <v>25_00837</v>
          </cell>
          <cell r="E841"/>
          <cell r="F841"/>
          <cell r="M841"/>
          <cell r="N841"/>
          <cell r="O841"/>
          <cell r="P841"/>
          <cell r="X841"/>
        </row>
        <row r="842">
          <cell r="A842" t="str">
            <v>25_00838</v>
          </cell>
          <cell r="E842"/>
          <cell r="F842"/>
          <cell r="M842"/>
          <cell r="N842"/>
          <cell r="O842"/>
          <cell r="P842"/>
          <cell r="X842"/>
        </row>
        <row r="843">
          <cell r="A843" t="str">
            <v>25_00839</v>
          </cell>
          <cell r="E843"/>
          <cell r="F843"/>
          <cell r="M843"/>
          <cell r="N843"/>
          <cell r="O843"/>
          <cell r="P843"/>
          <cell r="X843"/>
        </row>
        <row r="844">
          <cell r="A844" t="str">
            <v>25_00840</v>
          </cell>
          <cell r="E844"/>
          <cell r="F844"/>
          <cell r="M844"/>
          <cell r="N844"/>
          <cell r="O844"/>
          <cell r="P844"/>
          <cell r="X844"/>
        </row>
        <row r="845">
          <cell r="A845" t="str">
            <v>25_00841</v>
          </cell>
          <cell r="E845"/>
          <cell r="F845"/>
          <cell r="M845"/>
          <cell r="N845"/>
          <cell r="O845"/>
          <cell r="P845"/>
          <cell r="X845"/>
        </row>
        <row r="846">
          <cell r="A846" t="str">
            <v>25_00842</v>
          </cell>
          <cell r="E846"/>
          <cell r="F846"/>
          <cell r="M846"/>
          <cell r="N846"/>
          <cell r="O846"/>
          <cell r="P846"/>
          <cell r="X846"/>
        </row>
        <row r="847">
          <cell r="A847" t="str">
            <v>25_00843</v>
          </cell>
          <cell r="E847"/>
          <cell r="F847"/>
          <cell r="M847"/>
          <cell r="N847"/>
          <cell r="O847"/>
          <cell r="P847"/>
          <cell r="X847"/>
        </row>
        <row r="848">
          <cell r="A848" t="str">
            <v>25_00844</v>
          </cell>
          <cell r="E848"/>
          <cell r="F848"/>
          <cell r="M848"/>
          <cell r="N848"/>
          <cell r="O848"/>
          <cell r="P848"/>
          <cell r="X848"/>
        </row>
        <row r="849">
          <cell r="A849" t="str">
            <v>25_00845</v>
          </cell>
          <cell r="E849"/>
          <cell r="F849"/>
          <cell r="M849"/>
          <cell r="N849"/>
          <cell r="O849"/>
          <cell r="P849"/>
          <cell r="X849"/>
        </row>
        <row r="850">
          <cell r="A850" t="str">
            <v>25_00846</v>
          </cell>
          <cell r="E850"/>
          <cell r="F850"/>
          <cell r="M850"/>
          <cell r="N850"/>
          <cell r="O850"/>
          <cell r="P850"/>
          <cell r="X850"/>
        </row>
        <row r="851">
          <cell r="A851" t="str">
            <v>25_00847</v>
          </cell>
          <cell r="E851"/>
          <cell r="F851"/>
          <cell r="M851"/>
          <cell r="N851"/>
          <cell r="O851"/>
          <cell r="P851"/>
          <cell r="X851"/>
        </row>
        <row r="852">
          <cell r="A852" t="str">
            <v>25_00848</v>
          </cell>
          <cell r="E852"/>
          <cell r="F852"/>
          <cell r="M852"/>
          <cell r="N852"/>
          <cell r="O852"/>
          <cell r="P852"/>
          <cell r="X852"/>
        </row>
        <row r="853">
          <cell r="A853" t="str">
            <v>25_00849</v>
          </cell>
          <cell r="E853"/>
          <cell r="F853"/>
          <cell r="M853"/>
          <cell r="N853"/>
          <cell r="O853"/>
          <cell r="P853"/>
          <cell r="X853"/>
        </row>
        <row r="854">
          <cell r="A854" t="str">
            <v>25_00850</v>
          </cell>
          <cell r="E854"/>
          <cell r="F854"/>
          <cell r="M854"/>
          <cell r="N854"/>
          <cell r="O854"/>
          <cell r="P854"/>
          <cell r="X854"/>
        </row>
        <row r="855">
          <cell r="A855" t="str">
            <v>25_00851</v>
          </cell>
          <cell r="E855"/>
          <cell r="F855"/>
          <cell r="M855"/>
          <cell r="N855"/>
          <cell r="O855"/>
          <cell r="P855"/>
          <cell r="X855"/>
        </row>
        <row r="856">
          <cell r="A856" t="str">
            <v>25_00852</v>
          </cell>
          <cell r="E856"/>
          <cell r="F856"/>
          <cell r="M856"/>
          <cell r="N856"/>
          <cell r="O856"/>
          <cell r="P856"/>
          <cell r="X856"/>
        </row>
        <row r="857">
          <cell r="A857" t="str">
            <v>25_00853</v>
          </cell>
          <cell r="E857"/>
          <cell r="F857"/>
          <cell r="M857"/>
          <cell r="N857"/>
          <cell r="O857"/>
          <cell r="P857"/>
          <cell r="X857"/>
        </row>
        <row r="858">
          <cell r="A858" t="str">
            <v>25_00854</v>
          </cell>
          <cell r="E858"/>
          <cell r="F858"/>
          <cell r="M858"/>
          <cell r="N858"/>
          <cell r="O858"/>
          <cell r="P858"/>
          <cell r="X858"/>
        </row>
        <row r="859">
          <cell r="A859" t="str">
            <v>25_00855</v>
          </cell>
          <cell r="E859"/>
          <cell r="F859"/>
          <cell r="M859"/>
          <cell r="N859"/>
          <cell r="O859"/>
          <cell r="P859"/>
          <cell r="X859"/>
        </row>
        <row r="860">
          <cell r="A860" t="str">
            <v>25_00856</v>
          </cell>
          <cell r="E860"/>
          <cell r="F860"/>
          <cell r="M860"/>
          <cell r="N860"/>
          <cell r="O860"/>
          <cell r="P860"/>
          <cell r="X860"/>
        </row>
        <row r="861">
          <cell r="A861" t="str">
            <v>25_00857</v>
          </cell>
          <cell r="E861"/>
          <cell r="F861"/>
          <cell r="M861"/>
          <cell r="N861"/>
          <cell r="O861"/>
          <cell r="P861"/>
          <cell r="X861"/>
        </row>
        <row r="862">
          <cell r="A862" t="str">
            <v>25_00858</v>
          </cell>
          <cell r="E862"/>
          <cell r="F862"/>
          <cell r="M862"/>
          <cell r="N862"/>
          <cell r="O862"/>
          <cell r="P862"/>
          <cell r="X862"/>
        </row>
        <row r="863">
          <cell r="A863" t="str">
            <v>25_00859</v>
          </cell>
          <cell r="E863"/>
          <cell r="F863"/>
          <cell r="M863"/>
          <cell r="N863"/>
          <cell r="O863"/>
          <cell r="P863"/>
          <cell r="X863"/>
        </row>
        <row r="864">
          <cell r="A864" t="str">
            <v>25_00860</v>
          </cell>
          <cell r="E864"/>
          <cell r="F864"/>
          <cell r="M864"/>
          <cell r="N864"/>
          <cell r="O864"/>
          <cell r="P864"/>
          <cell r="X864"/>
        </row>
        <row r="865">
          <cell r="A865" t="str">
            <v>25_00861</v>
          </cell>
          <cell r="E865"/>
          <cell r="F865"/>
          <cell r="M865"/>
          <cell r="N865"/>
          <cell r="O865"/>
          <cell r="P865"/>
          <cell r="X865"/>
        </row>
        <row r="866">
          <cell r="A866" t="str">
            <v>25_00862</v>
          </cell>
          <cell r="E866"/>
          <cell r="F866"/>
          <cell r="M866"/>
          <cell r="N866"/>
          <cell r="O866"/>
          <cell r="P866"/>
          <cell r="X866"/>
        </row>
        <row r="867">
          <cell r="A867" t="str">
            <v>25_00863</v>
          </cell>
          <cell r="E867"/>
          <cell r="F867"/>
          <cell r="M867"/>
          <cell r="N867"/>
          <cell r="O867"/>
          <cell r="P867"/>
          <cell r="X867"/>
        </row>
        <row r="868">
          <cell r="A868" t="str">
            <v>25_00864</v>
          </cell>
          <cell r="E868"/>
          <cell r="F868"/>
          <cell r="M868"/>
          <cell r="N868"/>
          <cell r="O868"/>
          <cell r="P868"/>
          <cell r="X868"/>
        </row>
        <row r="869">
          <cell r="A869" t="str">
            <v>25_00865</v>
          </cell>
          <cell r="E869"/>
          <cell r="F869"/>
          <cell r="M869"/>
          <cell r="N869"/>
          <cell r="O869"/>
          <cell r="P869"/>
          <cell r="X869"/>
        </row>
        <row r="870">
          <cell r="A870" t="str">
            <v>25_00866</v>
          </cell>
          <cell r="E870"/>
          <cell r="F870"/>
          <cell r="M870"/>
          <cell r="N870"/>
          <cell r="O870"/>
          <cell r="P870"/>
          <cell r="X870"/>
        </row>
        <row r="871">
          <cell r="A871" t="str">
            <v>25_00867</v>
          </cell>
          <cell r="E871"/>
          <cell r="F871"/>
          <cell r="M871"/>
          <cell r="N871"/>
          <cell r="O871"/>
          <cell r="P871"/>
          <cell r="X871"/>
        </row>
        <row r="872">
          <cell r="A872" t="str">
            <v>25_00868</v>
          </cell>
          <cell r="E872"/>
          <cell r="F872"/>
          <cell r="M872"/>
          <cell r="N872"/>
          <cell r="O872"/>
          <cell r="P872"/>
          <cell r="X872"/>
        </row>
        <row r="873">
          <cell r="A873" t="str">
            <v>25_00869</v>
          </cell>
          <cell r="E873"/>
          <cell r="F873"/>
          <cell r="M873"/>
          <cell r="N873"/>
          <cell r="O873"/>
          <cell r="P873"/>
          <cell r="X873"/>
        </row>
        <row r="874">
          <cell r="A874" t="str">
            <v>25_00870</v>
          </cell>
          <cell r="E874"/>
          <cell r="F874"/>
          <cell r="M874"/>
          <cell r="N874"/>
          <cell r="O874"/>
          <cell r="P874"/>
          <cell r="X874"/>
        </row>
        <row r="875">
          <cell r="A875" t="str">
            <v>25_00871</v>
          </cell>
          <cell r="E875"/>
          <cell r="F875"/>
          <cell r="M875"/>
          <cell r="N875"/>
          <cell r="O875"/>
          <cell r="P875"/>
          <cell r="X875"/>
        </row>
        <row r="876">
          <cell r="A876" t="str">
            <v>25_00872</v>
          </cell>
          <cell r="E876"/>
          <cell r="F876"/>
          <cell r="M876"/>
          <cell r="N876"/>
          <cell r="O876"/>
          <cell r="P876"/>
          <cell r="X876"/>
        </row>
        <row r="877">
          <cell r="A877" t="str">
            <v>25_00873</v>
          </cell>
          <cell r="E877"/>
          <cell r="F877"/>
          <cell r="M877"/>
          <cell r="N877"/>
          <cell r="O877"/>
          <cell r="P877"/>
          <cell r="X877"/>
        </row>
        <row r="878">
          <cell r="A878" t="str">
            <v>25_00874</v>
          </cell>
          <cell r="E878"/>
          <cell r="F878"/>
          <cell r="M878"/>
          <cell r="N878"/>
          <cell r="O878"/>
          <cell r="P878"/>
          <cell r="X878"/>
        </row>
        <row r="879">
          <cell r="A879" t="str">
            <v>25_00875</v>
          </cell>
          <cell r="E879"/>
          <cell r="F879"/>
          <cell r="M879"/>
          <cell r="N879"/>
          <cell r="O879"/>
          <cell r="P879"/>
          <cell r="X879"/>
        </row>
        <row r="880">
          <cell r="A880" t="str">
            <v>25_00876</v>
          </cell>
          <cell r="E880"/>
          <cell r="F880"/>
          <cell r="M880"/>
          <cell r="N880"/>
          <cell r="O880"/>
          <cell r="P880"/>
          <cell r="X880"/>
        </row>
        <row r="881">
          <cell r="A881" t="str">
            <v>25_00877</v>
          </cell>
          <cell r="E881"/>
          <cell r="F881"/>
          <cell r="M881"/>
          <cell r="N881"/>
          <cell r="O881"/>
          <cell r="P881"/>
          <cell r="X881"/>
        </row>
        <row r="882">
          <cell r="A882" t="str">
            <v>25_00878</v>
          </cell>
          <cell r="E882"/>
          <cell r="F882"/>
          <cell r="M882"/>
          <cell r="N882"/>
          <cell r="O882"/>
          <cell r="P882"/>
          <cell r="X882"/>
        </row>
        <row r="883">
          <cell r="A883" t="str">
            <v>25_00879</v>
          </cell>
          <cell r="E883"/>
          <cell r="F883"/>
          <cell r="M883"/>
          <cell r="N883"/>
          <cell r="O883"/>
          <cell r="P883"/>
          <cell r="X883"/>
        </row>
        <row r="884">
          <cell r="A884" t="str">
            <v>25_00880</v>
          </cell>
          <cell r="E884"/>
          <cell r="F884"/>
          <cell r="M884"/>
          <cell r="N884"/>
          <cell r="O884"/>
          <cell r="P884"/>
          <cell r="X884"/>
        </row>
        <row r="885">
          <cell r="A885" t="str">
            <v>25_00881</v>
          </cell>
          <cell r="E885"/>
          <cell r="F885"/>
          <cell r="M885"/>
          <cell r="N885"/>
          <cell r="O885"/>
          <cell r="P885"/>
          <cell r="X885"/>
        </row>
        <row r="886">
          <cell r="A886" t="str">
            <v>25_00882</v>
          </cell>
          <cell r="E886"/>
          <cell r="F886"/>
          <cell r="M886"/>
          <cell r="N886"/>
          <cell r="O886"/>
          <cell r="P886"/>
          <cell r="X886"/>
        </row>
        <row r="887">
          <cell r="A887" t="str">
            <v>25_00883</v>
          </cell>
          <cell r="E887"/>
          <cell r="F887"/>
          <cell r="M887"/>
          <cell r="N887"/>
          <cell r="O887"/>
          <cell r="P887"/>
          <cell r="X887"/>
        </row>
        <row r="888">
          <cell r="A888" t="str">
            <v>25_00884</v>
          </cell>
          <cell r="E888"/>
          <cell r="F888"/>
          <cell r="M888"/>
          <cell r="N888"/>
          <cell r="O888"/>
          <cell r="P888"/>
          <cell r="X888"/>
        </row>
        <row r="889">
          <cell r="A889" t="str">
            <v>25_00885</v>
          </cell>
          <cell r="E889"/>
          <cell r="F889"/>
          <cell r="M889"/>
          <cell r="N889"/>
          <cell r="O889"/>
          <cell r="P889"/>
          <cell r="X889"/>
        </row>
        <row r="890">
          <cell r="A890" t="str">
            <v>25_00886</v>
          </cell>
          <cell r="E890"/>
          <cell r="F890"/>
          <cell r="M890"/>
          <cell r="N890"/>
          <cell r="O890"/>
          <cell r="P890"/>
          <cell r="X890"/>
        </row>
        <row r="891">
          <cell r="A891" t="str">
            <v>25_00887</v>
          </cell>
          <cell r="E891"/>
          <cell r="F891"/>
          <cell r="M891"/>
          <cell r="N891"/>
          <cell r="O891"/>
          <cell r="P891"/>
          <cell r="X891"/>
        </row>
        <row r="892">
          <cell r="A892" t="str">
            <v>25_00888</v>
          </cell>
          <cell r="E892"/>
          <cell r="F892"/>
          <cell r="M892"/>
          <cell r="N892"/>
          <cell r="O892"/>
          <cell r="P892"/>
          <cell r="X892"/>
        </row>
        <row r="893">
          <cell r="A893" t="str">
            <v>25_00889</v>
          </cell>
          <cell r="E893"/>
          <cell r="F893"/>
          <cell r="M893"/>
          <cell r="N893"/>
          <cell r="O893"/>
          <cell r="P893"/>
          <cell r="X893"/>
        </row>
        <row r="894">
          <cell r="A894" t="str">
            <v>25_00890</v>
          </cell>
          <cell r="E894"/>
          <cell r="F894"/>
          <cell r="M894"/>
          <cell r="N894"/>
          <cell r="O894"/>
          <cell r="P894"/>
          <cell r="X894"/>
        </row>
        <row r="895">
          <cell r="A895" t="str">
            <v>25_00891</v>
          </cell>
          <cell r="E895"/>
          <cell r="F895"/>
          <cell r="M895"/>
          <cell r="N895"/>
          <cell r="O895"/>
          <cell r="P895"/>
          <cell r="X895"/>
        </row>
        <row r="896">
          <cell r="A896" t="str">
            <v>25_00892</v>
          </cell>
          <cell r="E896"/>
          <cell r="F896"/>
          <cell r="M896"/>
          <cell r="N896"/>
          <cell r="O896"/>
          <cell r="P896"/>
          <cell r="X896"/>
        </row>
        <row r="897">
          <cell r="A897" t="str">
            <v>25_00893</v>
          </cell>
          <cell r="E897"/>
          <cell r="F897"/>
          <cell r="M897"/>
          <cell r="N897"/>
          <cell r="O897"/>
          <cell r="P897"/>
          <cell r="X897"/>
        </row>
        <row r="898">
          <cell r="A898" t="str">
            <v>25_00894</v>
          </cell>
          <cell r="E898"/>
          <cell r="F898"/>
          <cell r="M898"/>
          <cell r="N898"/>
          <cell r="O898"/>
          <cell r="P898"/>
          <cell r="X898"/>
        </row>
        <row r="899">
          <cell r="A899" t="str">
            <v>25_00895</v>
          </cell>
          <cell r="E899"/>
          <cell r="F899"/>
          <cell r="M899"/>
          <cell r="N899"/>
          <cell r="O899"/>
          <cell r="P899"/>
          <cell r="X899"/>
        </row>
        <row r="900">
          <cell r="A900" t="str">
            <v>25_00896</v>
          </cell>
          <cell r="E900"/>
          <cell r="F900"/>
          <cell r="M900"/>
          <cell r="N900"/>
          <cell r="O900"/>
          <cell r="P900"/>
          <cell r="X900"/>
        </row>
        <row r="901">
          <cell r="A901" t="str">
            <v>25_00897</v>
          </cell>
          <cell r="E901"/>
          <cell r="F901"/>
          <cell r="M901"/>
          <cell r="N901"/>
          <cell r="O901"/>
          <cell r="P901"/>
          <cell r="X901"/>
        </row>
        <row r="902">
          <cell r="A902" t="str">
            <v>25_00898</v>
          </cell>
          <cell r="E902"/>
          <cell r="F902"/>
          <cell r="M902"/>
          <cell r="N902"/>
          <cell r="O902"/>
          <cell r="P902"/>
          <cell r="X902"/>
        </row>
        <row r="903">
          <cell r="A903" t="str">
            <v>25_00899</v>
          </cell>
          <cell r="E903"/>
          <cell r="F903"/>
          <cell r="M903"/>
          <cell r="N903"/>
          <cell r="O903"/>
          <cell r="P903"/>
          <cell r="X903"/>
        </row>
        <row r="904">
          <cell r="A904" t="str">
            <v>25_00900</v>
          </cell>
          <cell r="E904"/>
          <cell r="F904"/>
          <cell r="M904"/>
          <cell r="N904"/>
          <cell r="O904"/>
          <cell r="P904"/>
          <cell r="X904"/>
        </row>
        <row r="905">
          <cell r="A905" t="str">
            <v>25_00901</v>
          </cell>
          <cell r="E905"/>
          <cell r="F905"/>
          <cell r="M905"/>
          <cell r="N905"/>
          <cell r="O905"/>
          <cell r="P905"/>
          <cell r="X905"/>
        </row>
        <row r="906">
          <cell r="A906" t="str">
            <v>25_00902</v>
          </cell>
          <cell r="E906"/>
          <cell r="F906"/>
          <cell r="M906"/>
          <cell r="N906"/>
          <cell r="O906"/>
          <cell r="P906"/>
          <cell r="X906"/>
        </row>
        <row r="907">
          <cell r="A907" t="str">
            <v>25_00903</v>
          </cell>
          <cell r="E907"/>
          <cell r="F907"/>
          <cell r="M907"/>
          <cell r="N907"/>
          <cell r="O907"/>
          <cell r="P907"/>
          <cell r="X907"/>
        </row>
        <row r="908">
          <cell r="A908" t="str">
            <v>25_00904</v>
          </cell>
          <cell r="E908"/>
          <cell r="F908"/>
          <cell r="M908"/>
          <cell r="N908"/>
          <cell r="O908"/>
          <cell r="P908"/>
          <cell r="X908"/>
        </row>
        <row r="909">
          <cell r="A909" t="str">
            <v>25_00905</v>
          </cell>
          <cell r="E909"/>
          <cell r="F909"/>
          <cell r="M909"/>
          <cell r="N909"/>
          <cell r="O909"/>
          <cell r="P909"/>
          <cell r="X909"/>
        </row>
        <row r="910">
          <cell r="A910" t="str">
            <v>25_00906</v>
          </cell>
          <cell r="E910"/>
          <cell r="F910"/>
          <cell r="M910"/>
          <cell r="N910"/>
          <cell r="O910"/>
          <cell r="P910"/>
          <cell r="X910"/>
        </row>
        <row r="911">
          <cell r="A911" t="str">
            <v>25_00907</v>
          </cell>
          <cell r="E911"/>
          <cell r="F911"/>
          <cell r="M911"/>
          <cell r="N911"/>
          <cell r="O911"/>
          <cell r="P911"/>
          <cell r="X911"/>
        </row>
        <row r="912">
          <cell r="A912" t="str">
            <v>25_00908</v>
          </cell>
          <cell r="E912"/>
          <cell r="F912"/>
          <cell r="M912"/>
          <cell r="N912"/>
          <cell r="O912"/>
          <cell r="P912"/>
          <cell r="X912"/>
        </row>
        <row r="913">
          <cell r="A913" t="str">
            <v>25_00909</v>
          </cell>
          <cell r="E913"/>
          <cell r="F913"/>
          <cell r="M913"/>
          <cell r="N913"/>
          <cell r="O913"/>
          <cell r="P913"/>
          <cell r="X913"/>
        </row>
        <row r="914">
          <cell r="A914" t="str">
            <v>25_00910</v>
          </cell>
          <cell r="E914"/>
          <cell r="F914"/>
          <cell r="M914"/>
          <cell r="N914"/>
          <cell r="O914"/>
          <cell r="P914"/>
          <cell r="X914"/>
        </row>
        <row r="915">
          <cell r="A915" t="str">
            <v>25_00911</v>
          </cell>
          <cell r="E915"/>
          <cell r="F915"/>
          <cell r="M915"/>
          <cell r="N915"/>
          <cell r="O915"/>
          <cell r="P915"/>
          <cell r="X915"/>
        </row>
        <row r="916">
          <cell r="A916" t="str">
            <v>25_00912</v>
          </cell>
          <cell r="E916"/>
          <cell r="F916"/>
          <cell r="M916"/>
          <cell r="N916"/>
          <cell r="O916"/>
          <cell r="P916"/>
          <cell r="X916"/>
        </row>
        <row r="917">
          <cell r="A917" t="str">
            <v>25_00913</v>
          </cell>
          <cell r="E917"/>
          <cell r="F917"/>
          <cell r="M917"/>
          <cell r="N917"/>
          <cell r="O917"/>
          <cell r="P917"/>
          <cell r="X917"/>
        </row>
        <row r="918">
          <cell r="A918" t="str">
            <v>25_00914</v>
          </cell>
          <cell r="E918"/>
          <cell r="F918"/>
          <cell r="M918"/>
          <cell r="N918"/>
          <cell r="O918"/>
          <cell r="P918"/>
          <cell r="X918"/>
        </row>
        <row r="919">
          <cell r="A919" t="str">
            <v>25_00915</v>
          </cell>
          <cell r="E919"/>
          <cell r="F919"/>
          <cell r="M919"/>
          <cell r="N919"/>
          <cell r="O919"/>
          <cell r="P919"/>
          <cell r="X919"/>
        </row>
        <row r="920">
          <cell r="A920" t="str">
            <v>25_00916</v>
          </cell>
          <cell r="E920"/>
          <cell r="F920"/>
          <cell r="M920"/>
          <cell r="N920"/>
          <cell r="O920"/>
          <cell r="P920"/>
          <cell r="X920"/>
        </row>
        <row r="921">
          <cell r="A921" t="str">
            <v>25_00917</v>
          </cell>
          <cell r="E921"/>
          <cell r="F921"/>
          <cell r="M921"/>
          <cell r="N921"/>
          <cell r="O921"/>
          <cell r="P921"/>
          <cell r="X921"/>
        </row>
        <row r="922">
          <cell r="A922" t="str">
            <v>25_00918</v>
          </cell>
          <cell r="E922"/>
          <cell r="F922"/>
          <cell r="M922"/>
          <cell r="N922"/>
          <cell r="O922"/>
          <cell r="P922"/>
          <cell r="X922"/>
        </row>
        <row r="923">
          <cell r="A923" t="str">
            <v>25_00919</v>
          </cell>
          <cell r="E923"/>
          <cell r="F923"/>
          <cell r="M923"/>
          <cell r="N923"/>
          <cell r="O923"/>
          <cell r="P923"/>
          <cell r="X923"/>
        </row>
        <row r="924">
          <cell r="A924" t="str">
            <v>25_00920</v>
          </cell>
          <cell r="E924"/>
          <cell r="F924"/>
          <cell r="M924"/>
          <cell r="N924"/>
          <cell r="O924"/>
          <cell r="P924"/>
          <cell r="X924"/>
        </row>
        <row r="925">
          <cell r="A925" t="str">
            <v>25_00921</v>
          </cell>
          <cell r="E925"/>
          <cell r="F925"/>
          <cell r="M925"/>
          <cell r="N925"/>
          <cell r="O925"/>
          <cell r="P925"/>
          <cell r="X925"/>
        </row>
        <row r="926">
          <cell r="A926" t="str">
            <v>25_00922</v>
          </cell>
          <cell r="E926"/>
          <cell r="F926"/>
          <cell r="M926"/>
          <cell r="N926"/>
          <cell r="O926"/>
          <cell r="P926"/>
          <cell r="X926"/>
        </row>
        <row r="927">
          <cell r="A927" t="str">
            <v>25_00923</v>
          </cell>
          <cell r="E927"/>
          <cell r="F927"/>
          <cell r="M927"/>
          <cell r="N927"/>
          <cell r="O927"/>
          <cell r="P927"/>
          <cell r="X927"/>
        </row>
        <row r="928">
          <cell r="A928" t="str">
            <v>25_00924</v>
          </cell>
          <cell r="E928"/>
          <cell r="F928"/>
          <cell r="M928"/>
          <cell r="N928"/>
          <cell r="O928"/>
          <cell r="P928"/>
          <cell r="X928"/>
        </row>
        <row r="929">
          <cell r="A929" t="str">
            <v>25_00925</v>
          </cell>
          <cell r="E929"/>
          <cell r="F929"/>
          <cell r="M929"/>
          <cell r="N929"/>
          <cell r="O929"/>
          <cell r="P929"/>
          <cell r="X929"/>
        </row>
        <row r="930">
          <cell r="A930" t="str">
            <v>25_00926</v>
          </cell>
          <cell r="E930"/>
          <cell r="F930"/>
          <cell r="M930"/>
          <cell r="N930"/>
          <cell r="O930"/>
          <cell r="P930"/>
          <cell r="X930"/>
        </row>
        <row r="931">
          <cell r="A931" t="str">
            <v>25_00927</v>
          </cell>
          <cell r="E931"/>
          <cell r="F931"/>
          <cell r="M931"/>
          <cell r="N931"/>
          <cell r="O931"/>
          <cell r="P931"/>
          <cell r="X931"/>
        </row>
        <row r="932">
          <cell r="A932" t="str">
            <v>25_00928</v>
          </cell>
          <cell r="E932"/>
          <cell r="F932"/>
          <cell r="M932"/>
          <cell r="N932"/>
          <cell r="O932"/>
          <cell r="P932"/>
          <cell r="X932"/>
        </row>
        <row r="933">
          <cell r="A933" t="str">
            <v>25_00929</v>
          </cell>
          <cell r="E933"/>
          <cell r="F933"/>
          <cell r="M933"/>
          <cell r="N933"/>
          <cell r="O933"/>
          <cell r="P933"/>
          <cell r="X933"/>
        </row>
        <row r="934">
          <cell r="A934" t="str">
            <v>25_00930</v>
          </cell>
          <cell r="E934"/>
          <cell r="F934"/>
          <cell r="M934"/>
          <cell r="N934"/>
          <cell r="O934"/>
          <cell r="P934"/>
          <cell r="X934"/>
        </row>
        <row r="935">
          <cell r="A935" t="str">
            <v>25_00931</v>
          </cell>
          <cell r="E935"/>
          <cell r="F935"/>
          <cell r="M935"/>
          <cell r="N935"/>
          <cell r="O935"/>
          <cell r="P935"/>
          <cell r="X935"/>
        </row>
        <row r="936">
          <cell r="A936" t="str">
            <v>25_00932</v>
          </cell>
          <cell r="E936"/>
          <cell r="F936"/>
          <cell r="M936"/>
          <cell r="N936"/>
          <cell r="O936"/>
          <cell r="P936"/>
          <cell r="X936"/>
        </row>
        <row r="937">
          <cell r="A937" t="str">
            <v>25_00933</v>
          </cell>
          <cell r="E937"/>
          <cell r="F937"/>
          <cell r="M937"/>
          <cell r="N937"/>
          <cell r="O937"/>
          <cell r="P937"/>
          <cell r="X937"/>
        </row>
        <row r="938">
          <cell r="A938" t="str">
            <v>25_00934</v>
          </cell>
          <cell r="E938"/>
          <cell r="F938"/>
          <cell r="M938"/>
          <cell r="N938"/>
          <cell r="O938"/>
          <cell r="P938"/>
          <cell r="X938"/>
        </row>
        <row r="939">
          <cell r="A939" t="str">
            <v>25_00935</v>
          </cell>
          <cell r="E939"/>
          <cell r="F939"/>
          <cell r="M939"/>
          <cell r="N939"/>
          <cell r="O939"/>
          <cell r="P939"/>
          <cell r="X939"/>
        </row>
        <row r="940">
          <cell r="A940" t="str">
            <v>25_00936</v>
          </cell>
          <cell r="E940"/>
          <cell r="F940"/>
          <cell r="M940"/>
          <cell r="N940"/>
          <cell r="O940"/>
          <cell r="P940"/>
          <cell r="X940"/>
        </row>
        <row r="941">
          <cell r="A941" t="str">
            <v>25_00937</v>
          </cell>
          <cell r="E941"/>
          <cell r="F941"/>
          <cell r="M941"/>
          <cell r="N941"/>
          <cell r="O941"/>
          <cell r="P941"/>
          <cell r="X941"/>
        </row>
        <row r="942">
          <cell r="A942" t="str">
            <v>25_00938</v>
          </cell>
          <cell r="E942"/>
          <cell r="F942"/>
          <cell r="M942"/>
          <cell r="N942"/>
          <cell r="O942"/>
          <cell r="P942"/>
          <cell r="X942"/>
        </row>
        <row r="943">
          <cell r="A943" t="str">
            <v>25_00939</v>
          </cell>
          <cell r="E943"/>
          <cell r="F943"/>
          <cell r="M943"/>
          <cell r="N943"/>
          <cell r="O943"/>
          <cell r="P943"/>
          <cell r="X943"/>
        </row>
        <row r="944">
          <cell r="A944" t="str">
            <v>25_00940</v>
          </cell>
          <cell r="E944"/>
          <cell r="F944"/>
          <cell r="M944"/>
          <cell r="N944"/>
          <cell r="O944"/>
          <cell r="P944"/>
          <cell r="X944"/>
        </row>
        <row r="945">
          <cell r="A945" t="str">
            <v>25_00941</v>
          </cell>
          <cell r="E945"/>
          <cell r="F945"/>
          <cell r="M945"/>
          <cell r="N945"/>
          <cell r="O945"/>
          <cell r="P945"/>
          <cell r="X945"/>
        </row>
        <row r="946">
          <cell r="A946" t="str">
            <v>25_00942</v>
          </cell>
          <cell r="E946"/>
          <cell r="F946"/>
          <cell r="M946"/>
          <cell r="N946"/>
          <cell r="O946"/>
          <cell r="P946"/>
          <cell r="X946"/>
        </row>
        <row r="947">
          <cell r="A947" t="str">
            <v>25_00943</v>
          </cell>
          <cell r="E947"/>
          <cell r="F947"/>
          <cell r="M947"/>
          <cell r="N947"/>
          <cell r="O947"/>
          <cell r="P947"/>
          <cell r="X947"/>
        </row>
        <row r="948">
          <cell r="A948" t="str">
            <v>25_00944</v>
          </cell>
          <cell r="E948"/>
          <cell r="F948"/>
          <cell r="M948"/>
          <cell r="N948"/>
          <cell r="O948"/>
          <cell r="P948"/>
          <cell r="X948"/>
        </row>
        <row r="949">
          <cell r="A949" t="str">
            <v>25_00945</v>
          </cell>
          <cell r="E949"/>
          <cell r="F949"/>
          <cell r="M949"/>
          <cell r="N949"/>
          <cell r="O949"/>
          <cell r="P949"/>
          <cell r="X949"/>
        </row>
        <row r="950">
          <cell r="A950" t="str">
            <v>25_00946</v>
          </cell>
          <cell r="E950"/>
          <cell r="F950"/>
          <cell r="M950"/>
          <cell r="N950"/>
          <cell r="O950"/>
          <cell r="P950"/>
          <cell r="X950"/>
        </row>
        <row r="951">
          <cell r="A951" t="str">
            <v>25_00947</v>
          </cell>
          <cell r="E951"/>
          <cell r="F951"/>
          <cell r="M951"/>
          <cell r="N951"/>
          <cell r="O951"/>
          <cell r="P951"/>
          <cell r="X951"/>
        </row>
        <row r="952">
          <cell r="A952" t="str">
            <v>25_00948</v>
          </cell>
          <cell r="E952"/>
          <cell r="F952"/>
          <cell r="M952"/>
          <cell r="N952"/>
          <cell r="O952"/>
          <cell r="P952"/>
          <cell r="X952"/>
        </row>
        <row r="953">
          <cell r="A953" t="str">
            <v>25_00949</v>
          </cell>
          <cell r="E953"/>
          <cell r="F953"/>
          <cell r="M953"/>
          <cell r="N953"/>
          <cell r="O953"/>
          <cell r="P953"/>
          <cell r="X953"/>
        </row>
        <row r="954">
          <cell r="A954" t="str">
            <v>25_00950</v>
          </cell>
          <cell r="E954"/>
          <cell r="F954"/>
          <cell r="M954"/>
          <cell r="N954"/>
          <cell r="O954"/>
          <cell r="P954"/>
          <cell r="X954"/>
        </row>
        <row r="955">
          <cell r="A955" t="str">
            <v>25_00951</v>
          </cell>
          <cell r="E955"/>
          <cell r="F955"/>
          <cell r="M955"/>
          <cell r="N955"/>
          <cell r="O955"/>
          <cell r="P955"/>
          <cell r="X955"/>
        </row>
        <row r="956">
          <cell r="A956" t="str">
            <v>25_00952</v>
          </cell>
          <cell r="E956"/>
          <cell r="F956"/>
          <cell r="M956"/>
          <cell r="N956"/>
          <cell r="O956"/>
          <cell r="P956"/>
          <cell r="X956"/>
        </row>
        <row r="957">
          <cell r="A957" t="str">
            <v>25_00953</v>
          </cell>
          <cell r="E957"/>
          <cell r="F957"/>
          <cell r="M957"/>
          <cell r="N957"/>
          <cell r="O957"/>
          <cell r="P957"/>
          <cell r="X957"/>
        </row>
        <row r="958">
          <cell r="A958" t="str">
            <v>25_00954</v>
          </cell>
          <cell r="E958"/>
          <cell r="F958"/>
          <cell r="M958"/>
          <cell r="N958"/>
          <cell r="O958"/>
          <cell r="P958"/>
          <cell r="X958"/>
        </row>
        <row r="959">
          <cell r="A959" t="str">
            <v>25_00955</v>
          </cell>
          <cell r="E959"/>
          <cell r="F959"/>
          <cell r="M959"/>
          <cell r="N959"/>
          <cell r="O959"/>
          <cell r="P959"/>
          <cell r="X959"/>
        </row>
        <row r="960">
          <cell r="A960" t="str">
            <v>25_00956</v>
          </cell>
          <cell r="E960"/>
          <cell r="F960"/>
          <cell r="M960"/>
          <cell r="N960"/>
          <cell r="O960"/>
          <cell r="P960"/>
          <cell r="X960"/>
        </row>
        <row r="961">
          <cell r="A961" t="str">
            <v>25_00957</v>
          </cell>
          <cell r="E961"/>
          <cell r="F961"/>
          <cell r="M961"/>
          <cell r="N961"/>
          <cell r="O961"/>
          <cell r="P961"/>
          <cell r="X961"/>
        </row>
        <row r="962">
          <cell r="A962" t="str">
            <v>25_00958</v>
          </cell>
          <cell r="E962"/>
          <cell r="F962"/>
          <cell r="M962"/>
          <cell r="N962"/>
          <cell r="O962"/>
          <cell r="P962"/>
          <cell r="X962"/>
        </row>
        <row r="963">
          <cell r="A963" t="str">
            <v>25_00959</v>
          </cell>
          <cell r="E963"/>
          <cell r="F963"/>
          <cell r="M963"/>
          <cell r="N963"/>
          <cell r="O963"/>
          <cell r="P963"/>
          <cell r="X963"/>
        </row>
        <row r="964">
          <cell r="A964" t="str">
            <v>25_00960</v>
          </cell>
          <cell r="E964"/>
          <cell r="F964"/>
          <cell r="M964"/>
          <cell r="N964"/>
          <cell r="O964"/>
          <cell r="P964"/>
          <cell r="X964"/>
        </row>
        <row r="965">
          <cell r="A965" t="str">
            <v>25_00961</v>
          </cell>
          <cell r="E965"/>
          <cell r="F965"/>
          <cell r="M965"/>
          <cell r="N965"/>
          <cell r="O965"/>
          <cell r="P965"/>
          <cell r="X965"/>
        </row>
        <row r="966">
          <cell r="A966" t="str">
            <v>25_00962</v>
          </cell>
          <cell r="E966"/>
          <cell r="F966"/>
          <cell r="M966"/>
          <cell r="N966"/>
          <cell r="O966"/>
          <cell r="P966"/>
          <cell r="X966"/>
        </row>
        <row r="967">
          <cell r="A967" t="str">
            <v>25_00963</v>
          </cell>
          <cell r="E967"/>
          <cell r="F967"/>
          <cell r="M967"/>
          <cell r="N967"/>
          <cell r="O967"/>
          <cell r="P967"/>
          <cell r="X967"/>
        </row>
        <row r="968">
          <cell r="A968" t="str">
            <v>25_00964</v>
          </cell>
          <cell r="E968"/>
          <cell r="F968"/>
          <cell r="M968"/>
          <cell r="N968"/>
          <cell r="O968"/>
          <cell r="P968"/>
          <cell r="X968"/>
        </row>
        <row r="969">
          <cell r="A969" t="str">
            <v>25_00965</v>
          </cell>
          <cell r="E969"/>
          <cell r="F969"/>
          <cell r="M969"/>
          <cell r="N969"/>
          <cell r="O969"/>
          <cell r="P969"/>
          <cell r="X969"/>
        </row>
        <row r="970">
          <cell r="A970" t="str">
            <v>25_00966</v>
          </cell>
          <cell r="E970"/>
          <cell r="F970"/>
          <cell r="M970"/>
          <cell r="N970"/>
          <cell r="O970"/>
          <cell r="P970"/>
          <cell r="X970"/>
        </row>
        <row r="971">
          <cell r="A971" t="str">
            <v>25_00967</v>
          </cell>
          <cell r="E971"/>
          <cell r="F971"/>
          <cell r="M971"/>
          <cell r="N971"/>
          <cell r="O971"/>
          <cell r="P971"/>
          <cell r="X971"/>
        </row>
        <row r="972">
          <cell r="A972" t="str">
            <v>25_00968</v>
          </cell>
          <cell r="E972"/>
          <cell r="F972"/>
          <cell r="M972"/>
          <cell r="N972"/>
          <cell r="O972"/>
          <cell r="P972"/>
          <cell r="X972"/>
        </row>
        <row r="973">
          <cell r="A973" t="str">
            <v>25_00969</v>
          </cell>
          <cell r="E973"/>
          <cell r="F973"/>
          <cell r="M973"/>
          <cell r="N973"/>
          <cell r="O973"/>
          <cell r="P973"/>
          <cell r="X973"/>
        </row>
        <row r="974">
          <cell r="A974" t="str">
            <v>25_00970</v>
          </cell>
          <cell r="E974"/>
          <cell r="F974"/>
          <cell r="M974"/>
          <cell r="N974"/>
          <cell r="O974"/>
          <cell r="P974"/>
          <cell r="X974"/>
        </row>
        <row r="975">
          <cell r="A975" t="str">
            <v>25_00971</v>
          </cell>
          <cell r="E975"/>
          <cell r="F975"/>
          <cell r="M975"/>
          <cell r="N975"/>
          <cell r="O975"/>
          <cell r="P975"/>
          <cell r="X975"/>
        </row>
        <row r="976">
          <cell r="A976" t="str">
            <v>25_00972</v>
          </cell>
          <cell r="E976"/>
          <cell r="F976"/>
          <cell r="M976"/>
          <cell r="N976"/>
          <cell r="O976"/>
          <cell r="P976"/>
          <cell r="X976"/>
        </row>
        <row r="977">
          <cell r="A977" t="str">
            <v>25_00973</v>
          </cell>
          <cell r="E977"/>
          <cell r="F977"/>
          <cell r="M977"/>
          <cell r="N977"/>
          <cell r="O977"/>
          <cell r="P977"/>
          <cell r="X977"/>
        </row>
        <row r="978">
          <cell r="A978" t="str">
            <v>25_00974</v>
          </cell>
          <cell r="E978"/>
          <cell r="F978"/>
          <cell r="M978"/>
          <cell r="N978"/>
          <cell r="O978"/>
          <cell r="P978"/>
          <cell r="X978"/>
        </row>
        <row r="979">
          <cell r="A979" t="str">
            <v>25_00975</v>
          </cell>
          <cell r="E979"/>
          <cell r="F979"/>
          <cell r="M979"/>
          <cell r="N979"/>
          <cell r="O979"/>
          <cell r="P979"/>
          <cell r="X979"/>
        </row>
        <row r="980">
          <cell r="A980" t="str">
            <v>25_00976</v>
          </cell>
          <cell r="E980"/>
          <cell r="F980"/>
          <cell r="M980"/>
          <cell r="N980"/>
          <cell r="O980"/>
          <cell r="P980"/>
          <cell r="X980"/>
        </row>
        <row r="981">
          <cell r="A981" t="str">
            <v>25_00977</v>
          </cell>
          <cell r="E981"/>
          <cell r="F981"/>
          <cell r="M981"/>
          <cell r="N981"/>
          <cell r="O981"/>
          <cell r="P981"/>
          <cell r="X981"/>
        </row>
        <row r="982">
          <cell r="A982" t="str">
            <v>25_00978</v>
          </cell>
          <cell r="E982"/>
          <cell r="F982"/>
          <cell r="M982"/>
          <cell r="N982"/>
          <cell r="O982"/>
          <cell r="P982"/>
          <cell r="X982"/>
        </row>
        <row r="983">
          <cell r="A983" t="str">
            <v>25_00979</v>
          </cell>
          <cell r="E983"/>
          <cell r="F983"/>
          <cell r="M983"/>
          <cell r="N983"/>
          <cell r="O983"/>
          <cell r="P983"/>
          <cell r="X983"/>
        </row>
        <row r="984">
          <cell r="A984" t="str">
            <v>25_00980</v>
          </cell>
          <cell r="E984"/>
          <cell r="F984"/>
          <cell r="M984"/>
          <cell r="N984"/>
          <cell r="O984"/>
          <cell r="P984"/>
          <cell r="X984"/>
        </row>
        <row r="985">
          <cell r="A985" t="str">
            <v>25_00981</v>
          </cell>
          <cell r="E985"/>
          <cell r="F985"/>
          <cell r="M985"/>
          <cell r="N985"/>
          <cell r="O985"/>
          <cell r="P985"/>
          <cell r="X985"/>
        </row>
        <row r="986">
          <cell r="A986" t="str">
            <v>25_00982</v>
          </cell>
          <cell r="E986"/>
          <cell r="F986"/>
          <cell r="M986"/>
          <cell r="N986"/>
          <cell r="O986"/>
          <cell r="P986"/>
          <cell r="X986"/>
        </row>
        <row r="987">
          <cell r="A987" t="str">
            <v>25_00983</v>
          </cell>
          <cell r="E987"/>
          <cell r="F987"/>
          <cell r="M987"/>
          <cell r="N987"/>
          <cell r="O987"/>
          <cell r="P987"/>
          <cell r="X987"/>
        </row>
        <row r="988">
          <cell r="A988" t="str">
            <v>25_00984</v>
          </cell>
          <cell r="E988"/>
          <cell r="F988"/>
          <cell r="M988"/>
          <cell r="N988"/>
          <cell r="O988"/>
          <cell r="P988"/>
          <cell r="X988"/>
        </row>
        <row r="989">
          <cell r="A989" t="str">
            <v>25_00985</v>
          </cell>
          <cell r="E989"/>
          <cell r="F989"/>
          <cell r="M989"/>
          <cell r="N989"/>
          <cell r="O989"/>
          <cell r="P989"/>
          <cell r="X989"/>
        </row>
        <row r="990">
          <cell r="A990" t="str">
            <v>25_00986</v>
          </cell>
          <cell r="E990"/>
          <cell r="F990"/>
          <cell r="M990"/>
          <cell r="N990"/>
          <cell r="O990"/>
          <cell r="P990"/>
          <cell r="X990"/>
        </row>
        <row r="991">
          <cell r="A991" t="str">
            <v>25_00987</v>
          </cell>
          <cell r="E991"/>
          <cell r="F991"/>
          <cell r="M991"/>
          <cell r="N991"/>
          <cell r="O991"/>
          <cell r="P991"/>
          <cell r="X991"/>
        </row>
        <row r="992">
          <cell r="A992" t="str">
            <v>25_00988</v>
          </cell>
          <cell r="E992"/>
          <cell r="F992"/>
          <cell r="M992"/>
          <cell r="N992"/>
          <cell r="O992"/>
          <cell r="P992"/>
          <cell r="X992"/>
        </row>
        <row r="993">
          <cell r="A993" t="str">
            <v>25_00989</v>
          </cell>
          <cell r="E993"/>
          <cell r="F993"/>
          <cell r="M993"/>
          <cell r="N993"/>
          <cell r="O993"/>
          <cell r="P993"/>
          <cell r="X993"/>
        </row>
        <row r="994">
          <cell r="A994" t="str">
            <v>25_00990</v>
          </cell>
          <cell r="E994"/>
          <cell r="F994"/>
          <cell r="M994"/>
          <cell r="N994"/>
          <cell r="O994"/>
          <cell r="P994"/>
          <cell r="X994"/>
        </row>
        <row r="995">
          <cell r="A995" t="str">
            <v>25_00991</v>
          </cell>
          <cell r="E995"/>
          <cell r="F995"/>
          <cell r="M995"/>
          <cell r="N995"/>
          <cell r="O995"/>
          <cell r="P995"/>
          <cell r="X995"/>
        </row>
        <row r="996">
          <cell r="A996" t="str">
            <v>25_00992</v>
          </cell>
          <cell r="E996"/>
          <cell r="F996"/>
          <cell r="M996"/>
          <cell r="N996"/>
          <cell r="O996"/>
          <cell r="P996"/>
          <cell r="X996"/>
        </row>
        <row r="997">
          <cell r="A997" t="str">
            <v>25_00993</v>
          </cell>
          <cell r="E997"/>
          <cell r="F997"/>
          <cell r="M997"/>
          <cell r="N997"/>
          <cell r="O997"/>
          <cell r="P997"/>
          <cell r="X997"/>
        </row>
        <row r="998">
          <cell r="A998" t="str">
            <v>25_00994</v>
          </cell>
          <cell r="E998"/>
          <cell r="F998"/>
          <cell r="M998"/>
          <cell r="N998"/>
          <cell r="O998"/>
          <cell r="P998"/>
          <cell r="X998"/>
        </row>
        <row r="999">
          <cell r="A999" t="str">
            <v>25_00995</v>
          </cell>
          <cell r="E999"/>
          <cell r="F999"/>
          <cell r="M999"/>
          <cell r="N999"/>
          <cell r="O999"/>
          <cell r="P999"/>
          <cell r="X999"/>
        </row>
        <row r="1000">
          <cell r="A1000" t="str">
            <v>25_00996</v>
          </cell>
          <cell r="E1000"/>
          <cell r="F1000"/>
          <cell r="M1000"/>
          <cell r="N1000"/>
          <cell r="O1000"/>
          <cell r="P1000"/>
          <cell r="X1000"/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isliste"/>
      <sheetName val="Multiprojekte"/>
      <sheetName val="Distanz Anschluss Mast 4 zu 5"/>
      <sheetName val="Zusammenfassung Multi"/>
      <sheetName val="Mast Grube Multi3,5B"/>
      <sheetName val="Mast Grube Multi3,5lB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5.x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ctrlProp" Target="../ctrlProps/ctrlProp5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Relationship Id="rId22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66900-E48C-47C7-8632-264C1EF8E90B}">
  <sheetPr>
    <pageSetUpPr fitToPage="1"/>
  </sheetPr>
  <dimension ref="A1:BZ109"/>
  <sheetViews>
    <sheetView showGridLines="0" tabSelected="1" topLeftCell="A44" zoomScaleNormal="100" workbookViewId="0">
      <selection activeCell="AN23" sqref="AN23:AP23"/>
    </sheetView>
  </sheetViews>
  <sheetFormatPr baseColWidth="10" defaultColWidth="11.44140625" defaultRowHeight="13.2" x14ac:dyDescent="0.25"/>
  <cols>
    <col min="1" max="2" width="2.5546875" style="18" customWidth="1"/>
    <col min="3" max="3" width="3.33203125" style="18" customWidth="1"/>
    <col min="4" max="11" width="2.5546875" style="18" customWidth="1"/>
    <col min="12" max="12" width="2.5546875" style="18" hidden="1" customWidth="1"/>
    <col min="13" max="18" width="2.5546875" style="18" customWidth="1"/>
    <col min="19" max="19" width="3.44140625" style="18" customWidth="1"/>
    <col min="20" max="21" width="2.5546875" style="18" customWidth="1"/>
    <col min="22" max="22" width="2.5546875" style="164" customWidth="1"/>
    <col min="23" max="27" width="2.5546875" style="18" customWidth="1"/>
    <col min="28" max="28" width="3.44140625" style="180" customWidth="1"/>
    <col min="29" max="30" width="2.5546875" style="180" customWidth="1"/>
    <col min="31" max="46" width="2.5546875" style="18" customWidth="1"/>
    <col min="47" max="47" width="2.5546875" style="164" customWidth="1"/>
    <col min="48" max="50" width="2.5546875" style="18" customWidth="1"/>
    <col min="51" max="51" width="11.44140625" style="18"/>
    <col min="52" max="52" width="13" style="19" customWidth="1"/>
    <col min="53" max="56" width="11.44140625" style="19"/>
    <col min="57" max="57" width="11.44140625" style="18"/>
    <col min="58" max="58" width="14.6640625" style="18" customWidth="1"/>
    <col min="59" max="16384" width="11.44140625" style="18"/>
  </cols>
  <sheetData>
    <row r="1" spans="1:68" ht="12.75" customHeight="1" thickTop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4" t="s">
        <v>0</v>
      </c>
      <c r="M1" s="5"/>
      <c r="N1" s="6" t="s">
        <v>1</v>
      </c>
      <c r="O1" s="7" t="s">
        <v>2</v>
      </c>
      <c r="P1" s="8"/>
      <c r="Q1" s="8"/>
      <c r="R1" s="8"/>
      <c r="S1" s="8"/>
      <c r="T1" s="9"/>
      <c r="U1" s="10" t="s">
        <v>3</v>
      </c>
      <c r="V1" s="11"/>
      <c r="W1" s="11"/>
      <c r="X1" s="11"/>
      <c r="Y1" s="11"/>
      <c r="Z1" s="12"/>
      <c r="AA1" s="7" t="s">
        <v>4</v>
      </c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2"/>
      <c r="AM1" s="10" t="s">
        <v>5</v>
      </c>
      <c r="AN1" s="11"/>
      <c r="AO1" s="11"/>
      <c r="AP1" s="11"/>
      <c r="AQ1" s="11"/>
      <c r="AR1" s="12"/>
      <c r="AS1" s="13" t="s">
        <v>6</v>
      </c>
      <c r="AT1" s="14"/>
      <c r="AU1" s="14"/>
      <c r="AV1" s="14"/>
      <c r="AW1" s="14"/>
      <c r="AX1" s="15"/>
      <c r="AY1" s="16" t="s">
        <v>7</v>
      </c>
      <c r="AZ1"/>
      <c r="BA1" s="17" t="str">
        <f>[1]Start!BA1</f>
        <v>25_00017</v>
      </c>
      <c r="BB1" s="18" t="s">
        <v>8</v>
      </c>
      <c r="BC1" s="19" t="str">
        <f>BB1&amp;BA1&amp;BG1</f>
        <v>C:\Aufmaß 2025\25_00017 Teil A</v>
      </c>
      <c r="BF1" s="18" t="s">
        <v>9</v>
      </c>
      <c r="BG1" s="18" t="s">
        <v>10</v>
      </c>
    </row>
    <row r="2" spans="1:68" ht="11.25" customHeight="1" x14ac:dyDescent="0.3">
      <c r="A2" s="20"/>
      <c r="B2" s="21"/>
      <c r="C2" s="21"/>
      <c r="D2" s="21"/>
      <c r="E2" s="21"/>
      <c r="F2" s="21"/>
      <c r="G2" s="21"/>
      <c r="H2" s="21"/>
      <c r="I2" s="21"/>
      <c r="J2" s="21"/>
      <c r="K2" s="22"/>
      <c r="L2" s="23"/>
      <c r="M2" s="24"/>
      <c r="N2" s="25"/>
      <c r="O2" s="26" t="s">
        <v>11</v>
      </c>
      <c r="P2" s="27"/>
      <c r="Q2" s="27"/>
      <c r="R2" s="27"/>
      <c r="S2" s="27"/>
      <c r="T2" s="28"/>
      <c r="U2" s="29"/>
      <c r="V2" s="21"/>
      <c r="W2" s="30"/>
      <c r="X2" s="31"/>
      <c r="Y2" s="21"/>
      <c r="Z2" s="22"/>
      <c r="AA2" s="26" t="s">
        <v>12</v>
      </c>
      <c r="AB2" s="27"/>
      <c r="AC2" s="27"/>
      <c r="AD2" s="27"/>
      <c r="AE2" s="27"/>
      <c r="AF2" s="28"/>
      <c r="AG2" s="32" t="s">
        <v>13</v>
      </c>
      <c r="AH2" s="27"/>
      <c r="AI2" s="27"/>
      <c r="AJ2" s="27"/>
      <c r="AK2" s="27"/>
      <c r="AL2" s="28"/>
      <c r="AM2" s="29"/>
      <c r="AN2" s="21"/>
      <c r="AO2" s="30"/>
      <c r="AP2" s="31"/>
      <c r="AQ2" s="21"/>
      <c r="AR2" s="22"/>
      <c r="AS2" s="33"/>
      <c r="AT2" s="34"/>
      <c r="AU2" s="34"/>
      <c r="AV2" s="34"/>
      <c r="AW2" s="34"/>
      <c r="AX2" s="35"/>
      <c r="AY2"/>
      <c r="AZ2"/>
      <c r="BA2"/>
      <c r="BB2" s="18"/>
      <c r="BC2" s="19" t="str">
        <f>BB1&amp;BA1&amp;BG2</f>
        <v>C:\Aufmaß 2025\25_00017 Teil B</v>
      </c>
      <c r="BG2" s="36" t="s">
        <v>14</v>
      </c>
    </row>
    <row r="3" spans="1:68" ht="12.75" customHeight="1" x14ac:dyDescent="0.3">
      <c r="A3" s="20"/>
      <c r="B3" s="21"/>
      <c r="C3" s="21"/>
      <c r="D3" s="21"/>
      <c r="E3" s="21"/>
      <c r="F3" s="21"/>
      <c r="G3" s="21"/>
      <c r="H3" s="21"/>
      <c r="I3" s="21"/>
      <c r="J3" s="21"/>
      <c r="K3" s="22"/>
      <c r="L3" s="37"/>
      <c r="M3" s="38"/>
      <c r="N3" s="39"/>
      <c r="O3" s="40"/>
      <c r="P3" s="41"/>
      <c r="Q3" s="41"/>
      <c r="R3" s="41"/>
      <c r="S3" s="41"/>
      <c r="T3" s="42"/>
      <c r="U3" s="43" t="s">
        <v>15</v>
      </c>
      <c r="V3" s="44" t="s">
        <v>15</v>
      </c>
      <c r="W3" s="44" t="s">
        <v>16</v>
      </c>
      <c r="X3" s="44" t="s">
        <v>16</v>
      </c>
      <c r="Y3" s="44" t="s">
        <v>17</v>
      </c>
      <c r="Z3" s="45" t="s">
        <v>17</v>
      </c>
      <c r="AA3" s="43" t="s">
        <v>15</v>
      </c>
      <c r="AB3" s="44" t="s">
        <v>15</v>
      </c>
      <c r="AC3" s="44" t="s">
        <v>16</v>
      </c>
      <c r="AD3" s="44" t="s">
        <v>16</v>
      </c>
      <c r="AE3" s="44" t="s">
        <v>17</v>
      </c>
      <c r="AF3" s="45" t="s">
        <v>17</v>
      </c>
      <c r="AG3" s="43" t="s">
        <v>15</v>
      </c>
      <c r="AH3" s="44" t="s">
        <v>15</v>
      </c>
      <c r="AI3" s="44" t="s">
        <v>16</v>
      </c>
      <c r="AJ3" s="44" t="s">
        <v>16</v>
      </c>
      <c r="AK3" s="44" t="s">
        <v>17</v>
      </c>
      <c r="AL3" s="46" t="s">
        <v>17</v>
      </c>
      <c r="AM3" s="43" t="s">
        <v>15</v>
      </c>
      <c r="AN3" s="44" t="s">
        <v>15</v>
      </c>
      <c r="AO3" s="44" t="s">
        <v>16</v>
      </c>
      <c r="AP3" s="44" t="s">
        <v>16</v>
      </c>
      <c r="AQ3" s="44" t="s">
        <v>17</v>
      </c>
      <c r="AR3" s="45" t="s">
        <v>17</v>
      </c>
      <c r="AS3" s="47"/>
      <c r="AT3" s="48"/>
      <c r="AU3" s="48"/>
      <c r="AV3" s="48"/>
      <c r="AW3" s="49"/>
      <c r="AX3" s="50"/>
      <c r="AY3"/>
      <c r="AZ3"/>
      <c r="BA3" s="51" t="s">
        <v>18</v>
      </c>
      <c r="BB3" s="18"/>
      <c r="BC3" s="19" t="str">
        <f>BB1&amp;BA1&amp;BG3</f>
        <v>C:\Aufmaß 2025\25_00017 Teil C</v>
      </c>
      <c r="BG3" s="18" t="s">
        <v>19</v>
      </c>
    </row>
    <row r="4" spans="1:68" ht="16.5" customHeight="1" x14ac:dyDescent="0.25">
      <c r="A4" s="20"/>
      <c r="B4" s="21"/>
      <c r="C4" s="21"/>
      <c r="D4" s="21"/>
      <c r="E4" s="21"/>
      <c r="F4" s="21"/>
      <c r="G4" s="21"/>
      <c r="H4" s="21"/>
      <c r="I4" s="21"/>
      <c r="J4" s="21"/>
      <c r="K4" s="22"/>
      <c r="L4" s="52" t="s">
        <v>20</v>
      </c>
      <c r="M4" s="53"/>
      <c r="N4" s="54"/>
      <c r="O4" s="55"/>
      <c r="P4" s="55"/>
      <c r="Q4" s="55"/>
      <c r="R4" s="55"/>
      <c r="S4" s="55"/>
      <c r="T4" s="55"/>
      <c r="U4" s="56" t="str">
        <f>[1]Start!U4</f>
        <v>13.01.2025</v>
      </c>
      <c r="V4" s="57"/>
      <c r="W4" s="57"/>
      <c r="X4" s="57"/>
      <c r="Y4" s="57"/>
      <c r="Z4" s="58"/>
      <c r="AA4" s="56" t="str">
        <f>[1]Start!AA4</f>
        <v/>
      </c>
      <c r="AB4" s="57"/>
      <c r="AC4" s="57"/>
      <c r="AD4" s="57"/>
      <c r="AE4" s="57"/>
      <c r="AF4" s="58"/>
      <c r="AG4" s="56" t="str">
        <f>[1]Start!AG4</f>
        <v>13.01.2025</v>
      </c>
      <c r="AH4" s="57"/>
      <c r="AI4" s="57"/>
      <c r="AJ4" s="57"/>
      <c r="AK4" s="57"/>
      <c r="AL4" s="58"/>
      <c r="AM4" s="56" t="str">
        <f>[1]Start!AM4</f>
        <v>13.01.2025</v>
      </c>
      <c r="AN4" s="57"/>
      <c r="AO4" s="57"/>
      <c r="AP4" s="57"/>
      <c r="AQ4" s="57"/>
      <c r="AR4" s="59"/>
      <c r="AS4" s="60"/>
      <c r="AT4" s="61"/>
      <c r="AU4" s="61"/>
      <c r="AV4" s="61"/>
      <c r="AW4" s="62"/>
      <c r="AX4" s="63"/>
      <c r="AZ4" s="18"/>
      <c r="BA4" s="64"/>
      <c r="BB4" s="18"/>
    </row>
    <row r="5" spans="1:68" ht="12.75" customHeight="1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65" t="s">
        <v>21</v>
      </c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7"/>
      <c r="Y5" s="65" t="s">
        <v>22</v>
      </c>
      <c r="Z5" s="66"/>
      <c r="AA5" s="66"/>
      <c r="AB5" s="66"/>
      <c r="AC5" s="66"/>
      <c r="AD5" s="66"/>
      <c r="AE5" s="66"/>
      <c r="AF5" s="66"/>
      <c r="AG5" s="67"/>
      <c r="AH5" s="68"/>
      <c r="AI5" s="69"/>
      <c r="AJ5" s="69"/>
      <c r="AK5" s="69"/>
      <c r="AL5" s="69"/>
      <c r="AM5" s="69"/>
      <c r="AN5" s="69"/>
      <c r="AO5" s="70"/>
      <c r="AP5" s="71"/>
      <c r="AQ5" s="70"/>
      <c r="AR5" s="69"/>
      <c r="AS5" s="69"/>
      <c r="AT5" s="69"/>
      <c r="AU5" s="69"/>
      <c r="AV5" s="69"/>
      <c r="AW5" s="69"/>
      <c r="AX5" s="72"/>
      <c r="AZ5" s="18"/>
      <c r="BA5" s="18"/>
      <c r="BB5" s="18"/>
    </row>
    <row r="6" spans="1:68" ht="16.5" customHeight="1" x14ac:dyDescent="0.25">
      <c r="A6" s="73" t="s">
        <v>23</v>
      </c>
      <c r="B6" s="74"/>
      <c r="C6" s="74"/>
      <c r="D6" s="74"/>
      <c r="E6" s="32" t="str">
        <f>BF20</f>
        <v>B-C2413037.R.3374</v>
      </c>
      <c r="F6" s="32"/>
      <c r="G6" s="32"/>
      <c r="H6" s="32"/>
      <c r="I6" s="32"/>
      <c r="J6" s="32"/>
      <c r="K6" s="75"/>
      <c r="L6" s="76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8"/>
      <c r="Y6" s="76"/>
      <c r="Z6" s="77"/>
      <c r="AA6" s="77"/>
      <c r="AB6" s="77"/>
      <c r="AC6" s="77"/>
      <c r="AD6" s="77"/>
      <c r="AE6" s="77"/>
      <c r="AF6" s="77"/>
      <c r="AG6" s="78"/>
      <c r="AH6" s="79" t="s">
        <v>24</v>
      </c>
      <c r="AI6" s="80"/>
      <c r="AJ6" s="80"/>
      <c r="AK6" s="80"/>
      <c r="AL6" s="80"/>
      <c r="AM6" s="80"/>
      <c r="AN6" s="80"/>
      <c r="AO6" s="80"/>
      <c r="AP6" s="81"/>
      <c r="AQ6" s="80" t="s">
        <v>25</v>
      </c>
      <c r="AR6" s="80"/>
      <c r="AS6" s="80"/>
      <c r="AT6" s="82"/>
      <c r="AU6" s="80" t="s">
        <v>26</v>
      </c>
      <c r="AV6" s="83"/>
      <c r="AW6" s="83"/>
      <c r="AX6" s="84"/>
      <c r="AZ6" s="85" t="s">
        <v>27</v>
      </c>
      <c r="BA6" s="18"/>
      <c r="BB6" s="18"/>
    </row>
    <row r="7" spans="1:68" ht="16.5" customHeight="1" x14ac:dyDescent="0.25">
      <c r="A7" s="86"/>
      <c r="B7" s="87" t="str">
        <f>BB21</f>
        <v>25_00017</v>
      </c>
      <c r="C7" s="87"/>
      <c r="D7" s="87"/>
      <c r="E7" s="87"/>
      <c r="F7" s="87"/>
      <c r="G7" s="87"/>
      <c r="H7" s="87"/>
      <c r="I7" s="87"/>
      <c r="J7" s="87"/>
      <c r="K7" s="88"/>
      <c r="L7" s="89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1"/>
      <c r="Y7" s="89"/>
      <c r="Z7" s="90"/>
      <c r="AA7" s="90"/>
      <c r="AB7" s="90"/>
      <c r="AC7" s="90"/>
      <c r="AD7" s="90"/>
      <c r="AE7" s="90"/>
      <c r="AF7" s="90"/>
      <c r="AG7" s="91"/>
      <c r="AH7" s="92" t="s">
        <v>28</v>
      </c>
      <c r="AI7" s="80"/>
      <c r="AJ7" s="80"/>
      <c r="AK7" s="80"/>
      <c r="AL7" s="80"/>
      <c r="AM7" s="80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84"/>
      <c r="AZ7" s="18"/>
      <c r="BA7" s="18"/>
      <c r="BB7" s="18"/>
    </row>
    <row r="8" spans="1:68" ht="16.5" customHeight="1" x14ac:dyDescent="0.25">
      <c r="A8" s="94"/>
      <c r="B8" s="95"/>
      <c r="C8" s="95"/>
      <c r="D8" s="95"/>
      <c r="E8" s="95"/>
      <c r="F8" s="95"/>
      <c r="G8" s="95"/>
      <c r="H8" s="95"/>
      <c r="I8" s="95"/>
      <c r="J8" s="95"/>
      <c r="K8" s="96"/>
      <c r="L8" s="97"/>
      <c r="M8" s="98"/>
      <c r="N8" s="98"/>
      <c r="O8" s="98"/>
      <c r="P8" s="98"/>
      <c r="Q8" s="98"/>
      <c r="R8" s="98"/>
      <c r="S8" s="98"/>
      <c r="T8" s="98"/>
      <c r="U8" s="99"/>
      <c r="V8" s="97"/>
      <c r="W8" s="98"/>
      <c r="X8" s="99"/>
      <c r="Y8" s="100"/>
      <c r="Z8" s="101"/>
      <c r="AA8" s="101"/>
      <c r="AB8" s="101"/>
      <c r="AC8" s="101"/>
      <c r="AD8" s="101"/>
      <c r="AE8" s="101"/>
      <c r="AF8" s="101"/>
      <c r="AG8" s="102"/>
      <c r="AH8" s="103"/>
      <c r="AI8" s="104"/>
      <c r="AJ8" s="104"/>
      <c r="AK8" s="104"/>
      <c r="AL8" s="104"/>
      <c r="AM8" s="104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6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</row>
    <row r="9" spans="1:68" x14ac:dyDescent="0.25">
      <c r="A9" s="108"/>
      <c r="B9" s="109"/>
      <c r="C9" s="109"/>
      <c r="D9" s="109"/>
      <c r="E9" s="109"/>
      <c r="F9" s="109"/>
      <c r="G9" s="109"/>
      <c r="H9" s="109"/>
      <c r="I9" s="109"/>
      <c r="J9" s="109"/>
      <c r="K9" s="110"/>
      <c r="L9" s="110"/>
      <c r="M9" s="111"/>
      <c r="N9" s="111"/>
      <c r="O9" s="111"/>
      <c r="P9" s="111"/>
      <c r="Q9" s="111"/>
      <c r="R9" s="111"/>
      <c r="S9" s="111"/>
      <c r="T9" s="111"/>
      <c r="U9" s="111"/>
      <c r="V9" s="112"/>
      <c r="W9" s="112"/>
      <c r="X9" s="112"/>
      <c r="Y9" s="112"/>
      <c r="Z9" s="112"/>
      <c r="AA9" s="112"/>
      <c r="AB9" s="113"/>
      <c r="AC9" s="113"/>
      <c r="AD9" s="113"/>
      <c r="AE9" s="113"/>
      <c r="AF9" s="113"/>
      <c r="AG9" s="113"/>
      <c r="AH9" s="114"/>
      <c r="AI9" s="113"/>
      <c r="AJ9" s="113"/>
      <c r="AK9" s="113"/>
      <c r="AL9" s="113"/>
      <c r="AM9" s="113"/>
      <c r="AN9" s="114"/>
      <c r="AO9" s="113"/>
      <c r="AP9" s="113"/>
      <c r="AQ9" s="113"/>
      <c r="AR9" s="113"/>
      <c r="AS9" s="113"/>
      <c r="AT9" s="115"/>
      <c r="AU9" s="115"/>
      <c r="AV9" s="115"/>
      <c r="AW9" s="115"/>
      <c r="AX9" s="116"/>
      <c r="AY9" s="107"/>
      <c r="AZ9" s="107" t="s">
        <v>29</v>
      </c>
      <c r="BA9" s="107"/>
      <c r="BB9" s="117" t="str">
        <f>_xlfn.XLOOKUP(BA1,[2]Aufträge!$A$4:$A$1000,[2]Aufträge!$F$4:$F$1000,"nicht vorhanden",0)</f>
        <v>13.01.2025</v>
      </c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</row>
    <row r="10" spans="1:68" x14ac:dyDescent="0.25">
      <c r="A10" s="118"/>
      <c r="B10" s="119" t="s">
        <v>30</v>
      </c>
      <c r="C10" s="30"/>
      <c r="D10" s="30"/>
      <c r="E10" s="30"/>
      <c r="F10" s="30"/>
      <c r="G10" s="30"/>
      <c r="H10" s="30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4"/>
      <c r="AY10" s="107"/>
      <c r="AZ10" s="107" t="s">
        <v>31</v>
      </c>
      <c r="BA10" s="107"/>
      <c r="BB10" s="117" t="str">
        <f>_xlfn.XLOOKUP(BA1,[2]Aufträge!$A$4:$A$1000,[2]Aufträge!$F$4:$F$1000,"nicht vorhanden",0)</f>
        <v>13.01.2025</v>
      </c>
      <c r="BC10" s="107"/>
      <c r="BD10" s="107" t="s">
        <v>13</v>
      </c>
      <c r="BE10" s="117" t="str">
        <f>_xlfn.XLOOKUP(BA1,[2]Aufträge!$A$4:$A$1000,[2]Aufträge!$X$4:$X$1000,"nicht vorhanden",0)</f>
        <v>14.01.2025</v>
      </c>
      <c r="BF10" s="107"/>
      <c r="BG10" s="107"/>
      <c r="BH10" s="107"/>
      <c r="BI10" s="107"/>
      <c r="BJ10" s="107"/>
      <c r="BK10" s="107"/>
      <c r="BL10" s="107"/>
      <c r="BM10" s="107"/>
    </row>
    <row r="11" spans="1:68" ht="50.25" customHeight="1" x14ac:dyDescent="0.25">
      <c r="A11" s="118"/>
      <c r="B11" s="120" t="str">
        <f>BD13</f>
        <v>Weimarer Str. 
Bornheim
Allg. Störung PRIO 1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83"/>
      <c r="Y11" s="122" t="str">
        <f>BF16</f>
        <v>komplette Beleuchtung aus</v>
      </c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4"/>
      <c r="AV11" s="125"/>
      <c r="AW11" s="125"/>
      <c r="AX11" s="84"/>
      <c r="AY11" s="107"/>
      <c r="AZ11" s="107"/>
      <c r="BA11" s="107"/>
      <c r="BB11" s="11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</row>
    <row r="12" spans="1:68" x14ac:dyDescent="0.25">
      <c r="A12" s="126"/>
      <c r="B12" s="127" t="s">
        <v>32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06"/>
      <c r="AY12" s="107"/>
      <c r="AZ12" s="107" t="s">
        <v>33</v>
      </c>
      <c r="BA12" s="107"/>
      <c r="BB12" s="11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</row>
    <row r="13" spans="1:68" x14ac:dyDescent="0.25">
      <c r="A13" s="128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30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84"/>
      <c r="AY13" s="107"/>
      <c r="AZ13" s="107" t="s">
        <v>30</v>
      </c>
      <c r="BA13" s="107"/>
      <c r="BB13" s="107"/>
      <c r="BC13" s="131"/>
      <c r="BD13" s="131" t="str">
        <f>_xlfn.XLOOKUP($BA$1,[2]Aufträge!$A$4:$A$1000,[2]Aufträge!$M$4:$M$1000,"nicht vorhanden",0)</f>
        <v>Weimarer Str. 
Bornheim
Allg. Störung PRIO 1</v>
      </c>
      <c r="BE13" s="131"/>
      <c r="BF13" s="131"/>
      <c r="BG13" s="107"/>
      <c r="BH13" s="107"/>
      <c r="BI13" s="107"/>
      <c r="BJ13" s="107"/>
      <c r="BK13" s="107"/>
      <c r="BL13" s="107"/>
      <c r="BM13" s="107"/>
    </row>
    <row r="14" spans="1:68" x14ac:dyDescent="0.25">
      <c r="A14" s="118"/>
      <c r="B14" s="119" t="s">
        <v>34</v>
      </c>
      <c r="C14" s="30"/>
      <c r="D14" s="30"/>
      <c r="E14" s="30"/>
      <c r="F14" s="30"/>
      <c r="G14" s="30"/>
      <c r="H14" s="30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132"/>
      <c r="W14" s="83"/>
      <c r="X14" s="83"/>
      <c r="Y14" s="130"/>
      <c r="Z14" s="119"/>
      <c r="AA14" s="83" t="s">
        <v>35</v>
      </c>
      <c r="AB14" s="21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132"/>
      <c r="AV14" s="83"/>
      <c r="AW14" s="83"/>
      <c r="AX14" s="84"/>
      <c r="AY14" s="107"/>
      <c r="AZ14" s="107"/>
      <c r="BA14" s="107"/>
      <c r="BB14" s="107"/>
      <c r="BC14" s="107"/>
      <c r="BD14" s="107" t="str">
        <f>_xlfn.XLOOKUP($BA$1,[2]Aufträge!$A$4:$A$1000,[2]Aufträge!$O$4:$O$1000,"nicht vorhanden",0)</f>
        <v>Herr Kolbeck</v>
      </c>
      <c r="BE14" s="107"/>
      <c r="BF14" s="107"/>
      <c r="BG14" s="107"/>
      <c r="BH14" s="107"/>
      <c r="BI14" s="107"/>
      <c r="BJ14" s="107"/>
      <c r="BK14" s="107"/>
      <c r="BL14" s="107"/>
      <c r="BM14" s="107"/>
    </row>
    <row r="15" spans="1:68" x14ac:dyDescent="0.25">
      <c r="A15" s="118"/>
      <c r="B15" s="30"/>
      <c r="C15" s="30"/>
      <c r="D15" s="30"/>
      <c r="E15" s="30"/>
      <c r="F15" s="30"/>
      <c r="G15" s="30"/>
      <c r="H15" s="30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132"/>
      <c r="W15" s="83"/>
      <c r="X15" s="83"/>
      <c r="Y15" s="130"/>
      <c r="Z15" s="83"/>
      <c r="AA15" s="83"/>
      <c r="AB15" s="119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132"/>
      <c r="AV15" s="83"/>
      <c r="AW15" s="83"/>
      <c r="AX15" s="84"/>
      <c r="AY15" s="107"/>
      <c r="AZ15" s="107"/>
      <c r="BA15" s="107"/>
      <c r="BB15" s="107"/>
      <c r="BC15" s="107"/>
      <c r="BD15" s="107" t="str">
        <f>BD13</f>
        <v>Weimarer Str. 
Bornheim
Allg. Störung PRIO 1</v>
      </c>
      <c r="BE15" s="107"/>
      <c r="BF15" s="107"/>
      <c r="BG15" s="107"/>
      <c r="BH15" s="107"/>
      <c r="BI15" s="107"/>
      <c r="BJ15" s="107"/>
      <c r="BK15" s="107"/>
      <c r="BL15" s="107"/>
      <c r="BM15" s="107"/>
      <c r="BP15" s="18">
        <v>1</v>
      </c>
    </row>
    <row r="16" spans="1:68" x14ac:dyDescent="0.25">
      <c r="A16" s="118"/>
      <c r="B16" s="30" t="s">
        <v>36</v>
      </c>
      <c r="C16" s="30"/>
      <c r="D16" s="30"/>
      <c r="E16" s="30"/>
      <c r="F16" s="30"/>
      <c r="G16" s="30"/>
      <c r="H16" s="30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132"/>
      <c r="W16" s="83"/>
      <c r="X16" s="83"/>
      <c r="Y16" s="130"/>
      <c r="Z16" s="83"/>
      <c r="AA16" s="133" t="str">
        <f>BD14</f>
        <v>Herr Kolbeck</v>
      </c>
      <c r="AB16" s="133"/>
      <c r="AC16" s="133"/>
      <c r="AD16" s="133"/>
      <c r="AE16" s="133"/>
      <c r="AF16" s="133"/>
      <c r="AG16" s="133"/>
      <c r="AH16" s="133"/>
      <c r="AI16" s="133"/>
      <c r="AJ16" s="83"/>
      <c r="AK16" s="133" t="str">
        <f>BD17</f>
        <v>+492227932025</v>
      </c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83"/>
      <c r="AX16" s="84"/>
      <c r="AY16" s="107"/>
      <c r="AZ16" s="107"/>
      <c r="BA16" s="107"/>
      <c r="BB16" s="107"/>
      <c r="BC16" s="107"/>
      <c r="BD16" s="107"/>
      <c r="BE16" s="107"/>
      <c r="BF16" s="107" t="str">
        <f>_xlfn.XLOOKUP($BA$1,[2]Aufträge!$A$4:$A$1000,[2]Aufträge!$N$4:$N$1000,"nicht vorhanden",0)</f>
        <v>komplette Beleuchtung aus</v>
      </c>
      <c r="BG16" s="107"/>
      <c r="BH16" s="107"/>
      <c r="BI16" s="107"/>
      <c r="BJ16" s="107"/>
      <c r="BK16" s="107"/>
      <c r="BL16" s="107"/>
      <c r="BM16" s="107"/>
    </row>
    <row r="17" spans="1:78" ht="13.8" thickBot="1" x14ac:dyDescent="0.3">
      <c r="A17" s="134"/>
      <c r="B17" s="135" t="s">
        <v>37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6"/>
      <c r="Y17" s="137"/>
      <c r="Z17" s="136"/>
      <c r="AA17" s="135" t="s">
        <v>38</v>
      </c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8"/>
      <c r="AX17" s="139"/>
      <c r="AY17" s="107"/>
      <c r="AZ17" s="107"/>
      <c r="BA17" s="107"/>
      <c r="BB17" s="107"/>
      <c r="BC17" s="107"/>
      <c r="BD17" s="107" t="str">
        <f>_xlfn.XLOOKUP($BA$1,[2]Aufträge!$A$4:$A$1000,[2]Aufträge!$P$4:$P$1000,"nicht vorhanden",0)</f>
        <v>+492227932025</v>
      </c>
      <c r="BE17" s="107"/>
      <c r="BF17" s="107"/>
      <c r="BG17" s="107"/>
      <c r="BH17" s="107"/>
      <c r="BI17" s="107"/>
      <c r="BJ17" s="107"/>
      <c r="BK17" s="107"/>
      <c r="BL17" s="107"/>
      <c r="BM17" s="107"/>
    </row>
    <row r="18" spans="1:78" s="146" customFormat="1" ht="13.5" customHeight="1" x14ac:dyDescent="0.25">
      <c r="A18" s="140"/>
      <c r="B18" s="141"/>
      <c r="C18" s="141"/>
      <c r="D18" s="141"/>
      <c r="E18" s="141"/>
      <c r="F18" s="141"/>
      <c r="G18" s="141"/>
      <c r="H18" s="141"/>
      <c r="I18" s="142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3"/>
      <c r="AR18" s="143"/>
      <c r="AS18" s="142"/>
      <c r="AT18" s="142"/>
      <c r="AU18" s="142"/>
      <c r="AV18" s="142"/>
      <c r="AW18" s="142"/>
      <c r="AX18" s="144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</row>
    <row r="19" spans="1:78" ht="22.35" customHeight="1" x14ac:dyDescent="0.25">
      <c r="A19" s="147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9"/>
      <c r="AY19" s="107"/>
      <c r="AZ19" s="107"/>
      <c r="BA19" s="107"/>
      <c r="BB19" s="107"/>
      <c r="BC19" s="107"/>
      <c r="BD19" s="107"/>
      <c r="BE19" s="107"/>
      <c r="BF19" s="107" t="s">
        <v>39</v>
      </c>
      <c r="BG19" s="107"/>
      <c r="BH19" s="107"/>
      <c r="BI19" s="107"/>
      <c r="BJ19" s="107"/>
      <c r="BK19" s="107"/>
      <c r="BL19" s="107"/>
      <c r="BM19" s="107"/>
    </row>
    <row r="20" spans="1:78" ht="22.35" customHeight="1" x14ac:dyDescent="0.25">
      <c r="A20" s="150" t="s">
        <v>40</v>
      </c>
      <c r="B20" s="151"/>
      <c r="C20" s="151"/>
      <c r="D20" s="151"/>
      <c r="E20" s="151"/>
      <c r="V20" s="18"/>
      <c r="AB20" s="18"/>
      <c r="AC20" s="18"/>
      <c r="AD20" s="18"/>
      <c r="AL20" s="152">
        <v>3</v>
      </c>
      <c r="AM20" s="152"/>
      <c r="AN20" s="152" t="s">
        <v>41</v>
      </c>
      <c r="AO20" s="152"/>
      <c r="AP20" s="152"/>
      <c r="AU20" s="18"/>
      <c r="AX20" s="153"/>
      <c r="AY20" s="107"/>
      <c r="AZ20" s="107"/>
      <c r="BA20" s="107"/>
      <c r="BB20" s="107" t="s">
        <v>23</v>
      </c>
      <c r="BC20" s="107"/>
      <c r="BD20" s="107"/>
      <c r="BE20" s="107"/>
      <c r="BF20" s="154" t="str">
        <f>_xlfn.XLOOKUP($BA$1,[2]Aufträge!$A$4:$A$1000,[2]Aufträge!$E$4:$E$1000,"nicht vorhanden",0)</f>
        <v>B-C2413037.R.3374</v>
      </c>
      <c r="BG20" s="154"/>
      <c r="BH20" s="107"/>
      <c r="BI20" s="107"/>
      <c r="BJ20" s="107"/>
      <c r="BK20" s="107"/>
      <c r="BL20" s="107"/>
      <c r="BM20" s="107"/>
    </row>
    <row r="21" spans="1:78" ht="22.35" customHeight="1" x14ac:dyDescent="0.25">
      <c r="A21" s="155" t="s">
        <v>42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7" t="s">
        <v>43</v>
      </c>
      <c r="R21" s="156"/>
      <c r="S21" s="156"/>
      <c r="T21" s="156"/>
      <c r="U21" s="156"/>
      <c r="V21" s="156"/>
      <c r="AB21" s="18"/>
      <c r="AC21" s="18"/>
      <c r="AD21" s="18" t="s">
        <v>44</v>
      </c>
      <c r="AG21" s="18" t="s">
        <v>45</v>
      </c>
      <c r="AJ21" s="18" t="s">
        <v>46</v>
      </c>
      <c r="AL21" s="152"/>
      <c r="AM21" s="152"/>
      <c r="AN21" s="152" t="s">
        <v>41</v>
      </c>
      <c r="AO21" s="152"/>
      <c r="AP21" s="152"/>
      <c r="AU21" s="18"/>
      <c r="AX21" s="153"/>
      <c r="AY21" s="107"/>
      <c r="AZ21" s="107"/>
      <c r="BA21" s="107"/>
      <c r="BB21" s="117" t="str">
        <f>BA1</f>
        <v>25_00017</v>
      </c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</row>
    <row r="22" spans="1:78" ht="22.35" customHeight="1" x14ac:dyDescent="0.3">
      <c r="A22" s="155" t="s">
        <v>47</v>
      </c>
      <c r="B22" s="156"/>
      <c r="C22" s="156"/>
      <c r="D22" s="156"/>
      <c r="E22" s="156"/>
      <c r="F22" s="156"/>
      <c r="G22" s="156"/>
      <c r="H22" s="156"/>
      <c r="I22" s="156"/>
      <c r="K22" s="158">
        <v>20</v>
      </c>
      <c r="L22" s="158"/>
      <c r="M22" s="158"/>
      <c r="O22" s="159" t="s">
        <v>48</v>
      </c>
      <c r="P22" s="159"/>
      <c r="Q22" s="159"/>
      <c r="R22" s="159"/>
      <c r="S22" s="159"/>
      <c r="T22" s="159"/>
      <c r="U22" s="159"/>
      <c r="V22" s="159"/>
      <c r="W22" s="159"/>
      <c r="X22" s="159"/>
      <c r="AB22" s="18"/>
      <c r="AC22" s="27">
        <f>SUM(K23:M27)</f>
        <v>10</v>
      </c>
      <c r="AD22" s="27"/>
      <c r="AE22" s="160"/>
      <c r="AG22" s="18">
        <f>SUM(AB23:AC27)</f>
        <v>7</v>
      </c>
      <c r="AJ22" s="18">
        <f>SUM(AN23:AP27)</f>
        <v>7</v>
      </c>
      <c r="AL22" s="152"/>
      <c r="AM22" s="152"/>
      <c r="AN22" s="152"/>
      <c r="AO22" s="152"/>
      <c r="AP22" s="152"/>
      <c r="AU22" s="18"/>
      <c r="AX22" s="153"/>
      <c r="AY22" s="107">
        <v>1</v>
      </c>
      <c r="AZ22" s="107">
        <v>1</v>
      </c>
      <c r="BA22" s="107">
        <v>1</v>
      </c>
      <c r="BB22" s="107" t="b">
        <v>0</v>
      </c>
      <c r="BC22" s="107">
        <v>1</v>
      </c>
      <c r="BD22" s="107">
        <f>IF(BK22=TRUE,1,0)</f>
        <v>0</v>
      </c>
      <c r="BE22" s="107">
        <v>1</v>
      </c>
      <c r="BF22" s="107" t="b">
        <v>0</v>
      </c>
      <c r="BG22" s="107" t="b">
        <v>0</v>
      </c>
      <c r="BH22" s="107">
        <f>IF(BO22=TRUE,1,0)</f>
        <v>0</v>
      </c>
      <c r="BI22" s="107">
        <v>1</v>
      </c>
      <c r="BJ22" s="107">
        <v>1</v>
      </c>
      <c r="BK22" s="107" t="b">
        <v>0</v>
      </c>
      <c r="BL22" s="107" t="b">
        <v>0</v>
      </c>
      <c r="BM22" s="107">
        <v>1</v>
      </c>
      <c r="BN22" s="107">
        <v>1</v>
      </c>
      <c r="BO22" s="107" t="b">
        <v>0</v>
      </c>
      <c r="BP22" s="107" t="b">
        <v>0</v>
      </c>
      <c r="BQ22" s="107" t="b">
        <v>0</v>
      </c>
      <c r="BR22" s="107">
        <f>IF(BQ22=TRUE,1,0)</f>
        <v>0</v>
      </c>
      <c r="BS22" s="107" t="b">
        <f>TRUE</f>
        <v>1</v>
      </c>
      <c r="BT22" s="107" t="b">
        <f>FALSE</f>
        <v>0</v>
      </c>
      <c r="BU22" s="18" t="b">
        <f>TRUE</f>
        <v>1</v>
      </c>
      <c r="BV22" s="18" t="b">
        <v>0</v>
      </c>
      <c r="BW22" s="18">
        <v>1</v>
      </c>
      <c r="BY22" s="18" t="b">
        <f>TRUE</f>
        <v>1</v>
      </c>
      <c r="BZ22" s="18" t="b">
        <f>FALSE</f>
        <v>0</v>
      </c>
    </row>
    <row r="23" spans="1:78" ht="22.35" customHeight="1" x14ac:dyDescent="0.25">
      <c r="A23" s="147"/>
      <c r="B23" s="161"/>
      <c r="C23" s="161"/>
      <c r="D23" s="161"/>
      <c r="E23" s="161"/>
      <c r="I23" s="162" t="s">
        <v>49</v>
      </c>
      <c r="K23" s="158"/>
      <c r="L23" s="158"/>
      <c r="M23" s="158"/>
      <c r="O23" s="18" t="s">
        <v>50</v>
      </c>
      <c r="T23" s="18" t="s">
        <v>51</v>
      </c>
      <c r="V23" s="18"/>
      <c r="AB23" s="158">
        <v>2</v>
      </c>
      <c r="AC23" s="158"/>
      <c r="AD23" s="18" t="s">
        <v>52</v>
      </c>
      <c r="AL23" s="152"/>
      <c r="AM23" s="152"/>
      <c r="AN23" s="158">
        <v>2</v>
      </c>
      <c r="AO23" s="158"/>
      <c r="AP23" s="158"/>
      <c r="AQ23" s="18" t="s">
        <v>53</v>
      </c>
      <c r="AU23" s="18"/>
      <c r="AX23" s="153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</row>
    <row r="24" spans="1:78" ht="22.35" customHeight="1" x14ac:dyDescent="0.25">
      <c r="A24" s="147"/>
      <c r="B24" s="161"/>
      <c r="C24" s="161"/>
      <c r="D24" s="161"/>
      <c r="E24" s="161"/>
      <c r="I24" s="163" t="s">
        <v>49</v>
      </c>
      <c r="K24" s="158">
        <v>5</v>
      </c>
      <c r="L24" s="158"/>
      <c r="M24" s="158"/>
      <c r="O24" s="18" t="s">
        <v>54</v>
      </c>
      <c r="T24" s="18" t="s">
        <v>51</v>
      </c>
      <c r="V24" s="18"/>
      <c r="AB24" s="158"/>
      <c r="AC24" s="158"/>
      <c r="AD24" s="18" t="s">
        <v>55</v>
      </c>
      <c r="AL24" s="164"/>
      <c r="AM24" s="164"/>
      <c r="AN24" s="158"/>
      <c r="AO24" s="158"/>
      <c r="AP24" s="158"/>
      <c r="AQ24" s="18" t="s">
        <v>56</v>
      </c>
      <c r="AU24" s="18"/>
      <c r="AX24" s="153"/>
      <c r="AZ24" s="18"/>
      <c r="BA24" s="18"/>
      <c r="BB24" s="18"/>
      <c r="BC24" s="18"/>
      <c r="BD24" s="18"/>
    </row>
    <row r="25" spans="1:78" ht="22.35" customHeight="1" x14ac:dyDescent="0.25">
      <c r="A25" s="147"/>
      <c r="B25" s="161"/>
      <c r="C25" s="161"/>
      <c r="D25" s="161"/>
      <c r="E25" s="161"/>
      <c r="I25" s="163" t="s">
        <v>49</v>
      </c>
      <c r="K25" s="158"/>
      <c r="L25" s="158"/>
      <c r="M25" s="158"/>
      <c r="O25" s="18" t="s">
        <v>57</v>
      </c>
      <c r="T25" s="18" t="s">
        <v>51</v>
      </c>
      <c r="V25" s="18"/>
      <c r="AB25" s="158">
        <v>5</v>
      </c>
      <c r="AC25" s="158"/>
      <c r="AD25" s="18" t="s">
        <v>58</v>
      </c>
      <c r="AL25" s="164"/>
      <c r="AM25" s="164"/>
      <c r="AN25" s="158"/>
      <c r="AO25" s="158"/>
      <c r="AP25" s="158"/>
      <c r="AQ25" s="18" t="s">
        <v>59</v>
      </c>
      <c r="AU25" s="18"/>
      <c r="AX25" s="153"/>
      <c r="AZ25" s="18"/>
      <c r="BA25" s="18"/>
      <c r="BB25" s="18"/>
      <c r="BC25" s="18"/>
      <c r="BD25" s="18"/>
    </row>
    <row r="26" spans="1:78" ht="22.35" customHeight="1" x14ac:dyDescent="0.25">
      <c r="A26" s="147"/>
      <c r="B26" s="161"/>
      <c r="C26" s="161"/>
      <c r="D26" s="161"/>
      <c r="E26" s="161"/>
      <c r="I26" s="163" t="s">
        <v>49</v>
      </c>
      <c r="K26" s="158"/>
      <c r="L26" s="158"/>
      <c r="M26" s="158"/>
      <c r="O26" s="18" t="s">
        <v>60</v>
      </c>
      <c r="T26" s="18" t="s">
        <v>51</v>
      </c>
      <c r="V26" s="18"/>
      <c r="AB26" s="158"/>
      <c r="AC26" s="158"/>
      <c r="AD26" s="18" t="s">
        <v>61</v>
      </c>
      <c r="AL26" s="164"/>
      <c r="AM26" s="164"/>
      <c r="AN26" s="158">
        <v>5</v>
      </c>
      <c r="AO26" s="158"/>
      <c r="AP26" s="158"/>
      <c r="AQ26" s="18" t="s">
        <v>62</v>
      </c>
      <c r="AU26" s="18"/>
      <c r="AX26" s="153"/>
      <c r="AZ26" s="18"/>
      <c r="BA26" s="18"/>
      <c r="BB26" s="18"/>
      <c r="BC26" s="18"/>
      <c r="BD26" s="18"/>
    </row>
    <row r="27" spans="1:78" ht="22.35" customHeight="1" x14ac:dyDescent="0.25">
      <c r="A27" s="147"/>
      <c r="B27" s="161"/>
      <c r="C27" s="161"/>
      <c r="D27" s="161"/>
      <c r="E27" s="161"/>
      <c r="I27" s="163" t="s">
        <v>49</v>
      </c>
      <c r="K27" s="158">
        <v>5</v>
      </c>
      <c r="L27" s="158"/>
      <c r="M27" s="158"/>
      <c r="O27" s="18" t="s">
        <v>63</v>
      </c>
      <c r="T27" s="18" t="s">
        <v>51</v>
      </c>
      <c r="V27" s="18"/>
      <c r="AB27" s="158"/>
      <c r="AC27" s="158"/>
      <c r="AD27" s="18" t="s">
        <v>64</v>
      </c>
      <c r="AL27" s="164"/>
      <c r="AM27" s="164"/>
      <c r="AN27" s="158"/>
      <c r="AO27" s="158"/>
      <c r="AP27" s="158"/>
      <c r="AQ27" s="18" t="s">
        <v>65</v>
      </c>
      <c r="AU27" s="18"/>
      <c r="AX27" s="153"/>
      <c r="AZ27" s="18"/>
      <c r="BA27" s="18"/>
      <c r="BB27" s="18"/>
      <c r="BC27" s="18"/>
      <c r="BD27" s="18"/>
    </row>
    <row r="28" spans="1:78" ht="22.35" customHeight="1" x14ac:dyDescent="0.3">
      <c r="A28" s="165">
        <f>AC22+AG22+AJ22</f>
        <v>24</v>
      </c>
      <c r="B28" s="166"/>
      <c r="C28" s="167" t="str">
        <f>IF(A28&lt;&gt;K22,"na zuviel oder zu wenig","ok")</f>
        <v>na zuviel oder zu wenig</v>
      </c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S28" s="148" t="s">
        <v>66</v>
      </c>
      <c r="V28" s="18"/>
      <c r="AB28" s="168">
        <f>SUM(AB23:AC27)</f>
        <v>7</v>
      </c>
      <c r="AC28" s="168"/>
      <c r="AD28" s="18"/>
      <c r="AL28" s="152"/>
      <c r="AM28" s="152"/>
      <c r="AN28" s="168">
        <f>SUM(AN23:AP27)</f>
        <v>7</v>
      </c>
      <c r="AO28" s="168"/>
      <c r="AP28" s="168"/>
      <c r="AQ28" s="148" t="s">
        <v>66</v>
      </c>
      <c r="AU28" s="18"/>
      <c r="AX28" s="153"/>
      <c r="AZ28" s="18"/>
      <c r="BA28" s="18"/>
      <c r="BB28" s="18"/>
      <c r="BC28" s="18"/>
      <c r="BD28" s="18"/>
    </row>
    <row r="29" spans="1:78" ht="22.35" customHeight="1" x14ac:dyDescent="0.25">
      <c r="A29" s="169"/>
      <c r="B29" s="170"/>
      <c r="C29" s="170"/>
      <c r="D29" s="170"/>
      <c r="E29" s="170"/>
      <c r="R29" s="18" t="s">
        <v>67</v>
      </c>
      <c r="U29" s="18" t="s">
        <v>68</v>
      </c>
      <c r="X29" s="18" t="s">
        <v>69</v>
      </c>
      <c r="AB29" s="18"/>
      <c r="AC29" s="18" t="s">
        <v>70</v>
      </c>
      <c r="AD29" s="18"/>
      <c r="AL29" s="152"/>
      <c r="AM29" s="152"/>
      <c r="AN29" s="152"/>
      <c r="AO29" s="152"/>
      <c r="AP29" s="152"/>
      <c r="AR29" s="18" t="s">
        <v>67</v>
      </c>
      <c r="AU29" s="18" t="s">
        <v>71</v>
      </c>
      <c r="AV29" s="164"/>
      <c r="AW29" s="18" t="s">
        <v>72</v>
      </c>
      <c r="AX29" s="153"/>
      <c r="AZ29" s="18"/>
      <c r="BA29" s="18"/>
      <c r="BB29" s="18"/>
      <c r="BC29" s="18"/>
      <c r="BD29" s="18"/>
    </row>
    <row r="30" spans="1:78" x14ac:dyDescent="0.25">
      <c r="A30" s="150" t="s">
        <v>73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71">
        <v>0.2</v>
      </c>
      <c r="O30" s="171"/>
      <c r="P30" s="171"/>
      <c r="Q30" s="152" t="s">
        <v>74</v>
      </c>
      <c r="R30" s="152"/>
      <c r="S30" s="172" t="s">
        <v>43</v>
      </c>
      <c r="T30" s="107">
        <f>IF(S30="x",1,0)</f>
        <v>1</v>
      </c>
      <c r="U30" s="107">
        <f>IF(V30="x",1,0)</f>
        <v>0</v>
      </c>
      <c r="V30" s="173"/>
      <c r="W30" s="107">
        <f>IF(Y30="x",1,0)</f>
        <v>0</v>
      </c>
      <c r="X30" s="107"/>
      <c r="Y30" s="172"/>
      <c r="Z30" s="174" t="s">
        <v>75</v>
      </c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5">
        <v>1</v>
      </c>
      <c r="AN30" s="175"/>
      <c r="AO30" s="175"/>
      <c r="AP30" s="175"/>
      <c r="AQ30" s="18" t="s">
        <v>74</v>
      </c>
      <c r="AR30" s="173" t="s">
        <v>43</v>
      </c>
      <c r="AS30" s="107">
        <f>IF(AR30="x",1,0)</f>
        <v>1</v>
      </c>
      <c r="AT30" s="107">
        <f>IF(AU30="x",1,0)</f>
        <v>0</v>
      </c>
      <c r="AU30" s="172"/>
      <c r="AV30" s="107">
        <f>IF(AX30="x",1,0)</f>
        <v>0</v>
      </c>
      <c r="AX30" s="176"/>
      <c r="AZ30" s="18"/>
      <c r="BA30" s="18"/>
      <c r="BB30" s="18"/>
      <c r="BC30" s="18"/>
      <c r="BD30" s="18"/>
    </row>
    <row r="31" spans="1:78" ht="22.35" customHeight="1" x14ac:dyDescent="0.25">
      <c r="A31" s="150" t="s">
        <v>76</v>
      </c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71">
        <v>0.4</v>
      </c>
      <c r="O31" s="171"/>
      <c r="P31" s="171"/>
      <c r="Q31" s="152" t="s">
        <v>74</v>
      </c>
      <c r="R31" s="152"/>
      <c r="S31" s="172" t="s">
        <v>43</v>
      </c>
      <c r="T31" s="107">
        <f t="shared" ref="T31:T39" si="0">IF(S31="x",1,0)</f>
        <v>1</v>
      </c>
      <c r="U31" s="107">
        <f t="shared" ref="U31:U39" si="1">IF(V31="x",1,0)</f>
        <v>0</v>
      </c>
      <c r="V31" s="173"/>
      <c r="W31" s="107">
        <f t="shared" ref="W31:W39" si="2">IF(Y31="x",1,0)</f>
        <v>0</v>
      </c>
      <c r="X31" s="107"/>
      <c r="Y31" s="172"/>
      <c r="Z31" s="174" t="s">
        <v>77</v>
      </c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5">
        <v>2</v>
      </c>
      <c r="AN31" s="175"/>
      <c r="AO31" s="175"/>
      <c r="AP31" s="175"/>
      <c r="AQ31" s="18" t="s">
        <v>74</v>
      </c>
      <c r="AR31" s="173" t="s">
        <v>43</v>
      </c>
      <c r="AS31" s="107">
        <f t="shared" ref="AS31:AS39" si="3">IF(AR31="x",1,0)</f>
        <v>1</v>
      </c>
      <c r="AT31" s="107">
        <f t="shared" ref="AT31:AT39" si="4">IF(AU31="x",1,0)</f>
        <v>0</v>
      </c>
      <c r="AU31" s="172"/>
      <c r="AV31" s="107">
        <f t="shared" ref="AV31:AV39" si="5">IF(AX31="x",1,0)</f>
        <v>0</v>
      </c>
      <c r="AX31" s="176"/>
      <c r="AZ31" s="18"/>
      <c r="BA31" s="18"/>
      <c r="BB31" s="18"/>
      <c r="BC31" s="18"/>
      <c r="BD31" s="18"/>
    </row>
    <row r="32" spans="1:78" ht="22.35" customHeight="1" x14ac:dyDescent="0.25">
      <c r="A32" s="150" t="s">
        <v>78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71">
        <v>0.6</v>
      </c>
      <c r="O32" s="171"/>
      <c r="P32" s="171"/>
      <c r="Q32" s="152" t="s">
        <v>74</v>
      </c>
      <c r="R32" s="152"/>
      <c r="S32" s="172" t="s">
        <v>43</v>
      </c>
      <c r="T32" s="107">
        <f t="shared" si="0"/>
        <v>1</v>
      </c>
      <c r="U32" s="107">
        <f t="shared" si="1"/>
        <v>0</v>
      </c>
      <c r="V32" s="173"/>
      <c r="W32" s="107">
        <f t="shared" si="2"/>
        <v>0</v>
      </c>
      <c r="X32" s="107"/>
      <c r="Y32" s="172"/>
      <c r="Z32" s="174" t="s">
        <v>79</v>
      </c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5">
        <v>3</v>
      </c>
      <c r="AN32" s="175"/>
      <c r="AO32" s="175"/>
      <c r="AP32" s="175"/>
      <c r="AQ32" s="18" t="s">
        <v>74</v>
      </c>
      <c r="AR32" s="173" t="s">
        <v>43</v>
      </c>
      <c r="AS32" s="107">
        <f t="shared" si="3"/>
        <v>1</v>
      </c>
      <c r="AT32" s="107">
        <f t="shared" si="4"/>
        <v>0</v>
      </c>
      <c r="AU32" s="172"/>
      <c r="AV32" s="107">
        <f t="shared" si="5"/>
        <v>0</v>
      </c>
      <c r="AX32" s="176"/>
      <c r="AZ32" s="18"/>
      <c r="BA32" s="18"/>
      <c r="BB32" s="18"/>
      <c r="BC32" s="18"/>
      <c r="BD32" s="18"/>
    </row>
    <row r="33" spans="1:56" ht="22.35" customHeight="1" x14ac:dyDescent="0.25">
      <c r="A33" s="150" t="s">
        <v>80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71">
        <v>0.8</v>
      </c>
      <c r="O33" s="171"/>
      <c r="P33" s="171"/>
      <c r="Q33" s="152" t="s">
        <v>74</v>
      </c>
      <c r="R33" s="152"/>
      <c r="S33" s="172" t="s">
        <v>43</v>
      </c>
      <c r="T33" s="107">
        <f t="shared" si="0"/>
        <v>1</v>
      </c>
      <c r="U33" s="107">
        <f t="shared" si="1"/>
        <v>0</v>
      </c>
      <c r="V33" s="173"/>
      <c r="W33" s="107">
        <f t="shared" si="2"/>
        <v>0</v>
      </c>
      <c r="X33" s="107"/>
      <c r="Y33" s="172"/>
      <c r="Z33" s="174" t="s">
        <v>81</v>
      </c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5">
        <v>4</v>
      </c>
      <c r="AN33" s="175"/>
      <c r="AO33" s="175"/>
      <c r="AP33" s="175"/>
      <c r="AQ33" s="18" t="s">
        <v>74</v>
      </c>
      <c r="AR33" s="173" t="s">
        <v>43</v>
      </c>
      <c r="AS33" s="107">
        <f t="shared" si="3"/>
        <v>1</v>
      </c>
      <c r="AT33" s="107">
        <f t="shared" si="4"/>
        <v>0</v>
      </c>
      <c r="AU33" s="172"/>
      <c r="AV33" s="107">
        <f t="shared" si="5"/>
        <v>0</v>
      </c>
      <c r="AX33" s="176"/>
      <c r="AZ33" s="18"/>
      <c r="BA33" s="18"/>
      <c r="BB33" s="18"/>
      <c r="BC33" s="18"/>
      <c r="BD33" s="18"/>
    </row>
    <row r="34" spans="1:56" ht="22.35" customHeight="1" x14ac:dyDescent="0.25">
      <c r="A34" s="150" t="s">
        <v>82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71">
        <v>1</v>
      </c>
      <c r="O34" s="171"/>
      <c r="P34" s="171"/>
      <c r="Q34" s="152" t="s">
        <v>74</v>
      </c>
      <c r="R34" s="152"/>
      <c r="S34" s="172" t="s">
        <v>43</v>
      </c>
      <c r="T34" s="107">
        <f t="shared" si="0"/>
        <v>1</v>
      </c>
      <c r="U34" s="107">
        <f t="shared" si="1"/>
        <v>0</v>
      </c>
      <c r="V34" s="173"/>
      <c r="W34" s="107">
        <f t="shared" si="2"/>
        <v>0</v>
      </c>
      <c r="X34" s="107"/>
      <c r="Y34" s="172"/>
      <c r="Z34" s="174" t="s">
        <v>83</v>
      </c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5">
        <v>5</v>
      </c>
      <c r="AN34" s="175"/>
      <c r="AO34" s="175"/>
      <c r="AP34" s="175"/>
      <c r="AQ34" s="18" t="s">
        <v>74</v>
      </c>
      <c r="AR34" s="173" t="s">
        <v>43</v>
      </c>
      <c r="AS34" s="107">
        <f t="shared" si="3"/>
        <v>1</v>
      </c>
      <c r="AT34" s="107">
        <f t="shared" si="4"/>
        <v>0</v>
      </c>
      <c r="AU34" s="172"/>
      <c r="AV34" s="107">
        <f t="shared" si="5"/>
        <v>0</v>
      </c>
      <c r="AX34" s="176"/>
      <c r="AZ34" s="18"/>
      <c r="BA34" s="18"/>
      <c r="BB34" s="18"/>
      <c r="BC34" s="18"/>
      <c r="BD34" s="18"/>
    </row>
    <row r="35" spans="1:56" ht="22.35" customHeight="1" x14ac:dyDescent="0.25">
      <c r="A35" s="150" t="s">
        <v>84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71">
        <v>1.2</v>
      </c>
      <c r="O35" s="171"/>
      <c r="P35" s="171"/>
      <c r="Q35" s="152" t="s">
        <v>74</v>
      </c>
      <c r="R35" s="152"/>
      <c r="S35" s="172"/>
      <c r="T35" s="107">
        <f t="shared" si="0"/>
        <v>0</v>
      </c>
      <c r="U35" s="107">
        <f t="shared" si="1"/>
        <v>1</v>
      </c>
      <c r="V35" s="173" t="s">
        <v>43</v>
      </c>
      <c r="W35" s="107">
        <f t="shared" si="2"/>
        <v>0</v>
      </c>
      <c r="X35" s="107"/>
      <c r="Y35" s="172"/>
      <c r="Z35" s="174" t="s">
        <v>85</v>
      </c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5">
        <v>6</v>
      </c>
      <c r="AN35" s="175"/>
      <c r="AO35" s="175"/>
      <c r="AP35" s="175"/>
      <c r="AQ35" s="18" t="s">
        <v>74</v>
      </c>
      <c r="AR35" s="173"/>
      <c r="AS35" s="107">
        <f t="shared" si="3"/>
        <v>0</v>
      </c>
      <c r="AT35" s="107">
        <f t="shared" si="4"/>
        <v>0</v>
      </c>
      <c r="AU35" s="172"/>
      <c r="AV35" s="107">
        <f t="shared" si="5"/>
        <v>1</v>
      </c>
      <c r="AX35" s="176" t="s">
        <v>43</v>
      </c>
      <c r="AZ35" s="18"/>
      <c r="BA35" s="18"/>
      <c r="BB35" s="18"/>
      <c r="BC35" s="18"/>
      <c r="BD35" s="18"/>
    </row>
    <row r="36" spans="1:56" ht="22.35" customHeight="1" x14ac:dyDescent="0.25">
      <c r="A36" s="150" t="s">
        <v>86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71">
        <v>1.4</v>
      </c>
      <c r="O36" s="171"/>
      <c r="P36" s="171"/>
      <c r="Q36" s="152" t="s">
        <v>74</v>
      </c>
      <c r="R36" s="152"/>
      <c r="S36" s="172"/>
      <c r="T36" s="107">
        <f t="shared" si="0"/>
        <v>0</v>
      </c>
      <c r="U36" s="107">
        <f t="shared" si="1"/>
        <v>1</v>
      </c>
      <c r="V36" s="173" t="s">
        <v>43</v>
      </c>
      <c r="W36" s="107">
        <f t="shared" si="2"/>
        <v>0</v>
      </c>
      <c r="X36" s="107"/>
      <c r="Y36" s="172"/>
      <c r="Z36" s="174" t="s">
        <v>87</v>
      </c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5">
        <v>7</v>
      </c>
      <c r="AN36" s="175"/>
      <c r="AO36" s="175"/>
      <c r="AP36" s="175"/>
      <c r="AQ36" s="18" t="s">
        <v>74</v>
      </c>
      <c r="AR36" s="173"/>
      <c r="AS36" s="107">
        <f t="shared" si="3"/>
        <v>0</v>
      </c>
      <c r="AT36" s="107">
        <f t="shared" si="4"/>
        <v>0</v>
      </c>
      <c r="AU36" s="172"/>
      <c r="AV36" s="107">
        <f t="shared" si="5"/>
        <v>1</v>
      </c>
      <c r="AX36" s="176" t="s">
        <v>43</v>
      </c>
      <c r="AZ36" s="18"/>
      <c r="BA36" s="18"/>
      <c r="BB36" s="18"/>
      <c r="BC36" s="18"/>
      <c r="BD36" s="18"/>
    </row>
    <row r="37" spans="1:56" ht="22.35" customHeight="1" x14ac:dyDescent="0.25">
      <c r="A37" s="150" t="s">
        <v>88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71">
        <v>16</v>
      </c>
      <c r="O37" s="171"/>
      <c r="P37" s="171"/>
      <c r="Q37" s="152" t="s">
        <v>74</v>
      </c>
      <c r="R37" s="152"/>
      <c r="S37" s="172"/>
      <c r="T37" s="107">
        <f t="shared" si="0"/>
        <v>0</v>
      </c>
      <c r="U37" s="107">
        <f t="shared" si="1"/>
        <v>1</v>
      </c>
      <c r="V37" s="173" t="s">
        <v>43</v>
      </c>
      <c r="W37" s="107">
        <f t="shared" si="2"/>
        <v>0</v>
      </c>
      <c r="X37" s="107"/>
      <c r="Y37" s="172"/>
      <c r="Z37" s="174" t="s">
        <v>89</v>
      </c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5">
        <v>8</v>
      </c>
      <c r="AN37" s="175"/>
      <c r="AO37" s="175"/>
      <c r="AP37" s="175"/>
      <c r="AQ37" s="18" t="s">
        <v>74</v>
      </c>
      <c r="AR37" s="173"/>
      <c r="AS37" s="107">
        <f t="shared" si="3"/>
        <v>0</v>
      </c>
      <c r="AT37" s="107">
        <f t="shared" si="4"/>
        <v>0</v>
      </c>
      <c r="AU37" s="173"/>
      <c r="AV37" s="107">
        <f t="shared" si="5"/>
        <v>1</v>
      </c>
      <c r="AX37" s="176" t="s">
        <v>43</v>
      </c>
    </row>
    <row r="38" spans="1:56" ht="19.8" customHeight="1" x14ac:dyDescent="0.25">
      <c r="A38" s="150" t="s">
        <v>90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71">
        <v>1.8</v>
      </c>
      <c r="O38" s="171"/>
      <c r="P38" s="171"/>
      <c r="Q38" s="152" t="s">
        <v>74</v>
      </c>
      <c r="R38" s="152"/>
      <c r="S38" s="172"/>
      <c r="T38" s="107">
        <f t="shared" si="0"/>
        <v>0</v>
      </c>
      <c r="U38" s="107">
        <f t="shared" si="1"/>
        <v>1</v>
      </c>
      <c r="V38" s="173" t="s">
        <v>43</v>
      </c>
      <c r="W38" s="107">
        <f>IF(Y38="x",1,0)</f>
        <v>0</v>
      </c>
      <c r="X38" s="107"/>
      <c r="Y38" s="172"/>
      <c r="Z38" s="174" t="s">
        <v>91</v>
      </c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5">
        <v>9</v>
      </c>
      <c r="AN38" s="175"/>
      <c r="AO38" s="175"/>
      <c r="AP38" s="175"/>
      <c r="AQ38" s="18" t="s">
        <v>74</v>
      </c>
      <c r="AR38" s="173"/>
      <c r="AS38" s="107">
        <f t="shared" si="3"/>
        <v>0</v>
      </c>
      <c r="AT38" s="107">
        <f t="shared" si="4"/>
        <v>0</v>
      </c>
      <c r="AU38" s="173"/>
      <c r="AV38" s="107">
        <f t="shared" si="5"/>
        <v>1</v>
      </c>
      <c r="AW38" s="164"/>
      <c r="AX38" s="176" t="s">
        <v>43</v>
      </c>
    </row>
    <row r="39" spans="1:56" ht="22.35" customHeight="1" x14ac:dyDescent="0.25">
      <c r="A39" s="150" t="s">
        <v>92</v>
      </c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71">
        <v>2</v>
      </c>
      <c r="O39" s="171"/>
      <c r="P39" s="171"/>
      <c r="Q39" s="152" t="s">
        <v>74</v>
      </c>
      <c r="R39" s="152"/>
      <c r="S39" s="172"/>
      <c r="T39" s="107">
        <f t="shared" si="0"/>
        <v>0</v>
      </c>
      <c r="U39" s="107">
        <f t="shared" si="1"/>
        <v>1</v>
      </c>
      <c r="V39" s="173" t="s">
        <v>43</v>
      </c>
      <c r="W39" s="107">
        <f t="shared" si="2"/>
        <v>0</v>
      </c>
      <c r="X39" s="107"/>
      <c r="Y39" s="172"/>
      <c r="Z39" s="174" t="s">
        <v>93</v>
      </c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5">
        <v>10</v>
      </c>
      <c r="AN39" s="175"/>
      <c r="AO39" s="175"/>
      <c r="AP39" s="175"/>
      <c r="AQ39" s="18" t="s">
        <v>74</v>
      </c>
      <c r="AR39" s="173"/>
      <c r="AS39" s="107">
        <f t="shared" si="3"/>
        <v>0</v>
      </c>
      <c r="AT39" s="107">
        <f t="shared" si="4"/>
        <v>0</v>
      </c>
      <c r="AU39" s="172"/>
      <c r="AV39" s="107">
        <f t="shared" si="5"/>
        <v>1</v>
      </c>
      <c r="AX39" s="176" t="s">
        <v>43</v>
      </c>
    </row>
    <row r="40" spans="1:56" ht="22.35" customHeight="1" x14ac:dyDescent="0.25">
      <c r="A40" s="150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S40" s="107"/>
      <c r="T40" s="177">
        <f>SUM(T30:T39)</f>
        <v>5</v>
      </c>
      <c r="U40" s="177">
        <f>SUM(U30:U39)</f>
        <v>5</v>
      </c>
      <c r="V40" s="107"/>
      <c r="W40" s="107">
        <f>SUM(W30:W39)</f>
        <v>0</v>
      </c>
      <c r="X40" s="107">
        <f>SUM(X30:X39)</f>
        <v>0</v>
      </c>
      <c r="Y40" s="107"/>
      <c r="Z40" s="107"/>
      <c r="AA40" s="107"/>
      <c r="AB40" s="85" t="str">
        <f>IF(OR(AZ40&lt;&gt;AC22,BA40&lt;&gt;AG22,BB40&lt;&gt;AJ22), "alles richtig eingegeben ?","")</f>
        <v>alles richtig eingegeben ?</v>
      </c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68" t="s">
        <v>41</v>
      </c>
      <c r="AO40" s="168"/>
      <c r="AP40" s="168"/>
      <c r="AQ40" s="107"/>
      <c r="AR40" s="107"/>
      <c r="AS40" s="107">
        <f>SUM(AS30:AS39)</f>
        <v>5</v>
      </c>
      <c r="AT40" s="107">
        <f>SUM(AT30:AT39)</f>
        <v>0</v>
      </c>
      <c r="AU40" s="107"/>
      <c r="AV40" s="107">
        <f>SUM(AV30:AV39)</f>
        <v>5</v>
      </c>
      <c r="AW40" s="107"/>
      <c r="AX40" s="153"/>
      <c r="AY40" s="178">
        <v>1</v>
      </c>
      <c r="AZ40" s="107">
        <f>T40+AS40</f>
        <v>10</v>
      </c>
      <c r="BA40" s="107">
        <f>U40+AT40</f>
        <v>5</v>
      </c>
      <c r="BB40" s="107">
        <f>W40+AV40</f>
        <v>5</v>
      </c>
      <c r="BC40" s="107"/>
    </row>
    <row r="41" spans="1:56" ht="22.35" customHeight="1" x14ac:dyDescent="0.25">
      <c r="A41" s="150"/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V41" s="18"/>
      <c r="AB41" s="18"/>
      <c r="AC41" s="18"/>
      <c r="AD41" s="18"/>
      <c r="AE41" s="179">
        <f>IF(BW22&lt;&gt;1,N30+N31+N32+N33+N34+N35+N36+N37+N38+N39+AM30+AM31+AM32+AM33+AM34+AM35+AM36+AM37+AM38+AM39+((A28-1)*3),N30+N31+N32+N33+N34+N35+N36+N37+N38+N39+AM30+AM31+AM32+AM33+AM34+AM35+AM36+AM37+AM38+AM39+(A28*O56))</f>
        <v>118.80000000000001</v>
      </c>
      <c r="AF41" s="179"/>
      <c r="AG41" s="179"/>
      <c r="AH41" s="179"/>
      <c r="AI41" s="18" t="s">
        <v>74</v>
      </c>
      <c r="AL41" s="152"/>
      <c r="AM41" s="152"/>
      <c r="AN41" s="152" t="s">
        <v>41</v>
      </c>
      <c r="AO41" s="152"/>
      <c r="AP41" s="152"/>
      <c r="AU41" s="18"/>
      <c r="AX41" s="153"/>
    </row>
    <row r="42" spans="1:56" ht="22.35" customHeight="1" x14ac:dyDescent="0.25">
      <c r="A42" s="150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V42" s="18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4"/>
      <c r="AP42" s="174"/>
      <c r="AQ42" s="174"/>
      <c r="AR42" s="174"/>
      <c r="AS42" s="174"/>
      <c r="AT42" s="174"/>
      <c r="AU42" s="18"/>
      <c r="AX42" s="153"/>
    </row>
    <row r="43" spans="1:56" ht="22.35" customHeight="1" x14ac:dyDescent="0.25">
      <c r="A43" s="150"/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V43" s="18"/>
      <c r="AC43" s="18"/>
      <c r="AD43" s="18"/>
      <c r="AL43" s="152"/>
      <c r="AM43" s="152"/>
      <c r="AN43" s="152" t="s">
        <v>41</v>
      </c>
      <c r="AO43" s="152"/>
      <c r="AP43" s="152"/>
      <c r="AU43" s="18"/>
      <c r="AX43" s="153"/>
    </row>
    <row r="44" spans="1:56" ht="22.35" customHeight="1" x14ac:dyDescent="0.3">
      <c r="A44" s="181">
        <f>IF($AY$40=1,$AE41,0)</f>
        <v>118.80000000000001</v>
      </c>
      <c r="B44" s="182"/>
      <c r="C44" s="182"/>
      <c r="D44" s="182"/>
      <c r="E44" s="183" t="s">
        <v>74</v>
      </c>
      <c r="F44" s="184">
        <v>122030100000</v>
      </c>
      <c r="G44" s="184"/>
      <c r="H44" s="184"/>
      <c r="I44" s="184"/>
      <c r="J44" s="184"/>
      <c r="K44" s="184"/>
      <c r="L44" s="156"/>
      <c r="M44" s="185" t="s">
        <v>94</v>
      </c>
      <c r="N44" s="185"/>
      <c r="O44" s="185"/>
      <c r="P44" s="185">
        <f>_xlfn.XLOOKUP(F44,[1]Preisliste!$A$11:$A$156,[1]Preisliste!$E$11:$E$156)</f>
        <v>8.64</v>
      </c>
      <c r="Q44" s="185"/>
      <c r="R44" s="185"/>
      <c r="S44" s="186">
        <f>A44*P44</f>
        <v>1026.4320000000002</v>
      </c>
      <c r="T44" s="186"/>
      <c r="U44" s="186"/>
      <c r="V44" s="186"/>
      <c r="W44" s="18" t="s">
        <v>95</v>
      </c>
      <c r="X44" t="s">
        <v>96</v>
      </c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 s="153"/>
    </row>
    <row r="45" spans="1:56" ht="22.35" customHeight="1" x14ac:dyDescent="0.3">
      <c r="A45" s="181">
        <f>IF($AY$40=2,$AE41,0)</f>
        <v>0</v>
      </c>
      <c r="B45" s="182"/>
      <c r="C45" s="182"/>
      <c r="D45" s="182"/>
      <c r="E45" s="183" t="s">
        <v>74</v>
      </c>
      <c r="F45" s="184">
        <v>122030200000</v>
      </c>
      <c r="G45" s="184"/>
      <c r="H45" s="184"/>
      <c r="I45" s="184"/>
      <c r="J45" s="184"/>
      <c r="K45" s="184"/>
      <c r="L45" s="156"/>
      <c r="M45" s="185" t="s">
        <v>97</v>
      </c>
      <c r="N45" s="185"/>
      <c r="O45" s="185"/>
      <c r="P45" s="185">
        <f>_xlfn.XLOOKUP(F45,[1]Preisliste!$A$11:$A$156,[1]Preisliste!$E$11:$E$156)</f>
        <v>12.15</v>
      </c>
      <c r="Q45" s="185"/>
      <c r="R45" s="185"/>
      <c r="S45" s="27">
        <f>A45*P45</f>
        <v>0</v>
      </c>
      <c r="T45" s="27"/>
      <c r="U45" s="27"/>
      <c r="V45" s="27"/>
      <c r="W45" s="18" t="s">
        <v>95</v>
      </c>
      <c r="X45" t="s">
        <v>98</v>
      </c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 t="s">
        <v>41</v>
      </c>
      <c r="AP45"/>
      <c r="AQ45"/>
      <c r="AR45"/>
      <c r="AS45"/>
      <c r="AT45"/>
      <c r="AU45"/>
      <c r="AV45"/>
      <c r="AX45" s="153"/>
    </row>
    <row r="46" spans="1:56" ht="22.35" customHeight="1" x14ac:dyDescent="0.3">
      <c r="A46" s="181">
        <f>IF($AY$40=3,$AE41,0)</f>
        <v>0</v>
      </c>
      <c r="B46" s="182"/>
      <c r="C46" s="182"/>
      <c r="D46" s="182"/>
      <c r="E46" s="183" t="s">
        <v>74</v>
      </c>
      <c r="F46" s="184">
        <v>310603110003</v>
      </c>
      <c r="G46" s="184"/>
      <c r="H46" s="184"/>
      <c r="I46" s="184"/>
      <c r="J46" s="184"/>
      <c r="K46" s="184"/>
      <c r="L46" s="156"/>
      <c r="M46" s="185" t="s">
        <v>99</v>
      </c>
      <c r="N46" s="185"/>
      <c r="O46" s="185"/>
      <c r="P46" s="185">
        <f>_xlfn.XLOOKUP(F46,[1]Preisliste!$A$11:$A$156,[1]Preisliste!$E$11:$E$156)</f>
        <v>11.5</v>
      </c>
      <c r="Q46" s="185"/>
      <c r="R46" s="185"/>
      <c r="S46" s="27">
        <f>A46*P46</f>
        <v>0</v>
      </c>
      <c r="T46" s="27"/>
      <c r="U46" s="27"/>
      <c r="V46" s="27"/>
      <c r="W46" s="18" t="s">
        <v>95</v>
      </c>
      <c r="X46" s="182" t="s">
        <v>100</v>
      </c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182"/>
      <c r="AL46" s="182"/>
      <c r="AM46" s="182"/>
      <c r="AN46" s="182"/>
      <c r="AO46" s="182"/>
      <c r="AP46" s="182"/>
      <c r="AQ46"/>
      <c r="AR46"/>
      <c r="AS46"/>
      <c r="AT46" s="187"/>
      <c r="AU46"/>
      <c r="AX46" s="153"/>
    </row>
    <row r="47" spans="1:56" ht="22.35" customHeight="1" x14ac:dyDescent="0.3">
      <c r="A47" s="181">
        <f>IF($AY$40=4,$AE41,0)</f>
        <v>0</v>
      </c>
      <c r="B47" s="182"/>
      <c r="C47" s="182"/>
      <c r="D47" s="182"/>
      <c r="E47" s="183" t="s">
        <v>74</v>
      </c>
      <c r="F47" s="184">
        <v>122123200000</v>
      </c>
      <c r="G47" s="184"/>
      <c r="H47" s="184"/>
      <c r="I47" s="184"/>
      <c r="J47" s="184"/>
      <c r="K47" s="184"/>
      <c r="L47" s="156"/>
      <c r="M47" s="185"/>
      <c r="N47" s="185"/>
      <c r="O47" s="185"/>
      <c r="P47" s="185">
        <f>_xlfn.XLOOKUP(F47,[1]Preisliste!$A$11:$A$156,[1]Preisliste!$E$11:$E$156)</f>
        <v>11.59</v>
      </c>
      <c r="Q47" s="185"/>
      <c r="R47" s="185"/>
      <c r="S47" s="27">
        <f>A47*P47</f>
        <v>0</v>
      </c>
      <c r="T47" s="27"/>
      <c r="U47" s="27"/>
      <c r="V47" s="27"/>
      <c r="W47" s="18" t="s">
        <v>95</v>
      </c>
      <c r="X47" t="s">
        <v>101</v>
      </c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 t="s">
        <v>41</v>
      </c>
      <c r="AP47"/>
      <c r="AQ47"/>
      <c r="AR47"/>
      <c r="AS47"/>
      <c r="AT47"/>
      <c r="AU47"/>
      <c r="AV47"/>
      <c r="AX47" s="153"/>
    </row>
    <row r="48" spans="1:56" ht="22.35" customHeight="1" x14ac:dyDescent="0.3">
      <c r="A48" s="181">
        <f>IF($AY$40=5,$AE41,0)</f>
        <v>0</v>
      </c>
      <c r="B48" s="182"/>
      <c r="C48" s="182"/>
      <c r="D48" s="182"/>
      <c r="E48" s="183" t="s">
        <v>74</v>
      </c>
      <c r="F48" s="184">
        <v>122030500000</v>
      </c>
      <c r="G48" s="184"/>
      <c r="H48" s="184"/>
      <c r="I48" s="184"/>
      <c r="J48" s="184"/>
      <c r="K48" s="184"/>
      <c r="L48" s="156"/>
      <c r="M48" s="185"/>
      <c r="N48" s="185"/>
      <c r="O48" s="185"/>
      <c r="P48" s="185">
        <f>_xlfn.XLOOKUP(F48,[1]Preisliste!$A$11:$A$156,[1]Preisliste!$E$11:$E$156)</f>
        <v>11.05</v>
      </c>
      <c r="Q48" s="185"/>
      <c r="R48" s="185"/>
      <c r="S48" s="27">
        <f>A48*P48</f>
        <v>0</v>
      </c>
      <c r="T48" s="27"/>
      <c r="U48" s="27"/>
      <c r="V48" s="27"/>
      <c r="W48" s="18" t="s">
        <v>95</v>
      </c>
      <c r="X48" t="s">
        <v>102</v>
      </c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 t="s">
        <v>41</v>
      </c>
      <c r="AP48"/>
      <c r="AQ48"/>
      <c r="AR48"/>
      <c r="AS48"/>
      <c r="AT48"/>
      <c r="AU48"/>
      <c r="AV48"/>
      <c r="AX48" s="153"/>
    </row>
    <row r="49" spans="1:60" ht="22.35" customHeight="1" x14ac:dyDescent="0.25">
      <c r="A49" s="169"/>
      <c r="B49" s="170"/>
      <c r="C49" s="170"/>
      <c r="D49" s="170"/>
      <c r="E49" s="170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8"/>
      <c r="AB49" s="18"/>
      <c r="AC49" s="18"/>
      <c r="AD49" s="18"/>
      <c r="AL49" s="152"/>
      <c r="AM49" s="152"/>
      <c r="AN49" s="152" t="s">
        <v>41</v>
      </c>
      <c r="AO49" s="152"/>
      <c r="AP49" s="152"/>
      <c r="AU49" s="18"/>
      <c r="AX49" s="153"/>
    </row>
    <row r="50" spans="1:60" ht="22.35" customHeight="1" x14ac:dyDescent="0.25">
      <c r="A50" s="169"/>
      <c r="B50" s="170"/>
      <c r="C50" s="170"/>
      <c r="D50" s="170"/>
      <c r="E50" s="170"/>
      <c r="V50" s="18"/>
      <c r="AB50" s="18"/>
      <c r="AC50" s="18"/>
      <c r="AD50" s="18"/>
      <c r="AL50" s="152"/>
      <c r="AM50" s="152"/>
      <c r="AN50" s="152" t="s">
        <v>41</v>
      </c>
      <c r="AO50" s="152"/>
      <c r="AP50" s="152"/>
      <c r="AU50" s="18"/>
      <c r="AX50" s="153"/>
    </row>
    <row r="51" spans="1:60" ht="22.35" customHeight="1" x14ac:dyDescent="0.25">
      <c r="A51" s="169"/>
      <c r="B51" s="170"/>
      <c r="C51" s="170"/>
      <c r="D51" s="170"/>
      <c r="E51" s="170"/>
      <c r="V51" s="18"/>
      <c r="AB51" s="18"/>
      <c r="AC51" s="18"/>
      <c r="AD51" s="18"/>
      <c r="AL51" s="174" t="s">
        <v>103</v>
      </c>
      <c r="AM51" s="174"/>
      <c r="AN51" s="174"/>
      <c r="AO51" s="174"/>
      <c r="AP51" s="174"/>
      <c r="AQ51" s="174"/>
      <c r="AR51" s="174"/>
      <c r="AS51" s="174"/>
      <c r="AT51" s="174"/>
      <c r="AU51" s="18"/>
      <c r="AX51" s="153"/>
      <c r="AY51" s="178"/>
      <c r="AZ51" s="178"/>
      <c r="BA51" s="178"/>
      <c r="BB51" s="178"/>
      <c r="BC51" s="178"/>
      <c r="BD51" s="178"/>
      <c r="BE51" s="178"/>
      <c r="BF51" s="178"/>
    </row>
    <row r="52" spans="1:60" ht="22.35" customHeight="1" x14ac:dyDescent="0.25">
      <c r="A52" s="150" t="s">
        <v>104</v>
      </c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8"/>
      <c r="AB52" s="18"/>
      <c r="AC52" s="18"/>
      <c r="AD52" s="18"/>
      <c r="AL52" s="152" t="s">
        <v>105</v>
      </c>
      <c r="AM52" s="152"/>
      <c r="AN52" s="188">
        <v>30</v>
      </c>
      <c r="AO52" s="188"/>
      <c r="AP52" s="188"/>
      <c r="AQ52" s="18" t="s">
        <v>106</v>
      </c>
      <c r="AU52" s="18"/>
      <c r="AX52" s="153"/>
      <c r="AY52" s="178"/>
      <c r="AZ52" s="178"/>
      <c r="BA52" s="178"/>
      <c r="BB52" s="178"/>
      <c r="BC52" s="178"/>
      <c r="BD52" s="178"/>
      <c r="BE52" s="178"/>
      <c r="BF52" s="178"/>
    </row>
    <row r="53" spans="1:60" ht="22.35" customHeight="1" x14ac:dyDescent="0.3">
      <c r="A53" s="169" t="s">
        <v>107</v>
      </c>
      <c r="B53" s="170"/>
      <c r="C53" s="170"/>
      <c r="D53" s="170"/>
      <c r="E53" s="170"/>
      <c r="I53" t="s">
        <v>108</v>
      </c>
      <c r="V53" s="18"/>
      <c r="AB53" s="18"/>
      <c r="AC53" s="18"/>
      <c r="AD53" s="18"/>
      <c r="AL53" s="152" t="s">
        <v>109</v>
      </c>
      <c r="AM53" s="152"/>
      <c r="AN53" s="188">
        <v>60</v>
      </c>
      <c r="AO53" s="188"/>
      <c r="AP53" s="188"/>
      <c r="AQ53" s="18" t="s">
        <v>106</v>
      </c>
      <c r="AU53" s="18"/>
      <c r="AX53" s="153"/>
      <c r="AY53" s="178" t="b">
        <v>0</v>
      </c>
      <c r="AZ53" s="178"/>
      <c r="BA53" s="178"/>
      <c r="BB53" s="178"/>
      <c r="BC53" s="178"/>
      <c r="BD53" s="178"/>
      <c r="BE53" s="178"/>
      <c r="BF53" s="178"/>
      <c r="BG53" s="107"/>
      <c r="BH53" s="107"/>
    </row>
    <row r="54" spans="1:60" ht="22.35" customHeight="1" x14ac:dyDescent="0.3">
      <c r="A54" s="169"/>
      <c r="B54" s="170"/>
      <c r="C54" s="170"/>
      <c r="D54" s="170"/>
      <c r="E54" s="170"/>
      <c r="I54" t="s">
        <v>110</v>
      </c>
      <c r="V54" s="18"/>
      <c r="AB54" s="18"/>
      <c r="AC54" s="18"/>
      <c r="AD54" s="18"/>
      <c r="AL54" s="152"/>
      <c r="AM54" s="152"/>
      <c r="AN54" s="152" t="s">
        <v>41</v>
      </c>
      <c r="AO54" s="152"/>
      <c r="AP54" s="152"/>
      <c r="AU54" s="18"/>
      <c r="AX54" s="153"/>
      <c r="AY54" s="178" t="b">
        <v>1</v>
      </c>
      <c r="AZ54" s="178"/>
      <c r="BA54" s="178">
        <f>IF(AY53=TRUE,1,IF(AY54=TRUE,2,IF(AY55=TRUE,3,"")))</f>
        <v>2</v>
      </c>
      <c r="BB54" s="178"/>
      <c r="BC54" s="178"/>
      <c r="BD54" s="178"/>
      <c r="BE54" s="178"/>
      <c r="BF54" s="178"/>
      <c r="BG54" s="107"/>
      <c r="BH54" s="107"/>
    </row>
    <row r="55" spans="1:60" ht="22.35" customHeight="1" x14ac:dyDescent="0.3">
      <c r="A55" s="169"/>
      <c r="B55" s="170"/>
      <c r="C55" s="170"/>
      <c r="D55" s="170"/>
      <c r="E55" s="170"/>
      <c r="I55" t="s">
        <v>111</v>
      </c>
      <c r="V55" s="18"/>
      <c r="W55" s="189" t="str">
        <f>IF(AND(Q21="x",BG55&lt;&gt;5),"Sie haben Mastanschluß über Muffe gewählt, Bitte geben Sie die Daten zur Muffe ein","")</f>
        <v/>
      </c>
      <c r="X55" s="189"/>
      <c r="Y55" s="189"/>
      <c r="Z55" s="189"/>
      <c r="AA55" s="189"/>
      <c r="AB55" s="189"/>
      <c r="AC55" s="189"/>
      <c r="AD55" s="189"/>
      <c r="AE55" s="189"/>
      <c r="AF55" s="189"/>
      <c r="AG55" s="189"/>
      <c r="AH55" s="189"/>
      <c r="AI55" s="189"/>
      <c r="AJ55" s="189"/>
      <c r="AK55" s="189"/>
      <c r="AL55" s="189"/>
      <c r="AM55" s="189"/>
      <c r="AN55" s="189"/>
      <c r="AO55" s="189"/>
      <c r="AP55" s="189"/>
      <c r="AQ55" s="189"/>
      <c r="AR55" s="189"/>
      <c r="AS55" s="189"/>
      <c r="AT55" s="189"/>
      <c r="AU55" s="189"/>
      <c r="AV55" s="189"/>
      <c r="AW55" s="189"/>
      <c r="AX55" s="153"/>
      <c r="AY55" s="178" t="b">
        <v>0</v>
      </c>
      <c r="BA55" s="178"/>
      <c r="BB55" s="178">
        <f>IF(O56&gt;0,1,0)</f>
        <v>1</v>
      </c>
      <c r="BC55" s="178">
        <f>IF(O57&gt;0,1,0)</f>
        <v>1</v>
      </c>
      <c r="BD55" s="178">
        <f>IF(O58&gt;0,1,0)</f>
        <v>1</v>
      </c>
      <c r="BE55" s="178">
        <f>IF(O59&gt;0,1,0)</f>
        <v>1</v>
      </c>
      <c r="BF55" s="178">
        <f>IF(O60&gt;0,1,0)</f>
        <v>1</v>
      </c>
      <c r="BG55" s="107">
        <f>SUM(BB55:BF55)</f>
        <v>5</v>
      </c>
      <c r="BH55" s="107"/>
    </row>
    <row r="56" spans="1:60" ht="22.35" customHeight="1" x14ac:dyDescent="0.25">
      <c r="A56" s="150" t="s">
        <v>112</v>
      </c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90">
        <v>1.6</v>
      </c>
      <c r="P56" s="190"/>
      <c r="Q56" s="190"/>
      <c r="R56" s="190"/>
      <c r="S56" s="18" t="s">
        <v>74</v>
      </c>
      <c r="V56" s="18"/>
      <c r="X56" s="18" t="s">
        <v>113</v>
      </c>
      <c r="AB56" s="18"/>
      <c r="AC56" s="18"/>
      <c r="AD56" s="18"/>
      <c r="AG56" s="27">
        <f>AC22</f>
        <v>10</v>
      </c>
      <c r="AH56" s="27"/>
      <c r="AK56" s="18">
        <f>IF(Multiprojekte!AG56&gt;0,1,"")</f>
        <v>1</v>
      </c>
      <c r="AL56" s="152"/>
      <c r="AM56" s="152"/>
      <c r="AN56" s="152" t="s">
        <v>41</v>
      </c>
      <c r="AO56" s="152"/>
      <c r="AP56" s="152"/>
      <c r="AU56" s="18"/>
      <c r="AX56" s="153"/>
      <c r="AY56" s="178"/>
      <c r="AZ56" s="178"/>
      <c r="BA56" s="178"/>
      <c r="BB56" s="178"/>
      <c r="BC56" s="178"/>
      <c r="BD56" s="178"/>
      <c r="BE56" s="178"/>
      <c r="BF56" s="178"/>
      <c r="BG56" s="107"/>
      <c r="BH56" s="107"/>
    </row>
    <row r="57" spans="1:60" ht="22.35" customHeight="1" x14ac:dyDescent="0.25">
      <c r="A57" s="155" t="s">
        <v>114</v>
      </c>
      <c r="B57" s="156"/>
      <c r="C57" s="156"/>
      <c r="D57" s="156"/>
      <c r="E57" s="156"/>
      <c r="F57" s="156"/>
      <c r="G57" s="156"/>
      <c r="H57" s="156"/>
      <c r="I57" s="156"/>
      <c r="J57" s="191" t="s">
        <v>115</v>
      </c>
      <c r="K57" s="191"/>
      <c r="L57" s="191"/>
      <c r="M57" s="191"/>
      <c r="O57" s="190">
        <v>55</v>
      </c>
      <c r="P57" s="190"/>
      <c r="Q57" s="190"/>
      <c r="R57" s="190"/>
      <c r="S57" s="18" t="s">
        <v>106</v>
      </c>
      <c r="V57" s="18"/>
      <c r="X57" s="18" t="s">
        <v>116</v>
      </c>
      <c r="AB57" s="18"/>
      <c r="AC57" s="18"/>
      <c r="AD57" s="18"/>
      <c r="AG57" s="27">
        <f>AG22</f>
        <v>7</v>
      </c>
      <c r="AH57" s="27"/>
      <c r="AK57" s="18">
        <f>IF(Multiprojekte!AG57&gt;0,1,"")</f>
        <v>1</v>
      </c>
      <c r="AL57" s="152"/>
      <c r="AM57" s="152"/>
      <c r="AN57" s="152" t="s">
        <v>41</v>
      </c>
      <c r="AO57" s="152"/>
      <c r="AP57" s="152"/>
      <c r="AU57" s="18"/>
      <c r="AX57" s="153"/>
      <c r="AY57" s="178"/>
      <c r="AZ57" s="178"/>
      <c r="BA57" s="178"/>
      <c r="BB57" s="178"/>
      <c r="BC57" s="178"/>
      <c r="BD57" s="178"/>
      <c r="BE57" s="178"/>
      <c r="BF57" s="178"/>
    </row>
    <row r="58" spans="1:60" ht="22.35" customHeight="1" x14ac:dyDescent="0.25">
      <c r="A58" s="169"/>
      <c r="B58" s="170"/>
      <c r="C58" s="170"/>
      <c r="D58" s="170"/>
      <c r="E58" s="170"/>
      <c r="J58" s="192" t="s">
        <v>117</v>
      </c>
      <c r="K58" s="192"/>
      <c r="L58" s="192"/>
      <c r="M58" s="192"/>
      <c r="O58" s="190">
        <v>90</v>
      </c>
      <c r="P58" s="190"/>
      <c r="Q58" s="190"/>
      <c r="R58" s="190"/>
      <c r="S58" s="18" t="s">
        <v>106</v>
      </c>
      <c r="V58" s="18"/>
      <c r="X58" s="18" t="s">
        <v>118</v>
      </c>
      <c r="AB58" s="18"/>
      <c r="AC58" s="18"/>
      <c r="AD58" s="18"/>
      <c r="AG58" s="27">
        <f>AJ22</f>
        <v>7</v>
      </c>
      <c r="AH58" s="27"/>
      <c r="AK58" s="18">
        <f>IF(Multiprojekte!AG58&gt;0,1,"")</f>
        <v>1</v>
      </c>
      <c r="AL58" s="152"/>
      <c r="AM58" s="152"/>
      <c r="AN58" s="152" t="s">
        <v>41</v>
      </c>
      <c r="AO58" s="152"/>
      <c r="AP58" s="152"/>
      <c r="AU58" s="18"/>
      <c r="AX58" s="153"/>
      <c r="AY58" s="178"/>
      <c r="AZ58" s="178"/>
      <c r="BA58" s="178"/>
      <c r="BB58" s="178"/>
      <c r="BC58" s="178"/>
      <c r="BD58" s="178"/>
      <c r="BE58" s="178"/>
      <c r="BF58" s="178"/>
    </row>
    <row r="59" spans="1:60" ht="22.35" customHeight="1" x14ac:dyDescent="0.25">
      <c r="A59" s="169"/>
      <c r="B59" s="170"/>
      <c r="C59" s="170"/>
      <c r="D59" s="170"/>
      <c r="E59" s="170"/>
      <c r="J59" s="192" t="s">
        <v>119</v>
      </c>
      <c r="K59" s="192"/>
      <c r="L59" s="192"/>
      <c r="M59" s="192"/>
      <c r="O59" s="190">
        <v>60</v>
      </c>
      <c r="P59" s="190"/>
      <c r="Q59" s="190"/>
      <c r="R59" s="190"/>
      <c r="S59" s="18" t="s">
        <v>106</v>
      </c>
      <c r="V59" s="18"/>
      <c r="AB59" s="18"/>
      <c r="AC59" s="18"/>
      <c r="AD59" s="18"/>
      <c r="AL59" s="152"/>
      <c r="AM59" s="152"/>
      <c r="AN59" s="152" t="s">
        <v>41</v>
      </c>
      <c r="AO59" s="152"/>
      <c r="AP59" s="152"/>
      <c r="AU59" s="18"/>
      <c r="AX59" s="153"/>
      <c r="AY59" s="178"/>
      <c r="AZ59" s="178"/>
      <c r="BA59" s="178"/>
      <c r="BB59" s="178"/>
      <c r="BC59" s="178"/>
      <c r="BD59" s="178"/>
      <c r="BE59" s="178"/>
      <c r="BF59" s="178"/>
    </row>
    <row r="60" spans="1:60" ht="22.35" customHeight="1" x14ac:dyDescent="0.25">
      <c r="A60" s="169"/>
      <c r="B60" s="170"/>
      <c r="C60" s="170"/>
      <c r="D60" s="170"/>
      <c r="E60" s="170"/>
      <c r="M60" s="193" t="s">
        <v>120</v>
      </c>
      <c r="O60" s="190">
        <v>35</v>
      </c>
      <c r="P60" s="190"/>
      <c r="Q60" s="190"/>
      <c r="R60" s="190"/>
      <c r="S60" s="18" t="s">
        <v>106</v>
      </c>
      <c r="V60" s="18"/>
      <c r="AB60" s="18"/>
      <c r="AC60" s="18"/>
      <c r="AD60" s="18"/>
      <c r="AL60" s="152"/>
      <c r="AM60" s="152"/>
      <c r="AN60" s="152" t="s">
        <v>41</v>
      </c>
      <c r="AO60" s="152"/>
      <c r="AP60" s="152"/>
      <c r="AU60" s="18"/>
      <c r="AX60" s="153"/>
      <c r="AY60" s="178"/>
      <c r="AZ60" s="178"/>
      <c r="BA60" s="178"/>
      <c r="BB60" s="178"/>
      <c r="BC60" s="178"/>
      <c r="BD60" s="178"/>
      <c r="BE60" s="178"/>
      <c r="BF60" s="178"/>
    </row>
    <row r="61" spans="1:60" ht="22.35" customHeight="1" x14ac:dyDescent="0.25">
      <c r="A61" s="118" t="s">
        <v>121</v>
      </c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94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  <c r="AO61" s="119"/>
      <c r="AP61" s="119"/>
      <c r="AQ61" s="119"/>
      <c r="AR61" s="119"/>
      <c r="AS61" s="119"/>
      <c r="AT61" s="119"/>
      <c r="AU61" s="194"/>
      <c r="AV61" s="119"/>
      <c r="AW61" s="119"/>
      <c r="AX61" s="195"/>
    </row>
    <row r="62" spans="1:60" ht="22.35" customHeight="1" x14ac:dyDescent="0.25">
      <c r="A62" s="196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31"/>
      <c r="AV62" s="21"/>
      <c r="AW62" s="21"/>
      <c r="AX62" s="197"/>
    </row>
    <row r="63" spans="1:60" ht="22.35" customHeight="1" x14ac:dyDescent="0.25">
      <c r="A63" s="196"/>
      <c r="B63" s="198"/>
      <c r="C63" s="198"/>
      <c r="D63" s="198"/>
      <c r="E63" s="198"/>
      <c r="F63" s="198"/>
      <c r="G63" s="198"/>
      <c r="H63" s="198"/>
      <c r="I63" s="198"/>
      <c r="J63" s="199">
        <f ca="1">TODAY()</f>
        <v>45820</v>
      </c>
      <c r="K63" s="199"/>
      <c r="L63" s="199"/>
      <c r="M63" s="199"/>
      <c r="N63" s="199"/>
      <c r="O63" s="199"/>
      <c r="P63" s="21"/>
      <c r="Q63" s="21"/>
      <c r="R63" s="21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31"/>
      <c r="AD63" s="31"/>
      <c r="AE63" s="31"/>
      <c r="AF63" s="31"/>
      <c r="AG63" s="21"/>
      <c r="AH63" s="21"/>
      <c r="AI63" s="21"/>
      <c r="AJ63" s="200"/>
      <c r="AK63" s="200"/>
      <c r="AL63" s="200"/>
      <c r="AM63" s="200"/>
      <c r="AN63" s="200"/>
      <c r="AO63" s="200"/>
      <c r="AP63" s="200"/>
      <c r="AQ63" s="200"/>
      <c r="AR63" s="200"/>
      <c r="AS63" s="200"/>
      <c r="AT63" s="200"/>
      <c r="AU63" s="200"/>
      <c r="AV63" s="200"/>
      <c r="AW63" s="200"/>
      <c r="AX63" s="197"/>
    </row>
    <row r="64" spans="1:60" ht="22.35" customHeight="1" x14ac:dyDescent="0.25">
      <c r="A64" s="196"/>
      <c r="B64" s="201" t="s">
        <v>122</v>
      </c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1"/>
      <c r="Q64" s="21"/>
      <c r="R64" s="21"/>
      <c r="S64" s="202" t="s">
        <v>123</v>
      </c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21"/>
      <c r="AH64" s="21"/>
      <c r="AI64" s="21"/>
      <c r="AJ64" s="201" t="s">
        <v>123</v>
      </c>
      <c r="AK64" s="201"/>
      <c r="AL64" s="201"/>
      <c r="AM64" s="201"/>
      <c r="AN64" s="201"/>
      <c r="AO64" s="201"/>
      <c r="AP64" s="201"/>
      <c r="AQ64" s="201"/>
      <c r="AR64" s="201"/>
      <c r="AS64" s="201"/>
      <c r="AT64" s="201"/>
      <c r="AU64" s="201"/>
      <c r="AV64" s="201"/>
      <c r="AW64" s="201"/>
      <c r="AX64" s="197"/>
    </row>
    <row r="65" spans="1:50" ht="22.35" customHeight="1" thickBot="1" x14ac:dyDescent="0.3">
      <c r="A65" s="203"/>
      <c r="B65" s="204"/>
      <c r="C65" s="204"/>
      <c r="D65" s="204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5"/>
      <c r="W65" s="204"/>
      <c r="X65" s="204"/>
      <c r="Y65" s="204"/>
      <c r="Z65" s="204"/>
      <c r="AA65" s="204"/>
      <c r="AB65" s="206"/>
      <c r="AC65" s="206"/>
      <c r="AD65" s="206"/>
      <c r="AE65" s="204"/>
      <c r="AF65" s="204"/>
      <c r="AG65" s="204"/>
      <c r="AH65" s="204"/>
      <c r="AI65" s="204"/>
      <c r="AJ65" s="204"/>
      <c r="AK65" s="204"/>
      <c r="AL65" s="204"/>
      <c r="AM65" s="204"/>
      <c r="AN65" s="204"/>
      <c r="AO65" s="204"/>
      <c r="AP65" s="204"/>
      <c r="AQ65" s="204"/>
      <c r="AR65" s="204"/>
      <c r="AS65" s="204"/>
      <c r="AT65" s="204"/>
      <c r="AU65" s="205"/>
      <c r="AV65" s="204"/>
      <c r="AW65" s="204"/>
      <c r="AX65" s="207"/>
    </row>
    <row r="66" spans="1:50" ht="13.8" thickTop="1" x14ac:dyDescent="0.25"/>
    <row r="67" spans="1:50" ht="22.35" customHeight="1" x14ac:dyDescent="0.25">
      <c r="A67" s="170" t="s">
        <v>41</v>
      </c>
      <c r="B67" s="170"/>
      <c r="C67" s="170"/>
      <c r="D67" s="170"/>
      <c r="E67" s="170"/>
      <c r="V67" s="18"/>
      <c r="AB67" s="18"/>
      <c r="AC67" s="18"/>
      <c r="AD67" s="18"/>
      <c r="AL67" s="152"/>
      <c r="AM67" s="152"/>
      <c r="AN67" s="152" t="s">
        <v>41</v>
      </c>
      <c r="AO67" s="152"/>
      <c r="AP67" s="152"/>
    </row>
    <row r="68" spans="1:50" ht="22.35" customHeight="1" x14ac:dyDescent="0.25">
      <c r="A68" s="170" t="s">
        <v>41</v>
      </c>
      <c r="B68" s="170"/>
      <c r="C68" s="170"/>
      <c r="D68" s="170"/>
      <c r="E68" s="170"/>
      <c r="V68" s="18"/>
      <c r="AB68" s="18"/>
      <c r="AC68" s="18"/>
      <c r="AD68" s="18"/>
      <c r="AL68" s="152"/>
      <c r="AM68" s="152"/>
      <c r="AN68" s="152" t="s">
        <v>41</v>
      </c>
      <c r="AO68" s="152"/>
      <c r="AP68" s="152"/>
    </row>
    <row r="69" spans="1:50" ht="22.35" customHeight="1" x14ac:dyDescent="0.25">
      <c r="A69" s="170" t="s">
        <v>41</v>
      </c>
      <c r="B69" s="170"/>
      <c r="C69" s="170"/>
      <c r="D69" s="170"/>
      <c r="E69" s="170"/>
      <c r="V69" s="18"/>
      <c r="AB69" s="18"/>
      <c r="AC69" s="18"/>
      <c r="AD69" s="18"/>
      <c r="AL69" s="152"/>
      <c r="AM69" s="152"/>
      <c r="AN69" s="152" t="s">
        <v>41</v>
      </c>
      <c r="AO69" s="152"/>
      <c r="AP69" s="152"/>
    </row>
    <row r="70" spans="1:50" ht="22.35" customHeight="1" x14ac:dyDescent="0.25">
      <c r="A70" s="170" t="s">
        <v>41</v>
      </c>
      <c r="B70" s="170"/>
      <c r="C70" s="170"/>
      <c r="D70" s="170"/>
      <c r="E70" s="170"/>
      <c r="V70" s="18"/>
      <c r="AB70" s="18"/>
      <c r="AC70" s="18"/>
      <c r="AD70" s="18"/>
      <c r="AL70" s="152"/>
      <c r="AM70" s="152"/>
      <c r="AN70" s="152" t="s">
        <v>41</v>
      </c>
      <c r="AO70" s="152"/>
      <c r="AP70" s="152"/>
    </row>
    <row r="71" spans="1:50" ht="22.35" customHeight="1" x14ac:dyDescent="0.25">
      <c r="A71" s="170" t="s">
        <v>41</v>
      </c>
      <c r="B71" s="170"/>
      <c r="C71" s="170"/>
      <c r="D71" s="170"/>
      <c r="E71" s="170"/>
      <c r="V71" s="18"/>
      <c r="AB71" s="18"/>
      <c r="AC71" s="18"/>
      <c r="AD71" s="18"/>
      <c r="AL71" s="152"/>
      <c r="AM71" s="152"/>
      <c r="AN71" s="152" t="s">
        <v>41</v>
      </c>
      <c r="AO71" s="152"/>
      <c r="AP71" s="152"/>
    </row>
    <row r="72" spans="1:50" ht="22.35" customHeight="1" x14ac:dyDescent="0.25">
      <c r="A72" s="170" t="s">
        <v>41</v>
      </c>
      <c r="B72" s="170"/>
      <c r="C72" s="170"/>
      <c r="D72" s="170"/>
      <c r="E72" s="170"/>
      <c r="V72" s="18"/>
      <c r="AB72" s="18"/>
      <c r="AC72" s="18"/>
      <c r="AD72" s="18"/>
      <c r="AL72" s="152"/>
      <c r="AM72" s="152"/>
      <c r="AN72" s="152" t="s">
        <v>41</v>
      </c>
      <c r="AO72" s="152"/>
      <c r="AP72" s="152"/>
    </row>
    <row r="73" spans="1:50" ht="22.35" customHeight="1" x14ac:dyDescent="0.25">
      <c r="A73" s="170" t="s">
        <v>41</v>
      </c>
      <c r="B73" s="170"/>
      <c r="C73" s="170"/>
      <c r="D73" s="170"/>
      <c r="E73" s="170"/>
      <c r="V73" s="18"/>
      <c r="AB73" s="18"/>
      <c r="AC73" s="18"/>
      <c r="AD73" s="18"/>
      <c r="AL73" s="152"/>
      <c r="AM73" s="152"/>
      <c r="AN73" s="152" t="s">
        <v>41</v>
      </c>
      <c r="AO73" s="152"/>
      <c r="AP73" s="152"/>
    </row>
    <row r="74" spans="1:50" ht="22.35" customHeight="1" x14ac:dyDescent="0.25">
      <c r="A74" s="170" t="s">
        <v>41</v>
      </c>
      <c r="B74" s="170"/>
      <c r="C74" s="170"/>
      <c r="D74" s="170"/>
      <c r="E74" s="170"/>
      <c r="V74" s="18"/>
      <c r="AB74" s="18"/>
      <c r="AC74" s="18"/>
      <c r="AD74" s="18"/>
      <c r="AL74" s="152"/>
      <c r="AM74" s="152"/>
      <c r="AN74" s="152" t="s">
        <v>41</v>
      </c>
      <c r="AO74" s="152"/>
      <c r="AP74" s="152"/>
    </row>
    <row r="75" spans="1:50" ht="22.35" customHeight="1" x14ac:dyDescent="0.25">
      <c r="A75" s="170" t="s">
        <v>41</v>
      </c>
      <c r="B75" s="170"/>
      <c r="C75" s="170"/>
      <c r="D75" s="170"/>
      <c r="E75" s="170"/>
      <c r="V75" s="18"/>
      <c r="AB75" s="18"/>
      <c r="AC75" s="18"/>
      <c r="AD75" s="18"/>
      <c r="AL75" s="152"/>
      <c r="AM75" s="152"/>
      <c r="AN75" s="152" t="s">
        <v>41</v>
      </c>
      <c r="AO75" s="152"/>
      <c r="AP75" s="152"/>
    </row>
    <row r="76" spans="1:50" ht="22.35" customHeight="1" x14ac:dyDescent="0.25">
      <c r="A76" s="170" t="s">
        <v>41</v>
      </c>
      <c r="B76" s="170"/>
      <c r="C76" s="170"/>
      <c r="D76" s="170"/>
      <c r="E76" s="170"/>
      <c r="V76" s="18"/>
      <c r="AB76" s="18"/>
      <c r="AC76" s="18"/>
      <c r="AD76" s="18"/>
      <c r="AL76" s="152"/>
      <c r="AM76" s="152"/>
      <c r="AN76" s="152" t="s">
        <v>41</v>
      </c>
      <c r="AO76" s="152"/>
      <c r="AP76" s="152"/>
    </row>
    <row r="77" spans="1:50" ht="22.35" customHeight="1" x14ac:dyDescent="0.25">
      <c r="A77" s="170" t="s">
        <v>41</v>
      </c>
      <c r="B77" s="170"/>
      <c r="C77" s="170"/>
      <c r="D77" s="170"/>
      <c r="E77" s="170"/>
      <c r="V77" s="18"/>
      <c r="AB77" s="18"/>
      <c r="AC77" s="18"/>
      <c r="AD77" s="18"/>
      <c r="AL77" s="152"/>
      <c r="AM77" s="152"/>
      <c r="AN77" s="152" t="s">
        <v>41</v>
      </c>
      <c r="AO77" s="152"/>
      <c r="AP77" s="152"/>
    </row>
    <row r="78" spans="1:50" ht="22.35" customHeight="1" x14ac:dyDescent="0.25">
      <c r="A78" s="170" t="s">
        <v>41</v>
      </c>
      <c r="B78" s="170"/>
      <c r="C78" s="170"/>
      <c r="D78" s="170"/>
      <c r="E78" s="170"/>
      <c r="V78" s="18"/>
      <c r="AB78" s="18"/>
      <c r="AC78" s="18"/>
      <c r="AD78" s="18"/>
      <c r="AL78" s="152"/>
      <c r="AM78" s="152"/>
      <c r="AN78" s="152" t="s">
        <v>41</v>
      </c>
      <c r="AO78" s="152"/>
      <c r="AP78" s="152"/>
    </row>
    <row r="79" spans="1:50" ht="22.35" customHeight="1" x14ac:dyDescent="0.25">
      <c r="A79" s="170" t="s">
        <v>41</v>
      </c>
      <c r="B79" s="170"/>
      <c r="C79" s="170"/>
      <c r="D79" s="170"/>
      <c r="E79" s="170"/>
      <c r="V79" s="18"/>
      <c r="AB79" s="18"/>
      <c r="AC79" s="18"/>
      <c r="AD79" s="18"/>
      <c r="AL79" s="152"/>
      <c r="AM79" s="152"/>
      <c r="AN79" s="152" t="s">
        <v>41</v>
      </c>
      <c r="AO79" s="152"/>
      <c r="AP79" s="152"/>
    </row>
    <row r="80" spans="1:50" ht="22.35" customHeight="1" x14ac:dyDescent="0.25">
      <c r="A80" s="170" t="s">
        <v>41</v>
      </c>
      <c r="B80" s="170"/>
      <c r="C80" s="170"/>
      <c r="D80" s="170"/>
      <c r="E80" s="170"/>
      <c r="V80" s="18"/>
      <c r="AB80" s="18"/>
      <c r="AC80" s="18"/>
      <c r="AD80" s="18"/>
      <c r="AL80" s="152"/>
      <c r="AM80" s="152"/>
      <c r="AN80" s="152" t="s">
        <v>41</v>
      </c>
      <c r="AO80" s="152"/>
      <c r="AP80" s="152"/>
    </row>
    <row r="81" spans="1:42" ht="22.35" customHeight="1" x14ac:dyDescent="0.25">
      <c r="A81" s="170" t="s">
        <v>41</v>
      </c>
      <c r="B81" s="170"/>
      <c r="C81" s="170"/>
      <c r="D81" s="170"/>
      <c r="E81" s="170"/>
      <c r="V81" s="18"/>
      <c r="AB81" s="18"/>
      <c r="AC81" s="18"/>
      <c r="AD81" s="18"/>
      <c r="AL81" s="152"/>
      <c r="AM81" s="152"/>
      <c r="AN81" s="152" t="s">
        <v>41</v>
      </c>
      <c r="AO81" s="152"/>
      <c r="AP81" s="152"/>
    </row>
    <row r="82" spans="1:42" ht="22.35" customHeight="1" x14ac:dyDescent="0.25">
      <c r="A82" s="170" t="s">
        <v>41</v>
      </c>
      <c r="B82" s="170"/>
      <c r="C82" s="170"/>
      <c r="D82" s="170"/>
      <c r="E82" s="170"/>
      <c r="V82" s="18"/>
      <c r="AB82" s="18"/>
      <c r="AC82" s="18"/>
      <c r="AD82" s="18"/>
      <c r="AL82" s="152"/>
      <c r="AM82" s="152"/>
      <c r="AN82" s="152" t="s">
        <v>41</v>
      </c>
      <c r="AO82" s="152"/>
      <c r="AP82" s="152"/>
    </row>
    <row r="83" spans="1:42" ht="22.35" customHeight="1" x14ac:dyDescent="0.25">
      <c r="A83" s="170" t="s">
        <v>41</v>
      </c>
      <c r="B83" s="170"/>
      <c r="C83" s="170"/>
      <c r="D83" s="170"/>
      <c r="E83" s="170"/>
      <c r="V83" s="18"/>
      <c r="AB83" s="18"/>
      <c r="AC83" s="18"/>
      <c r="AD83" s="18"/>
      <c r="AL83" s="152"/>
      <c r="AM83" s="152"/>
      <c r="AN83" s="152" t="s">
        <v>41</v>
      </c>
      <c r="AO83" s="152"/>
      <c r="AP83" s="152"/>
    </row>
    <row r="84" spans="1:42" ht="22.35" customHeight="1" x14ac:dyDescent="0.25">
      <c r="A84" s="170" t="s">
        <v>41</v>
      </c>
      <c r="B84" s="170"/>
      <c r="C84" s="170"/>
      <c r="D84" s="170"/>
      <c r="E84" s="170"/>
      <c r="V84" s="18"/>
      <c r="AB84" s="18"/>
      <c r="AC84" s="18"/>
      <c r="AD84" s="18"/>
      <c r="AL84" s="152"/>
      <c r="AM84" s="152"/>
      <c r="AN84" s="152" t="s">
        <v>41</v>
      </c>
      <c r="AO84" s="152"/>
      <c r="AP84" s="152"/>
    </row>
    <row r="85" spans="1:42" ht="22.35" customHeight="1" x14ac:dyDescent="0.25">
      <c r="A85" s="170" t="s">
        <v>41</v>
      </c>
      <c r="B85" s="170"/>
      <c r="C85" s="170"/>
      <c r="D85" s="170"/>
      <c r="E85" s="170"/>
      <c r="V85" s="18"/>
      <c r="AB85" s="18"/>
      <c r="AC85" s="18"/>
      <c r="AD85" s="18"/>
      <c r="AL85" s="152"/>
      <c r="AM85" s="152"/>
      <c r="AN85" s="152" t="s">
        <v>41</v>
      </c>
      <c r="AO85" s="152"/>
      <c r="AP85" s="152"/>
    </row>
    <row r="86" spans="1:42" ht="22.35" customHeight="1" x14ac:dyDescent="0.25">
      <c r="A86" s="170" t="s">
        <v>41</v>
      </c>
      <c r="B86" s="170"/>
      <c r="C86" s="170"/>
      <c r="D86" s="170"/>
      <c r="E86" s="170"/>
      <c r="V86" s="18"/>
      <c r="AB86" s="18"/>
      <c r="AC86" s="18"/>
      <c r="AD86" s="18"/>
      <c r="AL86" s="152"/>
      <c r="AM86" s="152"/>
      <c r="AN86" s="152" t="s">
        <v>41</v>
      </c>
      <c r="AO86" s="152"/>
      <c r="AP86" s="152"/>
    </row>
    <row r="87" spans="1:42" ht="22.35" customHeight="1" x14ac:dyDescent="0.25">
      <c r="A87" s="170" t="s">
        <v>41</v>
      </c>
      <c r="B87" s="170"/>
      <c r="C87" s="170"/>
      <c r="D87" s="170"/>
      <c r="E87" s="170"/>
      <c r="V87" s="18"/>
      <c r="AB87" s="18"/>
      <c r="AC87" s="18"/>
      <c r="AD87" s="18"/>
      <c r="AL87" s="152"/>
      <c r="AM87" s="152"/>
      <c r="AN87" s="152" t="s">
        <v>41</v>
      </c>
      <c r="AO87" s="152"/>
      <c r="AP87" s="152"/>
    </row>
    <row r="88" spans="1:42" ht="22.35" customHeight="1" x14ac:dyDescent="0.25">
      <c r="A88" s="170" t="s">
        <v>41</v>
      </c>
      <c r="B88" s="170"/>
      <c r="C88" s="170"/>
      <c r="D88" s="170"/>
      <c r="E88" s="170"/>
      <c r="V88" s="18"/>
      <c r="AB88" s="18"/>
      <c r="AC88" s="18"/>
      <c r="AD88" s="18"/>
      <c r="AL88" s="152"/>
      <c r="AM88" s="152"/>
      <c r="AN88" s="152" t="s">
        <v>41</v>
      </c>
      <c r="AO88" s="152"/>
      <c r="AP88" s="152"/>
    </row>
    <row r="89" spans="1:42" ht="22.35" customHeight="1" x14ac:dyDescent="0.25">
      <c r="A89" s="170" t="s">
        <v>41</v>
      </c>
      <c r="B89" s="170"/>
      <c r="C89" s="170"/>
      <c r="D89" s="170"/>
      <c r="E89" s="170"/>
      <c r="V89" s="18"/>
      <c r="AB89" s="18"/>
      <c r="AC89" s="18"/>
      <c r="AD89" s="18"/>
      <c r="AL89" s="152"/>
      <c r="AM89" s="152"/>
      <c r="AN89" s="152" t="s">
        <v>41</v>
      </c>
      <c r="AO89" s="152"/>
      <c r="AP89" s="152"/>
    </row>
    <row r="90" spans="1:42" ht="22.35" customHeight="1" x14ac:dyDescent="0.25">
      <c r="A90" s="170" t="s">
        <v>41</v>
      </c>
      <c r="B90" s="170"/>
      <c r="C90" s="170"/>
      <c r="D90" s="170"/>
      <c r="E90" s="170"/>
      <c r="V90" s="18"/>
      <c r="AB90" s="18"/>
      <c r="AC90" s="18"/>
      <c r="AD90" s="18"/>
      <c r="AL90" s="152"/>
      <c r="AM90" s="152"/>
      <c r="AN90" s="152" t="s">
        <v>41</v>
      </c>
      <c r="AO90" s="152"/>
      <c r="AP90" s="152"/>
    </row>
    <row r="91" spans="1:42" ht="22.35" customHeight="1" x14ac:dyDescent="0.25">
      <c r="A91" s="170" t="s">
        <v>41</v>
      </c>
      <c r="B91" s="170"/>
      <c r="C91" s="170"/>
      <c r="D91" s="170"/>
      <c r="E91" s="170"/>
      <c r="V91" s="18"/>
      <c r="AB91" s="18"/>
      <c r="AC91" s="18"/>
      <c r="AD91" s="18"/>
      <c r="AL91" s="152"/>
      <c r="AM91" s="152"/>
      <c r="AN91" s="152" t="s">
        <v>41</v>
      </c>
      <c r="AO91" s="152"/>
      <c r="AP91" s="152"/>
    </row>
    <row r="92" spans="1:42" ht="22.35" customHeight="1" x14ac:dyDescent="0.25">
      <c r="A92" s="170" t="s">
        <v>41</v>
      </c>
      <c r="B92" s="170"/>
      <c r="C92" s="170"/>
      <c r="D92" s="170"/>
      <c r="E92" s="170"/>
      <c r="V92" s="18"/>
      <c r="AB92" s="18"/>
      <c r="AC92" s="18"/>
      <c r="AD92" s="18"/>
      <c r="AL92" s="152"/>
      <c r="AM92" s="152"/>
      <c r="AN92" s="152" t="s">
        <v>41</v>
      </c>
      <c r="AO92" s="152"/>
      <c r="AP92" s="152"/>
    </row>
    <row r="93" spans="1:42" ht="22.35" customHeight="1" x14ac:dyDescent="0.25">
      <c r="A93" s="170" t="s">
        <v>41</v>
      </c>
      <c r="B93" s="170"/>
      <c r="C93" s="170"/>
      <c r="D93" s="170"/>
      <c r="E93" s="170"/>
      <c r="V93" s="18"/>
      <c r="AB93" s="18"/>
      <c r="AC93" s="18"/>
      <c r="AD93" s="18"/>
      <c r="AL93" s="152"/>
      <c r="AM93" s="152"/>
      <c r="AN93" s="152" t="s">
        <v>41</v>
      </c>
      <c r="AO93" s="152"/>
      <c r="AP93" s="152"/>
    </row>
    <row r="94" spans="1:42" ht="22.35" customHeight="1" x14ac:dyDescent="0.25">
      <c r="A94" s="170" t="s">
        <v>41</v>
      </c>
      <c r="B94" s="170"/>
      <c r="C94" s="170"/>
      <c r="D94" s="170"/>
      <c r="E94" s="170"/>
      <c r="V94" s="18"/>
      <c r="AB94" s="18"/>
      <c r="AC94" s="18"/>
      <c r="AD94" s="18"/>
      <c r="AL94" s="152"/>
      <c r="AM94" s="152"/>
      <c r="AN94" s="152" t="s">
        <v>41</v>
      </c>
      <c r="AO94" s="152"/>
      <c r="AP94" s="152"/>
    </row>
    <row r="95" spans="1:42" ht="22.35" customHeight="1" x14ac:dyDescent="0.25">
      <c r="A95" s="170" t="s">
        <v>41</v>
      </c>
      <c r="B95" s="170"/>
      <c r="C95" s="170"/>
      <c r="D95" s="170"/>
      <c r="E95" s="170"/>
      <c r="V95" s="18"/>
      <c r="AB95" s="18"/>
      <c r="AC95" s="18"/>
      <c r="AD95" s="18"/>
      <c r="AL95" s="152"/>
      <c r="AM95" s="152"/>
      <c r="AN95" s="152" t="s">
        <v>41</v>
      </c>
      <c r="AO95" s="152"/>
      <c r="AP95" s="152"/>
    </row>
    <row r="96" spans="1:42" ht="22.35" customHeight="1" x14ac:dyDescent="0.25">
      <c r="A96" s="170" t="s">
        <v>41</v>
      </c>
      <c r="B96" s="170"/>
      <c r="C96" s="170"/>
      <c r="D96" s="170"/>
      <c r="E96" s="170"/>
      <c r="V96" s="18"/>
      <c r="AB96" s="18"/>
      <c r="AC96" s="18"/>
      <c r="AD96" s="18"/>
      <c r="AL96" s="152"/>
      <c r="AM96" s="152"/>
      <c r="AN96" s="152" t="s">
        <v>41</v>
      </c>
      <c r="AO96" s="152"/>
      <c r="AP96" s="152"/>
    </row>
    <row r="97" spans="1:58" ht="22.35" customHeight="1" x14ac:dyDescent="0.25">
      <c r="A97" s="170" t="s">
        <v>41</v>
      </c>
      <c r="B97" s="170"/>
      <c r="C97" s="170"/>
      <c r="D97" s="170"/>
      <c r="E97" s="170"/>
      <c r="V97" s="18"/>
      <c r="AB97" s="18"/>
      <c r="AC97" s="18"/>
      <c r="AD97" s="18"/>
      <c r="AL97" s="152"/>
      <c r="AM97" s="152"/>
      <c r="AN97" s="152" t="s">
        <v>41</v>
      </c>
      <c r="AO97" s="152"/>
      <c r="AP97" s="152"/>
    </row>
    <row r="98" spans="1:58" ht="22.35" customHeight="1" x14ac:dyDescent="0.25">
      <c r="A98" s="170" t="s">
        <v>41</v>
      </c>
      <c r="B98" s="170"/>
      <c r="C98" s="170"/>
      <c r="D98" s="170"/>
      <c r="E98" s="170"/>
      <c r="V98" s="18"/>
      <c r="AB98" s="18"/>
      <c r="AC98" s="18"/>
      <c r="AD98" s="18"/>
      <c r="AL98" s="152"/>
      <c r="AM98" s="152"/>
      <c r="AN98" s="152" t="s">
        <v>41</v>
      </c>
      <c r="AO98" s="152"/>
      <c r="AP98" s="152"/>
    </row>
    <row r="99" spans="1:58" ht="22.35" customHeight="1" x14ac:dyDescent="0.25">
      <c r="A99" s="170" t="s">
        <v>41</v>
      </c>
      <c r="B99" s="170"/>
      <c r="C99" s="170"/>
      <c r="D99" s="170"/>
      <c r="E99" s="170"/>
      <c r="V99" s="18"/>
      <c r="AB99" s="18"/>
      <c r="AC99" s="18"/>
      <c r="AD99" s="18"/>
      <c r="AL99" s="152"/>
      <c r="AM99" s="152"/>
      <c r="AN99" s="152" t="s">
        <v>41</v>
      </c>
      <c r="AO99" s="152"/>
      <c r="AP99" s="152"/>
      <c r="AU99" s="18"/>
      <c r="AZ99" s="18"/>
      <c r="BA99" s="18"/>
      <c r="BB99" s="18"/>
      <c r="BC99" s="18"/>
      <c r="BD99" s="18"/>
    </row>
    <row r="100" spans="1:58" ht="22.35" customHeight="1" x14ac:dyDescent="0.25">
      <c r="A100" s="170" t="s">
        <v>41</v>
      </c>
      <c r="B100" s="170"/>
      <c r="C100" s="170"/>
      <c r="D100" s="170"/>
      <c r="E100" s="170"/>
      <c r="V100" s="18"/>
      <c r="AB100" s="18"/>
      <c r="AC100" s="18"/>
      <c r="AD100" s="18"/>
      <c r="AL100" s="152"/>
      <c r="AM100" s="152"/>
      <c r="AN100" s="152" t="s">
        <v>41</v>
      </c>
      <c r="AO100" s="152"/>
      <c r="AP100" s="152"/>
      <c r="AU100" s="18"/>
      <c r="AZ100" s="18"/>
      <c r="BA100" s="18"/>
      <c r="BB100" s="18"/>
      <c r="BC100" s="18"/>
      <c r="BD100" s="18"/>
    </row>
    <row r="101" spans="1:58" ht="22.35" customHeight="1" x14ac:dyDescent="0.25">
      <c r="A101" s="170" t="s">
        <v>41</v>
      </c>
      <c r="B101" s="170"/>
      <c r="C101" s="170"/>
      <c r="D101" s="170"/>
      <c r="E101" s="170"/>
      <c r="V101" s="18"/>
      <c r="AB101" s="18"/>
      <c r="AC101" s="18"/>
      <c r="AD101" s="18"/>
      <c r="AL101" s="152"/>
      <c r="AM101" s="152"/>
      <c r="AN101" s="152" t="s">
        <v>41</v>
      </c>
      <c r="AO101" s="152"/>
      <c r="AP101" s="152"/>
      <c r="AU101" s="18"/>
      <c r="AZ101" s="18"/>
      <c r="BA101" s="18"/>
      <c r="BB101" s="18"/>
      <c r="BC101" s="18"/>
      <c r="BD101" s="18"/>
    </row>
    <row r="102" spans="1:58" ht="22.35" customHeight="1" x14ac:dyDescent="0.25">
      <c r="A102" s="170" t="s">
        <v>41</v>
      </c>
      <c r="B102" s="170"/>
      <c r="C102" s="170"/>
      <c r="D102" s="170"/>
      <c r="E102" s="170"/>
      <c r="V102" s="18"/>
      <c r="AB102" s="18"/>
      <c r="AC102" s="18"/>
      <c r="AD102" s="18"/>
      <c r="AL102" s="152"/>
      <c r="AM102" s="152"/>
      <c r="AN102" s="152" t="s">
        <v>41</v>
      </c>
      <c r="AO102" s="152"/>
      <c r="AP102" s="152"/>
      <c r="AU102" s="18"/>
      <c r="AZ102" s="18"/>
      <c r="BA102" s="18"/>
      <c r="BB102" s="18"/>
      <c r="BC102" s="18"/>
      <c r="BD102" s="18"/>
    </row>
    <row r="103" spans="1:58" ht="22.35" customHeight="1" x14ac:dyDescent="0.25">
      <c r="A103" s="170" t="s">
        <v>124</v>
      </c>
      <c r="B103" s="170" t="s">
        <v>124</v>
      </c>
      <c r="C103" s="170" t="s">
        <v>124</v>
      </c>
      <c r="D103" s="170" t="s">
        <v>124</v>
      </c>
      <c r="E103" s="170" t="s">
        <v>124</v>
      </c>
      <c r="V103" s="18"/>
      <c r="AB103" s="18"/>
      <c r="AC103" s="18"/>
      <c r="AD103" s="18"/>
      <c r="AL103" s="152"/>
      <c r="AM103" s="152"/>
      <c r="AN103" s="152" t="s">
        <v>41</v>
      </c>
      <c r="AO103" s="152"/>
      <c r="AP103" s="152"/>
      <c r="AU103" s="18"/>
      <c r="AZ103" s="18"/>
      <c r="BA103" s="18"/>
      <c r="BB103" s="18"/>
      <c r="BC103" s="18"/>
      <c r="BD103" s="18"/>
    </row>
    <row r="104" spans="1:58" ht="22.35" customHeight="1" thickBot="1" x14ac:dyDescent="0.3">
      <c r="V104" s="18"/>
      <c r="AB104" s="18"/>
      <c r="AC104" s="18"/>
      <c r="AD104" s="18"/>
      <c r="AU104" s="18"/>
      <c r="AZ104" s="18"/>
      <c r="BA104" s="18"/>
      <c r="BB104" s="18"/>
      <c r="BC104" s="18"/>
      <c r="BD104" s="18"/>
    </row>
    <row r="105" spans="1:58" ht="15" customHeight="1" x14ac:dyDescent="0.25">
      <c r="A105" s="208"/>
      <c r="B105" s="209"/>
      <c r="C105" s="209"/>
      <c r="D105" s="209"/>
      <c r="E105" s="209"/>
      <c r="F105" s="209"/>
      <c r="G105" s="209"/>
      <c r="H105" s="209"/>
      <c r="I105" s="209"/>
      <c r="J105" s="209"/>
      <c r="K105" s="209"/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10"/>
      <c r="W105" s="209"/>
      <c r="X105" s="209"/>
      <c r="Y105" s="209"/>
      <c r="Z105" s="209"/>
      <c r="AA105" s="209"/>
      <c r="AB105" s="211"/>
      <c r="AC105" s="211"/>
      <c r="AD105" s="211"/>
      <c r="AE105" s="209"/>
      <c r="AF105" s="209"/>
      <c r="AG105" s="209"/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10"/>
      <c r="AV105" s="209"/>
      <c r="AW105" s="209"/>
      <c r="AX105" s="212"/>
      <c r="AY105" s="107"/>
      <c r="AZ105" s="18"/>
      <c r="BA105" s="18"/>
      <c r="BB105" s="18"/>
      <c r="BC105" s="18"/>
      <c r="BD105" s="18"/>
      <c r="BE105" s="107"/>
      <c r="BF105" s="107"/>
    </row>
    <row r="106" spans="1:58" ht="15" customHeight="1" x14ac:dyDescent="0.25">
      <c r="A106" s="213" t="s">
        <v>121</v>
      </c>
      <c r="B106" s="119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94"/>
      <c r="W106" s="119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9"/>
      <c r="AM106" s="119"/>
      <c r="AN106" s="119"/>
      <c r="AO106" s="119"/>
      <c r="AP106" s="119"/>
      <c r="AQ106" s="119"/>
      <c r="AR106" s="119"/>
      <c r="AS106" s="119"/>
      <c r="AT106" s="119"/>
      <c r="AU106" s="194"/>
      <c r="AV106" s="119"/>
      <c r="AW106" s="119"/>
      <c r="AX106" s="214"/>
      <c r="AY106" s="107"/>
      <c r="AZ106" s="18"/>
      <c r="BA106" s="18"/>
      <c r="BB106" s="18"/>
      <c r="BC106" s="18"/>
      <c r="BD106" s="18"/>
      <c r="BE106" s="107"/>
      <c r="BF106" s="107"/>
    </row>
    <row r="107" spans="1:58" ht="15" customHeight="1" x14ac:dyDescent="0.25">
      <c r="A107" s="215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3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31"/>
      <c r="AV107" s="21"/>
      <c r="AW107" s="21"/>
      <c r="AX107" s="216"/>
      <c r="AY107" s="107"/>
      <c r="AZ107" s="18"/>
      <c r="BA107" s="18">
        <f>SUM(BA19:BA106)</f>
        <v>8</v>
      </c>
      <c r="BB107" s="18"/>
      <c r="BC107" s="18"/>
      <c r="BD107" s="18">
        <f>SUM(BD19:BD106)</f>
        <v>1</v>
      </c>
      <c r="BE107" s="107"/>
      <c r="BF107" s="107">
        <f>SUM(BA107:BE107)</f>
        <v>9</v>
      </c>
    </row>
    <row r="108" spans="1:58" ht="15" customHeight="1" x14ac:dyDescent="0.25">
      <c r="A108" s="215"/>
      <c r="B108" s="200"/>
      <c r="C108" s="200"/>
      <c r="D108" s="200"/>
      <c r="E108" s="200"/>
      <c r="F108" s="200"/>
      <c r="G108" s="200"/>
      <c r="H108" s="200"/>
      <c r="I108" s="200"/>
      <c r="J108" s="200"/>
      <c r="K108" s="200"/>
      <c r="L108" s="200"/>
      <c r="M108" s="200"/>
      <c r="N108" s="200"/>
      <c r="O108" s="200"/>
      <c r="P108" s="21"/>
      <c r="Q108" s="21"/>
      <c r="R108" s="21"/>
      <c r="S108" s="198"/>
      <c r="T108" s="198"/>
      <c r="U108" s="198"/>
      <c r="V108" s="198"/>
      <c r="W108" s="198"/>
      <c r="X108" s="198"/>
      <c r="Y108" s="198"/>
      <c r="Z108" s="198"/>
      <c r="AA108" s="198"/>
      <c r="AB108" s="198"/>
      <c r="AC108" s="31"/>
      <c r="AD108" s="31"/>
      <c r="AE108" s="31"/>
      <c r="AF108" s="31"/>
      <c r="AG108" s="21"/>
      <c r="AH108" s="21"/>
      <c r="AI108" s="21"/>
      <c r="AJ108" s="200"/>
      <c r="AK108" s="200"/>
      <c r="AL108" s="200"/>
      <c r="AM108" s="200"/>
      <c r="AN108" s="200"/>
      <c r="AO108" s="200"/>
      <c r="AP108" s="200"/>
      <c r="AQ108" s="200"/>
      <c r="AR108" s="200"/>
      <c r="AS108" s="200"/>
      <c r="AT108" s="200"/>
      <c r="AU108" s="200"/>
      <c r="AV108" s="200"/>
      <c r="AW108" s="200"/>
      <c r="AX108" s="216"/>
      <c r="AY108" s="107"/>
      <c r="AZ108" s="18"/>
      <c r="BA108" s="18"/>
      <c r="BB108" s="18"/>
      <c r="BC108" s="18"/>
      <c r="BD108" s="18"/>
      <c r="BE108" s="107"/>
      <c r="BF108" s="107"/>
    </row>
    <row r="109" spans="1:58" ht="15" customHeight="1" x14ac:dyDescent="0.25">
      <c r="A109" s="215"/>
      <c r="B109" s="217" t="s">
        <v>122</v>
      </c>
      <c r="C109" s="217"/>
      <c r="D109" s="217"/>
      <c r="E109" s="217"/>
      <c r="F109" s="217"/>
      <c r="G109" s="217"/>
      <c r="H109" s="217"/>
      <c r="I109" s="217"/>
      <c r="J109" s="217"/>
      <c r="K109" s="217"/>
      <c r="L109" s="217"/>
      <c r="M109" s="217"/>
      <c r="N109" s="217"/>
      <c r="O109" s="217"/>
      <c r="P109" s="21"/>
      <c r="Q109" s="21"/>
      <c r="R109" s="21"/>
      <c r="S109" s="202" t="s">
        <v>123</v>
      </c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21"/>
      <c r="AH109" s="21"/>
      <c r="AI109" s="21"/>
      <c r="AJ109" s="217" t="s">
        <v>123</v>
      </c>
      <c r="AK109" s="217"/>
      <c r="AL109" s="217"/>
      <c r="AM109" s="217"/>
      <c r="AN109" s="217"/>
      <c r="AO109" s="217"/>
      <c r="AP109" s="217"/>
      <c r="AQ109" s="217"/>
      <c r="AR109" s="217"/>
      <c r="AS109" s="217"/>
      <c r="AT109" s="217"/>
      <c r="AU109" s="217"/>
      <c r="AV109" s="217"/>
      <c r="AW109" s="217"/>
      <c r="AX109" s="216"/>
      <c r="AY109" s="107"/>
      <c r="AZ109" s="18"/>
      <c r="BA109" s="18"/>
      <c r="BB109" s="18"/>
      <c r="BC109" s="18"/>
      <c r="BD109" s="18"/>
      <c r="BE109" s="107"/>
      <c r="BF109" s="107"/>
    </row>
  </sheetData>
  <mergeCells count="325">
    <mergeCell ref="A103:E103"/>
    <mergeCell ref="AL103:AM103"/>
    <mergeCell ref="AN103:AP103"/>
    <mergeCell ref="B108:O108"/>
    <mergeCell ref="AJ108:AW108"/>
    <mergeCell ref="B109:O109"/>
    <mergeCell ref="AJ109:AW109"/>
    <mergeCell ref="A101:E101"/>
    <mergeCell ref="AL101:AM101"/>
    <mergeCell ref="AN101:AP101"/>
    <mergeCell ref="A102:E102"/>
    <mergeCell ref="AL102:AM102"/>
    <mergeCell ref="AN102:AP102"/>
    <mergeCell ref="A99:E99"/>
    <mergeCell ref="AL99:AM99"/>
    <mergeCell ref="AN99:AP99"/>
    <mergeCell ref="A100:E100"/>
    <mergeCell ref="AL100:AM100"/>
    <mergeCell ref="AN100:AP100"/>
    <mergeCell ref="A97:E97"/>
    <mergeCell ref="AL97:AM97"/>
    <mergeCell ref="AN97:AP97"/>
    <mergeCell ref="A98:E98"/>
    <mergeCell ref="AL98:AM98"/>
    <mergeCell ref="AN98:AP98"/>
    <mergeCell ref="A95:E95"/>
    <mergeCell ref="AL95:AM95"/>
    <mergeCell ref="AN95:AP95"/>
    <mergeCell ref="A96:E96"/>
    <mergeCell ref="AL96:AM96"/>
    <mergeCell ref="AN96:AP96"/>
    <mergeCell ref="A93:E93"/>
    <mergeCell ref="AL93:AM93"/>
    <mergeCell ref="AN93:AP93"/>
    <mergeCell ref="A94:E94"/>
    <mergeCell ref="AL94:AM94"/>
    <mergeCell ref="AN94:AP94"/>
    <mergeCell ref="A91:E91"/>
    <mergeCell ref="AL91:AM91"/>
    <mergeCell ref="AN91:AP91"/>
    <mergeCell ref="A92:E92"/>
    <mergeCell ref="AL92:AM92"/>
    <mergeCell ref="AN92:AP92"/>
    <mergeCell ref="A89:E89"/>
    <mergeCell ref="AL89:AM89"/>
    <mergeCell ref="AN89:AP89"/>
    <mergeCell ref="A90:E90"/>
    <mergeCell ref="AL90:AM90"/>
    <mergeCell ref="AN90:AP90"/>
    <mergeCell ref="A87:E87"/>
    <mergeCell ref="AL87:AM87"/>
    <mergeCell ref="AN87:AP87"/>
    <mergeCell ref="A88:E88"/>
    <mergeCell ref="AL88:AM88"/>
    <mergeCell ref="AN88:AP88"/>
    <mergeCell ref="A85:E85"/>
    <mergeCell ref="AL85:AM85"/>
    <mergeCell ref="AN85:AP85"/>
    <mergeCell ref="A86:E86"/>
    <mergeCell ref="AL86:AM86"/>
    <mergeCell ref="AN86:AP86"/>
    <mergeCell ref="A83:E83"/>
    <mergeCell ref="AL83:AM83"/>
    <mergeCell ref="AN83:AP83"/>
    <mergeCell ref="A84:E84"/>
    <mergeCell ref="AL84:AM84"/>
    <mergeCell ref="AN84:AP84"/>
    <mergeCell ref="A81:E81"/>
    <mergeCell ref="AL81:AM81"/>
    <mergeCell ref="AN81:AP81"/>
    <mergeCell ref="A82:E82"/>
    <mergeCell ref="AL82:AM82"/>
    <mergeCell ref="AN82:AP82"/>
    <mergeCell ref="A79:E79"/>
    <mergeCell ref="AL79:AM79"/>
    <mergeCell ref="AN79:AP79"/>
    <mergeCell ref="A80:E80"/>
    <mergeCell ref="AL80:AM80"/>
    <mergeCell ref="AN80:AP80"/>
    <mergeCell ref="A77:E77"/>
    <mergeCell ref="AL77:AM77"/>
    <mergeCell ref="AN77:AP77"/>
    <mergeCell ref="A78:E78"/>
    <mergeCell ref="AL78:AM78"/>
    <mergeCell ref="AN78:AP78"/>
    <mergeCell ref="A75:E75"/>
    <mergeCell ref="AL75:AM75"/>
    <mergeCell ref="AN75:AP75"/>
    <mergeCell ref="A76:E76"/>
    <mergeCell ref="AL76:AM76"/>
    <mergeCell ref="AN76:AP76"/>
    <mergeCell ref="A73:E73"/>
    <mergeCell ref="AL73:AM73"/>
    <mergeCell ref="AN73:AP73"/>
    <mergeCell ref="A74:E74"/>
    <mergeCell ref="AL74:AM74"/>
    <mergeCell ref="AN74:AP74"/>
    <mergeCell ref="A71:E71"/>
    <mergeCell ref="AL71:AM71"/>
    <mergeCell ref="AN71:AP71"/>
    <mergeCell ref="A72:E72"/>
    <mergeCell ref="AL72:AM72"/>
    <mergeCell ref="AN72:AP72"/>
    <mergeCell ref="A69:E69"/>
    <mergeCell ref="AL69:AM69"/>
    <mergeCell ref="AN69:AP69"/>
    <mergeCell ref="A70:E70"/>
    <mergeCell ref="AL70:AM70"/>
    <mergeCell ref="AN70:AP70"/>
    <mergeCell ref="B64:O64"/>
    <mergeCell ref="AJ64:AW64"/>
    <mergeCell ref="A67:E67"/>
    <mergeCell ref="AL67:AM67"/>
    <mergeCell ref="AN67:AP67"/>
    <mergeCell ref="A68:E68"/>
    <mergeCell ref="AL68:AM68"/>
    <mergeCell ref="AN68:AP68"/>
    <mergeCell ref="A60:E60"/>
    <mergeCell ref="O60:R60"/>
    <mergeCell ref="AL60:AM60"/>
    <mergeCell ref="AN60:AP60"/>
    <mergeCell ref="J63:O63"/>
    <mergeCell ref="AJ63:AW63"/>
    <mergeCell ref="AN58:AP58"/>
    <mergeCell ref="A59:E59"/>
    <mergeCell ref="J59:M59"/>
    <mergeCell ref="O59:R59"/>
    <mergeCell ref="AL59:AM59"/>
    <mergeCell ref="AN59:AP59"/>
    <mergeCell ref="J57:M57"/>
    <mergeCell ref="O57:R57"/>
    <mergeCell ref="AG57:AH57"/>
    <mergeCell ref="AL57:AM57"/>
    <mergeCell ref="AN57:AP57"/>
    <mergeCell ref="A58:E58"/>
    <mergeCell ref="J58:M58"/>
    <mergeCell ref="O58:R58"/>
    <mergeCell ref="AG58:AH58"/>
    <mergeCell ref="AL58:AM58"/>
    <mergeCell ref="A54:E54"/>
    <mergeCell ref="AL54:AM54"/>
    <mergeCell ref="AN54:AP54"/>
    <mergeCell ref="A55:E55"/>
    <mergeCell ref="W55:AW55"/>
    <mergeCell ref="A56:N56"/>
    <mergeCell ref="O56:R56"/>
    <mergeCell ref="AG56:AH56"/>
    <mergeCell ref="AL56:AM56"/>
    <mergeCell ref="AN56:AP56"/>
    <mergeCell ref="A52:U52"/>
    <mergeCell ref="AL52:AM52"/>
    <mergeCell ref="AN52:AP52"/>
    <mergeCell ref="A53:E53"/>
    <mergeCell ref="AL53:AM53"/>
    <mergeCell ref="AN53:AP53"/>
    <mergeCell ref="AL49:AM49"/>
    <mergeCell ref="AN49:AP49"/>
    <mergeCell ref="A50:E50"/>
    <mergeCell ref="AL50:AM50"/>
    <mergeCell ref="AN50:AP50"/>
    <mergeCell ref="A51:E51"/>
    <mergeCell ref="AL51:AT51"/>
    <mergeCell ref="A48:D48"/>
    <mergeCell ref="F48:K48"/>
    <mergeCell ref="M48:O48"/>
    <mergeCell ref="P48:R48"/>
    <mergeCell ref="S48:V48"/>
    <mergeCell ref="A49:E49"/>
    <mergeCell ref="X46:AP46"/>
    <mergeCell ref="A47:D47"/>
    <mergeCell ref="F47:K47"/>
    <mergeCell ref="M47:O47"/>
    <mergeCell ref="P47:R47"/>
    <mergeCell ref="S47:V47"/>
    <mergeCell ref="A45:D45"/>
    <mergeCell ref="F45:K45"/>
    <mergeCell ref="M45:O45"/>
    <mergeCell ref="P45:R45"/>
    <mergeCell ref="S45:V45"/>
    <mergeCell ref="A46:D46"/>
    <mergeCell ref="F46:K46"/>
    <mergeCell ref="M46:O46"/>
    <mergeCell ref="P46:R46"/>
    <mergeCell ref="S46:V46"/>
    <mergeCell ref="A42:L42"/>
    <mergeCell ref="AA42:AT42"/>
    <mergeCell ref="A43:L43"/>
    <mergeCell ref="AL43:AM43"/>
    <mergeCell ref="AN43:AP43"/>
    <mergeCell ref="A44:D44"/>
    <mergeCell ref="F44:K44"/>
    <mergeCell ref="M44:O44"/>
    <mergeCell ref="P44:R44"/>
    <mergeCell ref="S44:V44"/>
    <mergeCell ref="A40:L40"/>
    <mergeCell ref="AN40:AP40"/>
    <mergeCell ref="A41:L41"/>
    <mergeCell ref="AE41:AH41"/>
    <mergeCell ref="AL41:AM41"/>
    <mergeCell ref="AN41:AP41"/>
    <mergeCell ref="A38:M38"/>
    <mergeCell ref="N38:P38"/>
    <mergeCell ref="Q38:R38"/>
    <mergeCell ref="Z38:AL38"/>
    <mergeCell ref="AM38:AP38"/>
    <mergeCell ref="A39:M39"/>
    <mergeCell ref="N39:P39"/>
    <mergeCell ref="Q39:R39"/>
    <mergeCell ref="Z39:AL39"/>
    <mergeCell ref="AM39:AP39"/>
    <mergeCell ref="A36:M36"/>
    <mergeCell ref="N36:P36"/>
    <mergeCell ref="Q36:R36"/>
    <mergeCell ref="Z36:AL36"/>
    <mergeCell ref="AM36:AP36"/>
    <mergeCell ref="A37:M37"/>
    <mergeCell ref="N37:P37"/>
    <mergeCell ref="Q37:R37"/>
    <mergeCell ref="Z37:AL37"/>
    <mergeCell ref="AM37:AP37"/>
    <mergeCell ref="A34:M34"/>
    <mergeCell ref="N34:P34"/>
    <mergeCell ref="Q34:R34"/>
    <mergeCell ref="Z34:AL34"/>
    <mergeCell ref="AM34:AP34"/>
    <mergeCell ref="A35:M35"/>
    <mergeCell ref="N35:P35"/>
    <mergeCell ref="Q35:R35"/>
    <mergeCell ref="Z35:AL35"/>
    <mergeCell ref="AM35:AP35"/>
    <mergeCell ref="A32:M32"/>
    <mergeCell ref="N32:P32"/>
    <mergeCell ref="Q32:R32"/>
    <mergeCell ref="Z32:AL32"/>
    <mergeCell ref="AM32:AP32"/>
    <mergeCell ref="A33:M33"/>
    <mergeCell ref="N33:P33"/>
    <mergeCell ref="Q33:R33"/>
    <mergeCell ref="Z33:AL33"/>
    <mergeCell ref="AM33:AP33"/>
    <mergeCell ref="A30:M30"/>
    <mergeCell ref="N30:P30"/>
    <mergeCell ref="Q30:R30"/>
    <mergeCell ref="Z30:AL30"/>
    <mergeCell ref="AM30:AP30"/>
    <mergeCell ref="A31:M31"/>
    <mergeCell ref="N31:P31"/>
    <mergeCell ref="Q31:R31"/>
    <mergeCell ref="Z31:AL31"/>
    <mergeCell ref="AM31:AP31"/>
    <mergeCell ref="A28:B28"/>
    <mergeCell ref="C28:Q28"/>
    <mergeCell ref="AB28:AC28"/>
    <mergeCell ref="AL28:AM28"/>
    <mergeCell ref="AN28:AP28"/>
    <mergeCell ref="A29:E29"/>
    <mergeCell ref="AL29:AM29"/>
    <mergeCell ref="AN29:AP29"/>
    <mergeCell ref="K26:M26"/>
    <mergeCell ref="AB26:AC26"/>
    <mergeCell ref="AN26:AP26"/>
    <mergeCell ref="K27:M27"/>
    <mergeCell ref="AB27:AC27"/>
    <mergeCell ref="AN27:AP27"/>
    <mergeCell ref="K24:M24"/>
    <mergeCell ref="AB24:AC24"/>
    <mergeCell ref="AN24:AP24"/>
    <mergeCell ref="K25:M25"/>
    <mergeCell ref="AB25:AC25"/>
    <mergeCell ref="AN25:AP25"/>
    <mergeCell ref="K22:M22"/>
    <mergeCell ref="O22:X22"/>
    <mergeCell ref="AC22:AD22"/>
    <mergeCell ref="AL22:AM22"/>
    <mergeCell ref="AN22:AP22"/>
    <mergeCell ref="K23:M23"/>
    <mergeCell ref="AB23:AC23"/>
    <mergeCell ref="AL23:AM23"/>
    <mergeCell ref="AN23:AP23"/>
    <mergeCell ref="A20:E20"/>
    <mergeCell ref="AL20:AM20"/>
    <mergeCell ref="AN20:AP20"/>
    <mergeCell ref="BF20:BG20"/>
    <mergeCell ref="AL21:AM21"/>
    <mergeCell ref="AN21:AP21"/>
    <mergeCell ref="B17:W17"/>
    <mergeCell ref="AA17:AV17"/>
    <mergeCell ref="A18:E18"/>
    <mergeCell ref="F18:H18"/>
    <mergeCell ref="J18:AK18"/>
    <mergeCell ref="AL18:AM18"/>
    <mergeCell ref="AN18:AP18"/>
    <mergeCell ref="B11:W11"/>
    <mergeCell ref="Y11:AT11"/>
    <mergeCell ref="AU11:AW11"/>
    <mergeCell ref="B12:AW12"/>
    <mergeCell ref="AA16:AI16"/>
    <mergeCell ref="AK16:AV16"/>
    <mergeCell ref="A6:D6"/>
    <mergeCell ref="E6:K6"/>
    <mergeCell ref="B7:K8"/>
    <mergeCell ref="AN7:AW7"/>
    <mergeCell ref="L8:U8"/>
    <mergeCell ref="V8:X8"/>
    <mergeCell ref="Y8:AG8"/>
    <mergeCell ref="L4:M4"/>
    <mergeCell ref="U4:Z4"/>
    <mergeCell ref="AA4:AF4"/>
    <mergeCell ref="AG4:AL4"/>
    <mergeCell ref="AM4:AR4"/>
    <mergeCell ref="L5:X7"/>
    <mergeCell ref="Y5:AG7"/>
    <mergeCell ref="AS1:AX2"/>
    <mergeCell ref="O2:T2"/>
    <mergeCell ref="AA2:AF2"/>
    <mergeCell ref="AG2:AL2"/>
    <mergeCell ref="O3:T3"/>
    <mergeCell ref="AS3:AV4"/>
    <mergeCell ref="AW3:AX4"/>
    <mergeCell ref="L1:M3"/>
    <mergeCell ref="N1:N3"/>
    <mergeCell ref="O1:T1"/>
    <mergeCell ref="U1:Z1"/>
    <mergeCell ref="AA1:AL1"/>
    <mergeCell ref="AM1:AR1"/>
  </mergeCells>
  <dataValidations count="1">
    <dataValidation allowBlank="1" showInputMessage="1" showErrorMessage="1" errorTitle="Stop" error="Eingabefehler" sqref="O3:T4 U4 AA4 AG4 AM4" xr:uid="{9B18B90D-0D3A-4F25-B052-6AA40E625EB5}"/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5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30480</xdr:rowOff>
              </from>
              <to>
                <xdr:col>4</xdr:col>
                <xdr:colOff>152400</xdr:colOff>
                <xdr:row>3</xdr:row>
                <xdr:rowOff>38100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Picture.8" shapeId="1026" r:id="rId6">
          <objectPr defaultSize="0" autoPict="0" r:id="rId5">
            <anchor moveWithCells="1" sizeWithCells="1">
              <from>
                <xdr:col>0</xdr:col>
                <xdr:colOff>60960</xdr:colOff>
                <xdr:row>0</xdr:row>
                <xdr:rowOff>22860</xdr:rowOff>
              </from>
              <to>
                <xdr:col>5</xdr:col>
                <xdr:colOff>0</xdr:colOff>
                <xdr:row>3</xdr:row>
                <xdr:rowOff>30480</xdr:rowOff>
              </to>
            </anchor>
          </objectPr>
        </oleObject>
      </mc:Choice>
      <mc:Fallback>
        <oleObject progId="Word.Picture.8" shapeId="1026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7" name="Button 3">
              <controlPr defaultSize="0" print="0" autoFill="0" autoPict="0">
                <anchor moveWithCells="1" sizeWithCells="1">
                  <from>
                    <xdr:col>51</xdr:col>
                    <xdr:colOff>99060</xdr:colOff>
                    <xdr:row>104</xdr:row>
                    <xdr:rowOff>76200</xdr:rowOff>
                  </from>
                  <to>
                    <xdr:col>53</xdr:col>
                    <xdr:colOff>251460</xdr:colOff>
                    <xdr:row>105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Button 4">
              <controlPr defaultSize="0" print="0" autoFill="0" autoPict="0">
                <anchor moveWithCells="1" sizeWithCells="1">
                  <from>
                    <xdr:col>51</xdr:col>
                    <xdr:colOff>99060</xdr:colOff>
                    <xdr:row>71</xdr:row>
                    <xdr:rowOff>76200</xdr:rowOff>
                  </from>
                  <to>
                    <xdr:col>53</xdr:col>
                    <xdr:colOff>251460</xdr:colOff>
                    <xdr:row>72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Group Box 5">
              <controlPr defaultSize="0" autoFill="0" autoPict="0">
                <anchor moveWithCells="1">
                  <from>
                    <xdr:col>6</xdr:col>
                    <xdr:colOff>7620</xdr:colOff>
                    <xdr:row>18</xdr:row>
                    <xdr:rowOff>266700</xdr:rowOff>
                  </from>
                  <to>
                    <xdr:col>33</xdr:col>
                    <xdr:colOff>7620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Option Button 6">
              <controlPr locked="0" defaultSize="0" autoFill="0" autoLine="0" autoPict="0">
                <anchor moveWithCells="1">
                  <from>
                    <xdr:col>11</xdr:col>
                    <xdr:colOff>7620</xdr:colOff>
                    <xdr:row>19</xdr:row>
                    <xdr:rowOff>60960</xdr:rowOff>
                  </from>
                  <to>
                    <xdr:col>17</xdr:col>
                    <xdr:colOff>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Option Button 7">
              <controlPr locked="0" defaultSize="0" autoFill="0" autoLine="0" autoPict="0">
                <anchor moveWithCells="1">
                  <from>
                    <xdr:col>17</xdr:col>
                    <xdr:colOff>7620</xdr:colOff>
                    <xdr:row>19</xdr:row>
                    <xdr:rowOff>60960</xdr:rowOff>
                  </from>
                  <to>
                    <xdr:col>21</xdr:col>
                    <xdr:colOff>121920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Option Button 8">
              <controlPr locked="0" defaultSize="0" autoFill="0" autoLine="0" autoPict="0">
                <anchor moveWithCells="1">
                  <from>
                    <xdr:col>23</xdr:col>
                    <xdr:colOff>7620</xdr:colOff>
                    <xdr:row>19</xdr:row>
                    <xdr:rowOff>60960</xdr:rowOff>
                  </from>
                  <to>
                    <xdr:col>27</xdr:col>
                    <xdr:colOff>182880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Option Button 9">
              <controlPr defaultSize="0" autoFill="0" autoLine="0" autoPict="0">
                <anchor moveWithCells="1">
                  <from>
                    <xdr:col>2</xdr:col>
                    <xdr:colOff>68580</xdr:colOff>
                    <xdr:row>39</xdr:row>
                    <xdr:rowOff>160020</xdr:rowOff>
                  </from>
                  <to>
                    <xdr:col>25</xdr:col>
                    <xdr:colOff>152400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Option Button 10">
              <controlPr defaultSize="0" autoFill="0" autoLine="0" autoPict="0">
                <anchor moveWithCells="1">
                  <from>
                    <xdr:col>2</xdr:col>
                    <xdr:colOff>68580</xdr:colOff>
                    <xdr:row>40</xdr:row>
                    <xdr:rowOff>76200</xdr:rowOff>
                  </from>
                  <to>
                    <xdr:col>25</xdr:col>
                    <xdr:colOff>152400</xdr:colOff>
                    <xdr:row>40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Option Button 11">
              <controlPr defaultSize="0" autoFill="0" autoLine="0" autoPict="0">
                <anchor moveWithCells="1">
                  <from>
                    <xdr:col>2</xdr:col>
                    <xdr:colOff>68580</xdr:colOff>
                    <xdr:row>40</xdr:row>
                    <xdr:rowOff>259080</xdr:rowOff>
                  </from>
                  <to>
                    <xdr:col>25</xdr:col>
                    <xdr:colOff>152400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Option Button 12">
              <controlPr defaultSize="0" autoFill="0" autoLine="0" autoPict="0">
                <anchor moveWithCells="1">
                  <from>
                    <xdr:col>2</xdr:col>
                    <xdr:colOff>68580</xdr:colOff>
                    <xdr:row>41</xdr:row>
                    <xdr:rowOff>160020</xdr:rowOff>
                  </from>
                  <to>
                    <xdr:col>25</xdr:col>
                    <xdr:colOff>152400</xdr:colOff>
                    <xdr:row>42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Option Button 13">
              <controlPr defaultSize="0" autoFill="0" autoLine="0" autoPict="0">
                <anchor moveWithCells="1">
                  <from>
                    <xdr:col>2</xdr:col>
                    <xdr:colOff>83820</xdr:colOff>
                    <xdr:row>42</xdr:row>
                    <xdr:rowOff>60960</xdr:rowOff>
                  </from>
                  <to>
                    <xdr:col>26</xdr:col>
                    <xdr:colOff>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Button 14">
              <controlPr defaultSize="0" print="0" autoFill="0" autoPict="0" macro="[1]!StartMulti">
                <anchor moveWithCells="1" sizeWithCells="1">
                  <from>
                    <xdr:col>22</xdr:col>
                    <xdr:colOff>38100</xdr:colOff>
                    <xdr:row>49</xdr:row>
                    <xdr:rowOff>152400</xdr:rowOff>
                  </from>
                  <to>
                    <xdr:col>32</xdr:col>
                    <xdr:colOff>0</xdr:colOff>
                    <xdr:row>50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6</xdr:col>
                    <xdr:colOff>7620</xdr:colOff>
                    <xdr:row>52</xdr:row>
                    <xdr:rowOff>60960</xdr:rowOff>
                  </from>
                  <to>
                    <xdr:col>7</xdr:col>
                    <xdr:colOff>137160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6</xdr:col>
                    <xdr:colOff>0</xdr:colOff>
                    <xdr:row>53</xdr:row>
                    <xdr:rowOff>45720</xdr:rowOff>
                  </from>
                  <to>
                    <xdr:col>7</xdr:col>
                    <xdr:colOff>121920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6</xdr:col>
                    <xdr:colOff>0</xdr:colOff>
                    <xdr:row>54</xdr:row>
                    <xdr:rowOff>38100</xdr:rowOff>
                  </from>
                  <to>
                    <xdr:col>7</xdr:col>
                    <xdr:colOff>121920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Button 18">
              <controlPr defaultSize="0" print="0" autoFill="0" autoPict="0" macro="[1]!Modul6.Makro12">
                <anchor moveWithCells="1" sizeWithCells="1">
                  <from>
                    <xdr:col>51</xdr:col>
                    <xdr:colOff>53340</xdr:colOff>
                    <xdr:row>3</xdr:row>
                    <xdr:rowOff>114300</xdr:rowOff>
                  </from>
                  <to>
                    <xdr:col>56</xdr:col>
                    <xdr:colOff>91440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Multiprojekte</vt:lpstr>
      <vt:lpstr>Multiprojekte!Druckbereich</vt:lpstr>
    </vt:vector>
  </TitlesOfParts>
  <Company>SPIE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Baranski, Udo</dc:creator>
  <cp:lastModifiedBy>Baranski, Udo</cp:lastModifiedBy>
  <dcterms:created xsi:type="dcterms:W3CDTF">2025-06-12T10:34:52Z</dcterms:created>
  <dcterms:modified xsi:type="dcterms:W3CDTF">2025-06-12T10:35:17Z</dcterms:modified>
</cp:coreProperties>
</file>