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hereclusinternational-my.sharepoint.com/personal/w_kleyer_phereclus_com/Documents/Desktop/"/>
    </mc:Choice>
  </mc:AlternateContent>
  <xr:revisionPtr revIDLastSave="27" documentId="8_{21E1E85B-217C-4232-BFB0-6EB35ABDFE60}" xr6:coauthVersionLast="47" xr6:coauthVersionMax="47" xr10:uidLastSave="{639F5D18-95C5-4064-910E-99BE2BF3CCE1}"/>
  <bookViews>
    <workbookView xWindow="38280" yWindow="-120" windowWidth="38640" windowHeight="21120" xr2:uid="{BD95EAA5-6688-407A-9E70-6D5664D640BE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1" l="1"/>
  <c r="O15" i="1"/>
  <c r="C15" i="1"/>
  <c r="A15" i="1"/>
  <c r="Q14" i="1"/>
  <c r="O14" i="1"/>
  <c r="C14" i="1"/>
  <c r="A14" i="1"/>
  <c r="Q13" i="1"/>
  <c r="O13" i="1"/>
  <c r="C13" i="1"/>
  <c r="A13" i="1"/>
  <c r="O12" i="1"/>
  <c r="C12" i="1"/>
  <c r="A12" i="1"/>
  <c r="Q11" i="1"/>
  <c r="O11" i="1"/>
  <c r="C11" i="1"/>
  <c r="A11" i="1"/>
  <c r="G9" i="1"/>
  <c r="B9" i="1"/>
  <c r="E6" i="1"/>
  <c r="E2" i="1"/>
  <c r="E3" i="1"/>
  <c r="E4" i="1"/>
  <c r="E5" i="1"/>
  <c r="D3" i="1"/>
  <c r="D4" i="1"/>
  <c r="D5" i="1"/>
  <c r="D6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2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P15" i="1" l="1"/>
  <c r="P14" i="1"/>
  <c r="P13" i="1"/>
  <c r="P12" i="1"/>
  <c r="Q12" i="1" s="1"/>
  <c r="P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Dieter Huhnen</author>
  </authors>
  <commentList>
    <comment ref="G10" authorId="0" shapeId="0" xr:uid="{C3415C64-E51E-4ABF-84EE-56449EEAB84F}">
      <text>
        <r>
          <rPr>
            <sz val="8"/>
            <color indexed="81"/>
            <rFont val="Tahoma"/>
            <family val="2"/>
          </rPr>
          <t xml:space="preserve">U=Urlaub
NU=Lehrgang/Bildungsurlaub
K=Krank
Ko = Krank ohne Lohnfortzahlung
</t>
        </r>
      </text>
    </comment>
  </commentList>
</comments>
</file>

<file path=xl/sharedStrings.xml><?xml version="1.0" encoding="utf-8"?>
<sst xmlns="http://schemas.openxmlformats.org/spreadsheetml/2006/main" count="28" uniqueCount="27">
  <si>
    <t>Soll
Abfahrzeit</t>
  </si>
  <si>
    <t>Ist 
Abfahrzeit</t>
  </si>
  <si>
    <t>Zeit-
differenz</t>
  </si>
  <si>
    <t>Soll</t>
  </si>
  <si>
    <t>U</t>
  </si>
  <si>
    <t>SS</t>
  </si>
  <si>
    <t>AU</t>
  </si>
  <si>
    <t>KiK</t>
  </si>
  <si>
    <t>KuG</t>
  </si>
  <si>
    <t>FT</t>
  </si>
  <si>
    <t>∑</t>
  </si>
  <si>
    <t>KW</t>
  </si>
  <si>
    <t xml:space="preserve">Datum </t>
  </si>
  <si>
    <t>Uhrzeit
Anfang</t>
  </si>
  <si>
    <t>Uhrzeit
Ende</t>
  </si>
  <si>
    <t>Pause in Std./Min.</t>
  </si>
  <si>
    <t>U / K /Ko</t>
  </si>
  <si>
    <t>SOLL</t>
  </si>
  <si>
    <t>Urlaub</t>
  </si>
  <si>
    <t>Sonstige Stunden</t>
  </si>
  <si>
    <r>
      <t xml:space="preserve">Krank  </t>
    </r>
    <r>
      <rPr>
        <b/>
        <sz val="8"/>
        <color indexed="10"/>
        <rFont val="Adelle Regular"/>
      </rPr>
      <t>(ohne</t>
    </r>
    <r>
      <rPr>
        <sz val="8"/>
        <color indexed="10"/>
        <rFont val="Adelle Regular"/>
      </rPr>
      <t xml:space="preserve"> KUG)</t>
    </r>
  </si>
  <si>
    <r>
      <t xml:space="preserve">Krank </t>
    </r>
    <r>
      <rPr>
        <b/>
        <sz val="8"/>
        <rFont val="Adelle Regular"/>
      </rPr>
      <t>(mit</t>
    </r>
    <r>
      <rPr>
        <sz val="8"/>
        <rFont val="Adelle Regular"/>
      </rPr>
      <t xml:space="preserve"> KUG)</t>
    </r>
  </si>
  <si>
    <t xml:space="preserve">Kurzarbeit </t>
  </si>
  <si>
    <t>Feiertag</t>
  </si>
  <si>
    <t>Gesamt</t>
  </si>
  <si>
    <t>Arbeits-Dauer</t>
  </si>
  <si>
    <t>'=WENNFEHLER(WENN(CL8=1;WENN(SVERWEIS(B8;Feiertage!$F$12:$F$52;1;FALSCH)=B8;Stammdaten!$H$28;"");"");"")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</si>
</sst>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"/>
    <numFmt numFmtId="165" formatCode="[h]:mm"/>
    <numFmt numFmtId="166" formatCode="ddd"/>
    <numFmt numFmtId="167" formatCode="h:mm"/>
    <numFmt numFmtId="168" formatCode="[hh]:mm"/>
  </numFmts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delle Regular"/>
    </font>
    <font>
      <sz val="10"/>
      <name val="Adelle Regular"/>
    </font>
    <font>
      <b/>
      <sz val="10"/>
      <color indexed="10"/>
      <name val="Arial"/>
      <family val="2"/>
    </font>
    <font>
      <b/>
      <sz val="8"/>
      <name val="Arial"/>
      <family val="2"/>
    </font>
    <font>
      <sz val="8"/>
      <color indexed="10"/>
      <name val="Adelle Regular"/>
    </font>
    <font>
      <b/>
      <sz val="8"/>
      <color indexed="10"/>
      <name val="Adelle Regular"/>
    </font>
    <font>
      <b/>
      <sz val="8"/>
      <name val="Adelle Regular"/>
    </font>
    <font>
      <sz val="8"/>
      <color indexed="60"/>
      <name val="Arial"/>
      <family val="2"/>
    </font>
    <font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4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3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52"/>
      </top>
      <bottom style="thin">
        <color indexed="52"/>
      </bottom>
      <diagonal/>
    </border>
    <border>
      <left style="dotted">
        <color indexed="49"/>
      </left>
      <right/>
      <top style="thin">
        <color indexed="64"/>
      </top>
      <bottom style="dotted">
        <color indexed="49"/>
      </bottom>
      <diagonal/>
    </border>
    <border>
      <left/>
      <right style="thin">
        <color indexed="30"/>
      </right>
      <top style="thin">
        <color indexed="64"/>
      </top>
      <bottom style="thin">
        <color indexed="52"/>
      </bottom>
      <diagonal/>
    </border>
    <border>
      <left/>
      <right style="thin">
        <color indexed="64"/>
      </right>
      <top style="thin">
        <color indexed="52"/>
      </top>
      <bottom style="thin">
        <color indexed="52"/>
      </bottom>
      <diagonal/>
    </border>
    <border>
      <left/>
      <right/>
      <top style="thin">
        <color indexed="52"/>
      </top>
      <bottom style="thin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52"/>
      </bottom>
      <diagonal/>
    </border>
    <border>
      <left style="dotted">
        <color indexed="49"/>
      </left>
      <right style="double">
        <color indexed="8"/>
      </right>
      <top/>
      <bottom style="dotted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52"/>
      </top>
      <bottom style="thin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52"/>
      </top>
      <bottom style="thin">
        <color indexed="5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0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22" fontId="1" fillId="2" borderId="1" xfId="0" applyNumberFormat="1" applyFont="1" applyFill="1" applyBorder="1" applyAlignment="1" applyProtection="1">
      <alignment horizontal="center" wrapText="1"/>
      <protection locked="0"/>
    </xf>
    <xf numFmtId="22" fontId="0" fillId="0" borderId="1" xfId="0" applyNumberFormat="1" applyBorder="1" applyAlignment="1" applyProtection="1">
      <alignment horizontal="center"/>
      <protection locked="0"/>
    </xf>
    <xf numFmtId="20" fontId="0" fillId="0" borderId="2" xfId="0" applyNumberFormat="1" applyFill="1" applyBorder="1" applyAlignment="1" applyProtection="1">
      <alignment horizontal="center"/>
      <protection locked="0"/>
    </xf>
    <xf numFmtId="0" fontId="2" fillId="3" borderId="0" xfId="0" applyFont="1" applyFill="1"/>
    <xf numFmtId="0" fontId="2" fillId="3" borderId="3" xfId="0" applyFont="1" applyFill="1" applyBorder="1"/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165" fontId="6" fillId="0" borderId="8" xfId="0" applyNumberFormat="1" applyFont="1" applyBorder="1" applyAlignment="1">
      <alignment horizontal="center" shrinkToFit="1"/>
    </xf>
    <xf numFmtId="165" fontId="0" fillId="0" borderId="9" xfId="0" applyNumberFormat="1" applyBorder="1" applyAlignment="1">
      <alignment horizontal="center" shrinkToFit="1"/>
    </xf>
    <xf numFmtId="0" fontId="5" fillId="5" borderId="6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3" fillId="6" borderId="0" xfId="0" applyFont="1" applyFill="1" applyAlignment="1">
      <alignment horizontal="center"/>
    </xf>
    <xf numFmtId="0" fontId="7" fillId="7" borderId="5" xfId="0" applyFont="1" applyFill="1" applyBorder="1" applyAlignment="1" applyProtection="1">
      <alignment horizontal="center" vertical="center" wrapText="1"/>
      <protection hidden="1"/>
    </xf>
    <xf numFmtId="0" fontId="7" fillId="7" borderId="10" xfId="0" applyFont="1" applyFill="1" applyBorder="1" applyAlignment="1" applyProtection="1">
      <alignment horizontal="center" vertical="center" wrapText="1"/>
      <protection hidden="1"/>
    </xf>
    <xf numFmtId="1" fontId="7" fillId="7" borderId="10" xfId="0" applyNumberFormat="1" applyFont="1" applyFill="1" applyBorder="1" applyAlignment="1" applyProtection="1">
      <alignment horizontal="center" vertical="center" wrapText="1"/>
      <protection hidden="1"/>
    </xf>
    <xf numFmtId="21" fontId="7" fillId="3" borderId="12" xfId="0" applyNumberFormat="1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textRotation="90"/>
    </xf>
    <xf numFmtId="0" fontId="4" fillId="3" borderId="14" xfId="0" applyFont="1" applyFill="1" applyBorder="1" applyAlignment="1">
      <alignment horizontal="center" vertical="center" textRotation="90"/>
    </xf>
    <xf numFmtId="0" fontId="8" fillId="8" borderId="15" xfId="0" applyFont="1" applyFill="1" applyBorder="1" applyAlignment="1">
      <alignment horizontal="center" vertical="center" textRotation="90"/>
    </xf>
    <xf numFmtId="0" fontId="4" fillId="3" borderId="16" xfId="0" applyFont="1" applyFill="1" applyBorder="1" applyAlignment="1">
      <alignment horizontal="center" vertical="center" textRotation="90"/>
    </xf>
    <xf numFmtId="0" fontId="10" fillId="3" borderId="17" xfId="0" applyFont="1" applyFill="1" applyBorder="1" applyAlignment="1">
      <alignment horizontal="center" vertical="center" textRotation="90"/>
    </xf>
    <xf numFmtId="0" fontId="4" fillId="9" borderId="18" xfId="0" applyFont="1" applyFill="1" applyBorder="1" applyAlignment="1">
      <alignment horizontal="center" vertical="center" textRotation="90"/>
    </xf>
    <xf numFmtId="0" fontId="3" fillId="0" borderId="0" xfId="0" applyFont="1"/>
    <xf numFmtId="0" fontId="3" fillId="3" borderId="19" xfId="0" applyFont="1" applyFill="1" applyBorder="1" applyAlignment="1">
      <alignment horizontal="center"/>
    </xf>
    <xf numFmtId="164" fontId="3" fillId="0" borderId="20" xfId="0" applyNumberFormat="1" applyFont="1" applyBorder="1" applyAlignment="1">
      <alignment horizontal="center" shrinkToFit="1"/>
    </xf>
    <xf numFmtId="166" fontId="3" fillId="3" borderId="21" xfId="0" applyNumberFormat="1" applyFont="1" applyFill="1" applyBorder="1" applyAlignment="1">
      <alignment horizontal="left"/>
    </xf>
    <xf numFmtId="167" fontId="3" fillId="10" borderId="22" xfId="0" applyNumberFormat="1" applyFont="1" applyFill="1" applyBorder="1" applyAlignment="1" applyProtection="1">
      <alignment horizontal="center"/>
      <protection locked="0"/>
    </xf>
    <xf numFmtId="46" fontId="3" fillId="10" borderId="22" xfId="0" applyNumberFormat="1" applyFont="1" applyFill="1" applyBorder="1" applyAlignment="1" applyProtection="1">
      <alignment horizontal="center"/>
      <protection locked="0"/>
    </xf>
    <xf numFmtId="167" fontId="3" fillId="10" borderId="23" xfId="0" applyNumberFormat="1" applyFont="1" applyFill="1" applyBorder="1" applyAlignment="1" applyProtection="1">
      <alignment horizontal="center"/>
      <protection locked="0"/>
    </xf>
    <xf numFmtId="167" fontId="3" fillId="10" borderId="24" xfId="0" applyNumberFormat="1" applyFont="1" applyFill="1" applyBorder="1" applyAlignment="1" applyProtection="1">
      <alignment horizontal="center"/>
      <protection locked="0"/>
    </xf>
    <xf numFmtId="165" fontId="3" fillId="0" borderId="25" xfId="0" applyNumberFormat="1" applyFont="1" applyBorder="1" applyAlignment="1">
      <alignment horizontal="center" shrinkToFit="1"/>
    </xf>
    <xf numFmtId="168" fontId="3" fillId="0" borderId="0" xfId="0" applyNumberFormat="1" applyFont="1"/>
    <xf numFmtId="165" fontId="0" fillId="0" borderId="25" xfId="0" applyNumberFormat="1" applyBorder="1" applyAlignment="1">
      <alignment horizontal="center" shrinkToFit="1"/>
    </xf>
    <xf numFmtId="165" fontId="11" fillId="3" borderId="26" xfId="0" quotePrefix="1" applyNumberFormat="1" applyFont="1" applyFill="1" applyBorder="1" applyAlignment="1">
      <alignment horizontal="center"/>
    </xf>
    <xf numFmtId="167" fontId="3" fillId="10" borderId="27" xfId="0" applyNumberFormat="1" applyFont="1" applyFill="1" applyBorder="1" applyAlignment="1" applyProtection="1">
      <alignment horizontal="center"/>
      <protection locked="0"/>
    </xf>
    <xf numFmtId="165" fontId="3" fillId="0" borderId="25" xfId="0" quotePrefix="1" applyNumberFormat="1" applyFont="1" applyBorder="1" applyAlignment="1">
      <alignment horizontal="center" shrinkToFit="1"/>
    </xf>
    <xf numFmtId="14" fontId="3" fillId="0" borderId="3" xfId="0" applyNumberFormat="1" applyFont="1" applyBorder="1" applyAlignment="1">
      <alignment horizontal="center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11" xfId="0" applyNumberFormat="1" applyFont="1" applyFill="1" applyBorder="1" applyAlignment="1">
      <alignment horizontal="center" vertical="center"/>
    </xf>
    <xf numFmtId="20" fontId="0" fillId="0" borderId="0" xfId="0" applyNumberFormat="1" applyBorder="1" applyAlignment="1" applyProtection="1">
      <alignment horizontal="center"/>
      <protection locked="0"/>
    </xf>
    <xf numFmtId="20" fontId="0" fillId="0" borderId="0" xfId="0" applyNumberForma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344"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degree="90">
          <stop position="0">
            <color theme="0"/>
          </stop>
          <stop position="1">
            <color rgb="FF00FF99"/>
          </stop>
        </gradientFill>
      </fill>
    </dxf>
    <dxf>
      <fill>
        <gradientFill degree="90">
          <stop position="0">
            <color theme="0"/>
          </stop>
          <stop position="1">
            <color rgb="FF00FF99"/>
          </stop>
        </gradientFill>
      </fill>
    </dxf>
    <dxf>
      <fill>
        <gradientFill degree="270">
          <stop position="0">
            <color theme="0"/>
          </stop>
          <stop position="1">
            <color rgb="FF00FF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gradientFill degree="270">
          <stop position="0">
            <color theme="0"/>
          </stop>
          <stop position="1">
            <color rgb="FF00FF99"/>
          </stop>
        </gradientFill>
      </fill>
    </dxf>
    <dxf>
      <font>
        <color auto="1"/>
      </font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auto="1"/>
      </font>
      <fill>
        <patternFill>
          <bgColor indexed="46"/>
        </pattern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ont>
        <condense val="0"/>
        <extend val="0"/>
        <color auto="1"/>
      </font>
      <fill>
        <patternFill>
          <bgColor indexed="46"/>
        </pattern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gradientFill type="path" left="1" right="1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45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theme="1" tint="0.34998626667073579"/>
        <name val="Cambria"/>
        <family val="1"/>
        <scheme val="none"/>
      </font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solid">
          <fgColor indexed="64"/>
          <bgColor rgb="FFFFFF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gradientFill type="path" left="1" right="1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45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theme="1" tint="0.34998626667073579"/>
        <name val="Cambria"/>
        <family val="1"/>
        <scheme val="none"/>
      </font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solid">
          <fgColor indexed="64"/>
          <bgColor rgb="FFFFFF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b/>
        <i val="0"/>
        <color theme="1" tint="0.34998626667073579"/>
        <name val="Cambria"/>
        <family val="1"/>
        <scheme val="none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degree="90">
          <stop position="0">
            <color theme="0"/>
          </stop>
          <stop position="1">
            <color rgb="FF00FF99"/>
          </stop>
        </gradientFill>
      </fill>
    </dxf>
    <dxf>
      <fill>
        <gradientFill degree="90">
          <stop position="0">
            <color theme="0"/>
          </stop>
          <stop position="1">
            <color rgb="FF00FF99"/>
          </stop>
        </gradientFill>
      </fill>
    </dxf>
    <dxf>
      <fill>
        <gradientFill degree="270">
          <stop position="0">
            <color theme="0"/>
          </stop>
          <stop position="1">
            <color rgb="FF00FF99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gradientFill degree="270">
          <stop position="0">
            <color theme="0"/>
          </stop>
          <stop position="1">
            <color rgb="FF00FF99"/>
          </stop>
        </gradientFill>
      </fill>
    </dxf>
    <dxf>
      <font>
        <color auto="1"/>
      </font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auto="1"/>
      </font>
      <fill>
        <patternFill>
          <bgColor indexed="46"/>
        </pattern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ont>
        <condense val="0"/>
        <extend val="0"/>
        <color auto="1"/>
      </font>
      <fill>
        <patternFill>
          <bgColor indexed="46"/>
        </pattern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gradientFill type="path" left="1" right="1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45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theme="1" tint="0.34998626667073579"/>
        <name val="Cambria"/>
        <family val="1"/>
        <scheme val="none"/>
      </font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solid">
          <fgColor indexed="64"/>
          <bgColor rgb="FFFFFF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>
          <stop position="0">
            <color theme="0"/>
          </stop>
          <stop position="1">
            <color rgb="FFFF0000"/>
          </stop>
        </gradient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gradientFill type="path" left="1" right="1">
          <stop position="0">
            <color theme="0"/>
          </stop>
          <stop position="1">
            <color theme="0" tint="-5.0965910824915313E-2"/>
          </stop>
        </gradientFill>
      </fill>
    </dxf>
    <dxf>
      <fill>
        <gradientFill degree="45"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ill>
        <gradientFill degree="18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FF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>
          <bgColor rgb="FFFFFF99"/>
        </patternFill>
      </fill>
    </dxf>
    <dxf>
      <fill>
        <patternFill>
          <bgColor theme="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b/>
        <i val="0"/>
        <color theme="1" tint="0.34998626667073579"/>
        <name val="Cambria"/>
        <family val="1"/>
        <scheme val="none"/>
      </font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solid">
          <fgColor indexed="64"/>
          <bgColor rgb="FFFFFF00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C000"/>
          </stop>
        </gradientFill>
      </fill>
    </dxf>
    <dxf>
      <font>
        <condense val="0"/>
        <extend val="0"/>
        <color indexed="9"/>
      </font>
      <fill>
        <patternFill>
          <bgColor indexed="61"/>
        </patternFill>
      </fill>
    </dxf>
    <dxf>
      <fill>
        <patternFill>
          <bgColor indexed="46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b/>
        <i val="0"/>
        <color theme="1" tint="0.34998626667073579"/>
        <name val="Cambria"/>
        <family val="1"/>
        <scheme val="none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strike val="0"/>
        <color auto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 tint="-0.2499465926084170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636DF"/>
        </patternFill>
      </fill>
    </dxf>
    <dxf>
      <fill>
        <patternFill>
          <bgColor rgb="FF00B0F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636DF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hereclusinternational-my.sharepoint.com/personal/w_kleyer_phereclus_com/Documents/Desktop/Jan-Mai-Dez%20Stkl4.SV14.Y-2025_Formular-zur-Arbeitszeiterfassung-mit-Gehaltsabrechnung_07.05.2025.xlsm" TargetMode="External"/><Relationship Id="rId1" Type="http://schemas.openxmlformats.org/officeDocument/2006/relationships/externalLinkPath" Target="Jan-Mai-Dez%20Stkl4.SV14.Y-2025_Formular-zur-Arbeitszeiterfassung-mit-Gehaltsabrechnung_07.05.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lender"/>
      <sheetName val="Dienstplan"/>
      <sheetName val="Arbeitszeitübersicht"/>
      <sheetName val="Lohnkonto"/>
      <sheetName val="Gehaltsabrechnung"/>
      <sheetName val="Steuer_Fünftelregel2025"/>
      <sheetName val="GehaltsabrechnungOrginal"/>
      <sheetName val="Stammdaten"/>
      <sheetName val="Auszahlungstermine_Lohn"/>
      <sheetName val="Jan"/>
      <sheetName val="Feb"/>
      <sheetName val="März"/>
      <sheetName val="April"/>
      <sheetName val="Mai"/>
      <sheetName val="Juni"/>
      <sheetName val="Juli"/>
      <sheetName val="Aug"/>
      <sheetName val="Sep"/>
      <sheetName val="Okt"/>
      <sheetName val="Nov"/>
      <sheetName val="Dez"/>
      <sheetName val="Feiertage"/>
      <sheetName val="Altersentlastungsbetrag2025"/>
      <sheetName val="Entgeltfortzahlung_U_K_unstetig"/>
      <sheetName val="November"/>
      <sheetName val="Dezember"/>
      <sheetName val="Inhalt"/>
      <sheetName val="Anleitung"/>
      <sheetName val="Eingabe"/>
      <sheetName val="Berechnung"/>
      <sheetName val="Parameter"/>
      <sheetName val="Eingabe1"/>
      <sheetName val="Berechnung1"/>
      <sheetName val="Eingabe2"/>
      <sheetName val="Berechnung2"/>
      <sheetName val="Eingabe3"/>
      <sheetName val="Berechnung3"/>
      <sheetName val="Quellen"/>
      <sheetName val="BEISPIEL"/>
      <sheetName val="Lohn_Info"/>
      <sheetName val="BeispielSumasumarum"/>
      <sheetName val="BeispielSumma2"/>
      <sheetName val="Agentur für Arbeit "/>
      <sheetName val="Agentur Arbeitszeitnachweis KuG"/>
      <sheetName val="Lohnarten"/>
      <sheetName val="Abkürzungsverzeichnis"/>
      <sheetName val="Zusatzinfo link"/>
      <sheetName val="Legende"/>
      <sheetName val="PVLohninfoTabelle"/>
      <sheetName val="Bundesländer"/>
      <sheetName val="Tabelle1"/>
      <sheetName val="GehaltUrlaub"/>
      <sheetName val="SteuerUrlaubsgel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8">
          <cell r="H28">
            <v>0.25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2">
          <cell r="F12">
            <v>44196</v>
          </cell>
        </row>
        <row r="13">
          <cell r="F13" t="str">
            <v/>
          </cell>
        </row>
        <row r="14">
          <cell r="F14" t="str">
            <v/>
          </cell>
        </row>
        <row r="15">
          <cell r="F15" t="str">
            <v/>
          </cell>
        </row>
        <row r="16">
          <cell r="F16" t="str">
            <v/>
          </cell>
        </row>
        <row r="17">
          <cell r="F17">
            <v>44303</v>
          </cell>
        </row>
        <row r="18">
          <cell r="F18" t="str">
            <v/>
          </cell>
        </row>
        <row r="19">
          <cell r="F19" t="str">
            <v/>
          </cell>
        </row>
        <row r="20">
          <cell r="F20">
            <v>44306</v>
          </cell>
        </row>
        <row r="21">
          <cell r="F21">
            <v>44316</v>
          </cell>
        </row>
        <row r="22">
          <cell r="F22">
            <v>44344</v>
          </cell>
        </row>
        <row r="23">
          <cell r="F23" t="str">
            <v/>
          </cell>
        </row>
        <row r="24">
          <cell r="F24">
            <v>44355</v>
          </cell>
        </row>
        <row r="25">
          <cell r="F25" t="str">
            <v/>
          </cell>
        </row>
        <row r="26">
          <cell r="F26" t="str">
            <v/>
          </cell>
        </row>
        <row r="27">
          <cell r="F27" t="str">
            <v/>
          </cell>
        </row>
        <row r="28">
          <cell r="F28">
            <v>44471</v>
          </cell>
        </row>
        <row r="30">
          <cell r="F30">
            <v>44499</v>
          </cell>
        </row>
        <row r="35">
          <cell r="F35" t="str">
            <v/>
          </cell>
        </row>
        <row r="37">
          <cell r="F37" t="str">
            <v/>
          </cell>
        </row>
        <row r="44">
          <cell r="F44" t="str">
            <v/>
          </cell>
        </row>
        <row r="45">
          <cell r="F45" t="str">
            <v/>
          </cell>
        </row>
        <row r="46">
          <cell r="F46">
            <v>44554</v>
          </cell>
        </row>
        <row r="47">
          <cell r="F47">
            <v>44555</v>
          </cell>
        </row>
        <row r="48">
          <cell r="F48" t="str">
            <v/>
          </cell>
        </row>
        <row r="49">
          <cell r="F49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9C3C-E7B0-49B3-8F2D-CDB8867AA48A}">
  <dimension ref="A1:Q75"/>
  <sheetViews>
    <sheetView tabSelected="1" workbookViewId="0">
      <selection activeCell="J22" sqref="J22"/>
    </sheetView>
  </sheetViews>
  <sheetFormatPr baseColWidth="10" defaultRowHeight="15"/>
  <cols>
    <col min="2" max="3" width="20.28515625" style="5" customWidth="1"/>
    <col min="4" max="4" width="14" style="3" customWidth="1"/>
    <col min="8" max="8" width="9.5703125" customWidth="1"/>
    <col min="9" max="9" width="7" customWidth="1"/>
  </cols>
  <sheetData>
    <row r="1" spans="1:17" ht="30">
      <c r="B1" s="4" t="s">
        <v>0</v>
      </c>
      <c r="C1" s="4" t="s">
        <v>1</v>
      </c>
      <c r="D1" s="1" t="s">
        <v>2</v>
      </c>
    </row>
    <row r="2" spans="1:17">
      <c r="B2" s="5">
        <v>0.11458333333333333</v>
      </c>
      <c r="C2" s="5">
        <v>0.125</v>
      </c>
      <c r="D2" s="2">
        <f>IF(B2="","",IF(C2&gt;B2,C2-B2,"-"&amp;TEXT(B2-C2,"hh:mm")))</f>
        <v>1.0416666666666671E-2</v>
      </c>
      <c r="E2" s="2">
        <f t="shared" ref="E2:E4" si="0">MAX(IF(B2&lt;=C2,C2-B2,"24:00"-B2+C2),0)</f>
        <v>1.0416666666666671E-2</v>
      </c>
    </row>
    <row r="3" spans="1:17">
      <c r="B3" s="5">
        <v>0.98958333333333337</v>
      </c>
      <c r="C3" s="5">
        <v>0.9375</v>
      </c>
      <c r="D3" s="2" t="str">
        <f t="shared" ref="D3:D30" si="1">IF(B3="","",IF(C3&gt;B3,C3-B3,"-"&amp;TEXT(B3-C3,"hh:mm")))</f>
        <v>-01:15</v>
      </c>
      <c r="E3" s="2">
        <f t="shared" si="0"/>
        <v>0.94791666666666663</v>
      </c>
    </row>
    <row r="4" spans="1:17">
      <c r="B4" s="5">
        <v>6.9444444444444441E-3</v>
      </c>
      <c r="C4" s="5">
        <v>2.0833333333333332E-2</v>
      </c>
      <c r="D4" s="2">
        <f t="shared" si="1"/>
        <v>1.3888888888888888E-2</v>
      </c>
      <c r="E4" s="2">
        <f t="shared" si="0"/>
        <v>1.3888888888888888E-2</v>
      </c>
    </row>
    <row r="5" spans="1:17">
      <c r="B5" s="5">
        <v>0.91666666666666663</v>
      </c>
      <c r="C5" s="5">
        <v>0.125</v>
      </c>
      <c r="D5" s="2" t="str">
        <f t="shared" si="1"/>
        <v>-19:00</v>
      </c>
      <c r="E5" s="2">
        <f>MAX(IF(B5&lt;=C5,C5-B5,"24:00"-B5+C5),0)</f>
        <v>0.20833333333333337</v>
      </c>
    </row>
    <row r="6" spans="1:17">
      <c r="B6" s="2">
        <v>0.91666666666666663</v>
      </c>
      <c r="C6" s="2">
        <v>0.125</v>
      </c>
      <c r="D6" s="2" t="str">
        <f t="shared" si="1"/>
        <v>-19:00</v>
      </c>
      <c r="E6" s="6">
        <f>MAX(IF(B6&lt;=C6,C6-B6,"24:00"-B6+C6),0)</f>
        <v>0.20833333333333337</v>
      </c>
    </row>
    <row r="7" spans="1:17">
      <c r="B7" s="47"/>
      <c r="C7" s="47"/>
      <c r="D7" s="47"/>
      <c r="E7" s="48"/>
    </row>
    <row r="8" spans="1:17">
      <c r="B8" s="47"/>
      <c r="C8" s="47"/>
      <c r="D8" s="47"/>
      <c r="E8" s="48"/>
    </row>
    <row r="9" spans="1:17" ht="15.75" thickBot="1">
      <c r="A9" s="7"/>
      <c r="B9" s="44">
        <f>B11</f>
        <v>44287</v>
      </c>
      <c r="C9" s="44"/>
      <c r="D9" s="8"/>
      <c r="E9" s="8"/>
      <c r="F9" s="8"/>
      <c r="G9" s="9">
        <f>COUNTIF(G11:G41,"KUG")+COUNTIF(G11:G41,"KiK")</f>
        <v>0</v>
      </c>
      <c r="H9" s="10" t="s">
        <v>3</v>
      </c>
      <c r="I9" s="11" t="s">
        <v>4</v>
      </c>
      <c r="J9" s="12" t="s">
        <v>5</v>
      </c>
      <c r="K9" s="13" t="s">
        <v>6</v>
      </c>
      <c r="L9" s="12" t="s">
        <v>7</v>
      </c>
      <c r="M9" s="14" t="s">
        <v>8</v>
      </c>
      <c r="N9" s="15" t="s">
        <v>9</v>
      </c>
      <c r="O9" s="16" t="s">
        <v>10</v>
      </c>
      <c r="P9" s="17"/>
      <c r="Q9" s="18"/>
    </row>
    <row r="10" spans="1:17" ht="77.25" thickBot="1">
      <c r="A10" s="19" t="s">
        <v>11</v>
      </c>
      <c r="B10" s="45" t="s">
        <v>12</v>
      </c>
      <c r="C10" s="46"/>
      <c r="D10" s="20" t="s">
        <v>13</v>
      </c>
      <c r="E10" s="21" t="s">
        <v>14</v>
      </c>
      <c r="F10" s="22" t="s">
        <v>15</v>
      </c>
      <c r="G10" s="23" t="s">
        <v>16</v>
      </c>
      <c r="H10" s="24" t="s">
        <v>17</v>
      </c>
      <c r="I10" s="25" t="s">
        <v>18</v>
      </c>
      <c r="J10" s="25" t="s">
        <v>19</v>
      </c>
      <c r="K10" s="26" t="s">
        <v>20</v>
      </c>
      <c r="L10" s="25" t="s">
        <v>21</v>
      </c>
      <c r="M10" s="27" t="s">
        <v>22</v>
      </c>
      <c r="N10" s="28" t="s">
        <v>23</v>
      </c>
      <c r="O10" s="29" t="s">
        <v>24</v>
      </c>
      <c r="P10" s="30"/>
      <c r="Q10" s="22" t="s">
        <v>25</v>
      </c>
    </row>
    <row r="11" spans="1:17" ht="15.75" thickTop="1">
      <c r="A11" s="31">
        <f t="shared" ref="A11:A15" si="2">WEEKNUM(B11,21)</f>
        <v>13</v>
      </c>
      <c r="B11" s="32">
        <v>44287</v>
      </c>
      <c r="C11" s="33">
        <f>B11</f>
        <v>44287</v>
      </c>
      <c r="D11" s="34">
        <v>0.91666666666666663</v>
      </c>
      <c r="E11" s="35">
        <v>0.125</v>
      </c>
      <c r="F11" s="36">
        <v>0</v>
      </c>
      <c r="G11" s="37"/>
      <c r="H11" s="35">
        <v>0.25</v>
      </c>
      <c r="I11" s="35"/>
      <c r="J11" s="35"/>
      <c r="K11" s="35"/>
      <c r="L11" s="35"/>
      <c r="M11" s="35"/>
      <c r="N11" s="43" t="s">
        <v>26</v>
      </c>
      <c r="O11" s="39">
        <f>IF(D11&gt;0,Q11,N11)</f>
        <v>0.20833333333333337</v>
      </c>
      <c r="P11" s="40" t="str">
        <f ca="1">IFERROR(IF(VLOOKUP(B11,[1]Feiertage!$F$12:$F$52,1,FALSE)=B11,[1]Stammdaten!$H$28,""),"")</f>
        <v/>
      </c>
      <c r="Q11" s="41">
        <f t="shared" ref="Q11:Q15" si="3">IF(OR(G11="U",G11="K"),P11,IF(OR(D11="",E11=""),"0",MAX(IF(D11&lt;=E11,E11-D11,"24:00"-D11+E11)-F11,0)))</f>
        <v>0.20833333333333337</v>
      </c>
    </row>
    <row r="12" spans="1:17">
      <c r="A12" s="31">
        <f t="shared" si="2"/>
        <v>13</v>
      </c>
      <c r="B12" s="32">
        <v>44288</v>
      </c>
      <c r="C12" s="33">
        <f t="shared" ref="C12:C15" si="4">B12</f>
        <v>44288</v>
      </c>
      <c r="D12" s="34"/>
      <c r="E12" s="35"/>
      <c r="F12" s="36"/>
      <c r="G12" s="42" t="s">
        <v>4</v>
      </c>
      <c r="H12" s="35">
        <v>0.25</v>
      </c>
      <c r="I12" s="35">
        <v>0.25</v>
      </c>
      <c r="J12" s="35"/>
      <c r="K12" s="35"/>
      <c r="L12" s="35"/>
      <c r="M12" s="35"/>
      <c r="N12" s="38"/>
      <c r="O12" s="39">
        <f>IF(D12&gt;0,Q12,N12)</f>
        <v>0</v>
      </c>
      <c r="P12" s="40" t="str">
        <f ca="1">IFERROR(IF(VLOOKUP(B12,[1]Feiertage!$F$12:$F$52,1,FALSE)=B12,[1]Stammdaten!$H$28,""),"")</f>
        <v/>
      </c>
      <c r="Q12" s="41" t="str">
        <f t="shared" ca="1" si="3"/>
        <v/>
      </c>
    </row>
    <row r="13" spans="1:17">
      <c r="A13" s="31">
        <f t="shared" si="2"/>
        <v>13</v>
      </c>
      <c r="B13" s="32">
        <v>44289</v>
      </c>
      <c r="C13" s="33">
        <f t="shared" si="4"/>
        <v>44289</v>
      </c>
      <c r="D13" s="34"/>
      <c r="E13" s="35"/>
      <c r="F13" s="36"/>
      <c r="G13" s="42"/>
      <c r="H13" s="35"/>
      <c r="I13" s="35"/>
      <c r="J13" s="35"/>
      <c r="K13" s="35"/>
      <c r="L13" s="35"/>
      <c r="M13" s="35"/>
      <c r="N13" s="38"/>
      <c r="O13" s="39">
        <f>IF(D13&gt;0,Q13,N13)</f>
        <v>0</v>
      </c>
      <c r="P13" s="40" t="str">
        <f ca="1">IFERROR(IF(VLOOKUP(B13,[1]Feiertage!$F$12:$F$52,1,FALSE)=B13,[1]Stammdaten!$H$28,""),"")</f>
        <v/>
      </c>
      <c r="Q13" s="41" t="str">
        <f t="shared" si="3"/>
        <v>0</v>
      </c>
    </row>
    <row r="14" spans="1:17">
      <c r="A14" s="31">
        <f t="shared" si="2"/>
        <v>13</v>
      </c>
      <c r="B14" s="32">
        <v>44290</v>
      </c>
      <c r="C14" s="33">
        <f t="shared" si="4"/>
        <v>44290</v>
      </c>
      <c r="D14" s="34"/>
      <c r="E14" s="35"/>
      <c r="F14" s="36"/>
      <c r="G14" s="42"/>
      <c r="H14" s="35"/>
      <c r="I14" s="35"/>
      <c r="J14" s="35"/>
      <c r="K14" s="35"/>
      <c r="L14" s="35"/>
      <c r="M14" s="35"/>
      <c r="N14" s="38"/>
      <c r="O14" s="39">
        <f>IF(D14&gt;0,Q14,N14)</f>
        <v>0</v>
      </c>
      <c r="P14" s="40" t="str">
        <f ca="1">IFERROR(IF(VLOOKUP(B14,[1]Feiertage!$F$12:$F$52,1,FALSE)=B14,[1]Stammdaten!$H$28,""),"")</f>
        <v/>
      </c>
      <c r="Q14" s="41" t="str">
        <f t="shared" si="3"/>
        <v>0</v>
      </c>
    </row>
    <row r="15" spans="1:17">
      <c r="A15" s="31">
        <f t="shared" si="2"/>
        <v>14</v>
      </c>
      <c r="B15" s="32">
        <v>44291</v>
      </c>
      <c r="C15" s="33">
        <f t="shared" si="4"/>
        <v>44291</v>
      </c>
      <c r="D15" s="34"/>
      <c r="E15" s="35"/>
      <c r="F15" s="36"/>
      <c r="G15" s="42"/>
      <c r="H15" s="35"/>
      <c r="I15" s="35"/>
      <c r="J15" s="35"/>
      <c r="K15" s="35"/>
      <c r="L15" s="35"/>
      <c r="M15" s="35"/>
      <c r="N15" s="38"/>
      <c r="O15" s="39">
        <f t="shared" ref="O15" si="5">IF(D15&gt;0,Q15,N15)</f>
        <v>0</v>
      </c>
      <c r="P15" s="40" t="str">
        <f ca="1">IFERROR(IF(VLOOKUP(B15,[1]Feiertage!$F$12:$F$52,1,FALSE)=B15,[1]Stammdaten!$H$28,""),"")</f>
        <v/>
      </c>
      <c r="Q15" s="41" t="str">
        <f t="shared" si="3"/>
        <v>0</v>
      </c>
    </row>
    <row r="16" spans="1:17">
      <c r="D16" s="2" t="str">
        <f t="shared" si="1"/>
        <v/>
      </c>
    </row>
    <row r="17" spans="4:4">
      <c r="D17" s="2" t="str">
        <f t="shared" si="1"/>
        <v/>
      </c>
    </row>
    <row r="18" spans="4:4">
      <c r="D18" s="2" t="str">
        <f t="shared" si="1"/>
        <v/>
      </c>
    </row>
    <row r="19" spans="4:4">
      <c r="D19" s="2" t="str">
        <f t="shared" si="1"/>
        <v/>
      </c>
    </row>
    <row r="20" spans="4:4">
      <c r="D20" s="2" t="str">
        <f t="shared" si="1"/>
        <v/>
      </c>
    </row>
    <row r="21" spans="4:4">
      <c r="D21" s="2" t="str">
        <f t="shared" si="1"/>
        <v/>
      </c>
    </row>
    <row r="22" spans="4:4">
      <c r="D22" s="2" t="str">
        <f t="shared" si="1"/>
        <v/>
      </c>
    </row>
    <row r="23" spans="4:4">
      <c r="D23" s="2" t="str">
        <f t="shared" si="1"/>
        <v/>
      </c>
    </row>
    <row r="24" spans="4:4">
      <c r="D24" s="2" t="str">
        <f t="shared" si="1"/>
        <v/>
      </c>
    </row>
    <row r="25" spans="4:4">
      <c r="D25" s="2" t="str">
        <f t="shared" si="1"/>
        <v/>
      </c>
    </row>
    <row r="26" spans="4:4">
      <c r="D26" s="2" t="str">
        <f t="shared" si="1"/>
        <v/>
      </c>
    </row>
    <row r="27" spans="4:4">
      <c r="D27" s="2" t="str">
        <f t="shared" si="1"/>
        <v/>
      </c>
    </row>
    <row r="28" spans="4:4">
      <c r="D28" s="2" t="str">
        <f t="shared" si="1"/>
        <v/>
      </c>
    </row>
    <row r="29" spans="4:4">
      <c r="D29" s="2" t="str">
        <f t="shared" si="1"/>
        <v/>
      </c>
    </row>
    <row r="30" spans="4:4">
      <c r="D30" s="2" t="str">
        <f t="shared" si="1"/>
        <v/>
      </c>
    </row>
    <row r="31" spans="4:4">
      <c r="D31" s="2" t="str">
        <f t="shared" ref="D31:D75" si="6">IF(B31="","",MOD(B31-C31,1))</f>
        <v/>
      </c>
    </row>
    <row r="32" spans="4:4">
      <c r="D32" s="2" t="str">
        <f t="shared" si="6"/>
        <v/>
      </c>
    </row>
    <row r="33" spans="4:4">
      <c r="D33" s="2" t="str">
        <f t="shared" si="6"/>
        <v/>
      </c>
    </row>
    <row r="34" spans="4:4">
      <c r="D34" s="2" t="str">
        <f t="shared" si="6"/>
        <v/>
      </c>
    </row>
    <row r="35" spans="4:4">
      <c r="D35" s="2" t="str">
        <f t="shared" si="6"/>
        <v/>
      </c>
    </row>
    <row r="36" spans="4:4">
      <c r="D36" s="2" t="str">
        <f t="shared" si="6"/>
        <v/>
      </c>
    </row>
    <row r="37" spans="4:4">
      <c r="D37" s="2" t="str">
        <f t="shared" si="6"/>
        <v/>
      </c>
    </row>
    <row r="38" spans="4:4">
      <c r="D38" s="2" t="str">
        <f t="shared" si="6"/>
        <v/>
      </c>
    </row>
    <row r="39" spans="4:4">
      <c r="D39" s="2" t="str">
        <f t="shared" si="6"/>
        <v/>
      </c>
    </row>
    <row r="40" spans="4:4">
      <c r="D40" s="2" t="str">
        <f t="shared" si="6"/>
        <v/>
      </c>
    </row>
    <row r="41" spans="4:4">
      <c r="D41" s="2" t="str">
        <f t="shared" si="6"/>
        <v/>
      </c>
    </row>
    <row r="42" spans="4:4">
      <c r="D42" s="2" t="str">
        <f t="shared" si="6"/>
        <v/>
      </c>
    </row>
    <row r="43" spans="4:4">
      <c r="D43" s="2" t="str">
        <f t="shared" si="6"/>
        <v/>
      </c>
    </row>
    <row r="44" spans="4:4">
      <c r="D44" s="2" t="str">
        <f t="shared" si="6"/>
        <v/>
      </c>
    </row>
    <row r="45" spans="4:4">
      <c r="D45" s="2" t="str">
        <f t="shared" si="6"/>
        <v/>
      </c>
    </row>
    <row r="46" spans="4:4">
      <c r="D46" s="2" t="str">
        <f t="shared" si="6"/>
        <v/>
      </c>
    </row>
    <row r="47" spans="4:4">
      <c r="D47" s="2" t="str">
        <f t="shared" si="6"/>
        <v/>
      </c>
    </row>
    <row r="48" spans="4:4">
      <c r="D48" s="2" t="str">
        <f t="shared" si="6"/>
        <v/>
      </c>
    </row>
    <row r="49" spans="4:4">
      <c r="D49" s="2" t="str">
        <f t="shared" si="6"/>
        <v/>
      </c>
    </row>
    <row r="50" spans="4:4">
      <c r="D50" s="2" t="str">
        <f t="shared" si="6"/>
        <v/>
      </c>
    </row>
    <row r="51" spans="4:4">
      <c r="D51" s="2" t="str">
        <f t="shared" si="6"/>
        <v/>
      </c>
    </row>
    <row r="52" spans="4:4">
      <c r="D52" s="2" t="str">
        <f t="shared" si="6"/>
        <v/>
      </c>
    </row>
    <row r="53" spans="4:4">
      <c r="D53" s="2" t="str">
        <f t="shared" si="6"/>
        <v/>
      </c>
    </row>
    <row r="54" spans="4:4">
      <c r="D54" s="2" t="str">
        <f t="shared" si="6"/>
        <v/>
      </c>
    </row>
    <row r="55" spans="4:4">
      <c r="D55" s="2" t="str">
        <f t="shared" si="6"/>
        <v/>
      </c>
    </row>
    <row r="56" spans="4:4">
      <c r="D56" s="2" t="str">
        <f t="shared" si="6"/>
        <v/>
      </c>
    </row>
    <row r="57" spans="4:4">
      <c r="D57" s="2" t="str">
        <f t="shared" si="6"/>
        <v/>
      </c>
    </row>
    <row r="58" spans="4:4">
      <c r="D58" s="2" t="str">
        <f t="shared" si="6"/>
        <v/>
      </c>
    </row>
    <row r="59" spans="4:4">
      <c r="D59" s="2" t="str">
        <f t="shared" si="6"/>
        <v/>
      </c>
    </row>
    <row r="60" spans="4:4">
      <c r="D60" s="2" t="str">
        <f t="shared" si="6"/>
        <v/>
      </c>
    </row>
    <row r="61" spans="4:4">
      <c r="D61" s="2" t="str">
        <f t="shared" si="6"/>
        <v/>
      </c>
    </row>
    <row r="62" spans="4:4">
      <c r="D62" s="2" t="str">
        <f t="shared" si="6"/>
        <v/>
      </c>
    </row>
    <row r="63" spans="4:4">
      <c r="D63" s="2" t="str">
        <f t="shared" si="6"/>
        <v/>
      </c>
    </row>
    <row r="64" spans="4:4">
      <c r="D64" s="2" t="str">
        <f t="shared" si="6"/>
        <v/>
      </c>
    </row>
    <row r="65" spans="4:4">
      <c r="D65" s="2" t="str">
        <f t="shared" si="6"/>
        <v/>
      </c>
    </row>
    <row r="66" spans="4:4">
      <c r="D66" s="2" t="str">
        <f t="shared" si="6"/>
        <v/>
      </c>
    </row>
    <row r="67" spans="4:4">
      <c r="D67" s="2" t="str">
        <f t="shared" si="6"/>
        <v/>
      </c>
    </row>
    <row r="68" spans="4:4">
      <c r="D68" s="2" t="str">
        <f t="shared" si="6"/>
        <v/>
      </c>
    </row>
    <row r="69" spans="4:4">
      <c r="D69" s="2" t="str">
        <f t="shared" si="6"/>
        <v/>
      </c>
    </row>
    <row r="70" spans="4:4">
      <c r="D70" s="2" t="str">
        <f t="shared" si="6"/>
        <v/>
      </c>
    </row>
    <row r="71" spans="4:4">
      <c r="D71" s="2" t="str">
        <f t="shared" si="6"/>
        <v/>
      </c>
    </row>
    <row r="72" spans="4:4">
      <c r="D72" s="2" t="str">
        <f t="shared" si="6"/>
        <v/>
      </c>
    </row>
    <row r="73" spans="4:4">
      <c r="D73" s="2" t="str">
        <f t="shared" si="6"/>
        <v/>
      </c>
    </row>
    <row r="74" spans="4:4">
      <c r="D74" s="2" t="str">
        <f t="shared" si="6"/>
        <v/>
      </c>
    </row>
    <row r="75" spans="4:4">
      <c r="D75" s="2" t="str">
        <f t="shared" si="6"/>
        <v/>
      </c>
    </row>
  </sheetData>
  <conditionalFormatting sqref="B2:D8 B10:D5001 B9:C9">
    <cfRule type="expression" dxfId="343" priority="340">
      <formula>$W2&gt;1</formula>
    </cfRule>
    <cfRule type="expression" dxfId="342" priority="341">
      <formula>AND($T2="P",$R2="")</formula>
    </cfRule>
    <cfRule type="expression" dxfId="341" priority="342">
      <formula>$T2="P"</formula>
    </cfRule>
    <cfRule type="expression" dxfId="340" priority="343">
      <formula>$R2="P"</formula>
    </cfRule>
  </conditionalFormatting>
  <conditionalFormatting sqref="D1:D8 D10:D1048576">
    <cfRule type="expression" dxfId="339" priority="344">
      <formula>#REF!&gt;#REF!</formula>
    </cfRule>
  </conditionalFormatting>
  <conditionalFormatting sqref="E2:E8">
    <cfRule type="expression" dxfId="338" priority="335">
      <formula>$W2&gt;1</formula>
    </cfRule>
    <cfRule type="expression" dxfId="337" priority="336">
      <formula>AND($T2="P",$R2="")</formula>
    </cfRule>
    <cfRule type="expression" dxfId="336" priority="337">
      <formula>$T2="P"</formula>
    </cfRule>
    <cfRule type="expression" dxfId="335" priority="338">
      <formula>$R2="P"</formula>
    </cfRule>
  </conditionalFormatting>
  <conditionalFormatting sqref="E2:E8">
    <cfRule type="expression" dxfId="334" priority="339">
      <formula>#REF!&gt;#REF!</formula>
    </cfRule>
  </conditionalFormatting>
  <conditionalFormatting sqref="M12:M15">
    <cfRule type="expression" dxfId="329" priority="330" stopIfTrue="1">
      <formula>M12="KiK"</formula>
    </cfRule>
  </conditionalFormatting>
  <conditionalFormatting sqref="M12:M15">
    <cfRule type="expression" dxfId="328" priority="329" stopIfTrue="1">
      <formula>M12="KUG"</formula>
    </cfRule>
  </conditionalFormatting>
  <conditionalFormatting sqref="Q12:Q15">
    <cfRule type="cellIs" dxfId="327" priority="328" operator="greaterThan">
      <formula>0</formula>
    </cfRule>
  </conditionalFormatting>
  <conditionalFormatting sqref="N12:N15">
    <cfRule type="expression" dxfId="325" priority="326">
      <formula>WEEKDAY($B12,2)&gt;5</formula>
    </cfRule>
  </conditionalFormatting>
  <conditionalFormatting sqref="Q12:Q15">
    <cfRule type="expression" dxfId="324" priority="325">
      <formula>WEEKDAY($B12,2)&gt;5</formula>
    </cfRule>
  </conditionalFormatting>
  <conditionalFormatting sqref="O12:O15">
    <cfRule type="expression" dxfId="323" priority="323">
      <formula>WEEKDAY($B12,2)&gt;6</formula>
    </cfRule>
  </conditionalFormatting>
  <conditionalFormatting sqref="O12:O15">
    <cfRule type="expression" dxfId="322" priority="324">
      <formula>WEEKDAY($B12,2)&gt;5</formula>
    </cfRule>
  </conditionalFormatting>
  <conditionalFormatting sqref="J12:J15 L12:L15">
    <cfRule type="expression" dxfId="321" priority="321" stopIfTrue="1">
      <formula>WEEKDAY($B12)=7</formula>
    </cfRule>
    <cfRule type="expression" dxfId="320" priority="322" stopIfTrue="1">
      <formula>WEEKDAY($B12)=1</formula>
    </cfRule>
  </conditionalFormatting>
  <conditionalFormatting sqref="J12:J15">
    <cfRule type="expression" dxfId="319" priority="320" stopIfTrue="1">
      <formula>$N12&lt;&gt;""</formula>
    </cfRule>
  </conditionalFormatting>
  <conditionalFormatting sqref="L12:L15">
    <cfRule type="expression" dxfId="318" priority="319" stopIfTrue="1">
      <formula>$N12&lt;&gt;""</formula>
    </cfRule>
  </conditionalFormatting>
  <conditionalFormatting sqref="J12:J15">
    <cfRule type="expression" dxfId="317" priority="318" stopIfTrue="1">
      <formula>BZ12=FALSE</formula>
    </cfRule>
  </conditionalFormatting>
  <conditionalFormatting sqref="L12:L15">
    <cfRule type="expression" dxfId="316" priority="317" stopIfTrue="1">
      <formula>BL12=FALSE</formula>
    </cfRule>
  </conditionalFormatting>
  <conditionalFormatting sqref="J12:J15">
    <cfRule type="expression" dxfId="315" priority="316" stopIfTrue="1">
      <formula>J12=""</formula>
    </cfRule>
  </conditionalFormatting>
  <conditionalFormatting sqref="L12:L15">
    <cfRule type="expression" dxfId="314" priority="315" stopIfTrue="1">
      <formula>L12=""</formula>
    </cfRule>
  </conditionalFormatting>
  <conditionalFormatting sqref="M12:M15">
    <cfRule type="expression" dxfId="313" priority="313" stopIfTrue="1">
      <formula>WEEKDAY($B12)=7</formula>
    </cfRule>
    <cfRule type="expression" dxfId="312" priority="314" stopIfTrue="1">
      <formula>WEEKDAY($B12)=1</formula>
    </cfRule>
  </conditionalFormatting>
  <conditionalFormatting sqref="M12:M15">
    <cfRule type="expression" dxfId="311" priority="312" stopIfTrue="1">
      <formula>$N12&lt;&gt;""</formula>
    </cfRule>
  </conditionalFormatting>
  <conditionalFormatting sqref="M12:M15">
    <cfRule type="cellIs" dxfId="310" priority="310" stopIfTrue="1" operator="equal">
      <formula>"U"</formula>
    </cfRule>
    <cfRule type="cellIs" dxfId="309" priority="311" stopIfTrue="1" operator="equal">
      <formula>"K"</formula>
    </cfRule>
  </conditionalFormatting>
  <conditionalFormatting sqref="M12:M15">
    <cfRule type="expression" dxfId="308" priority="309" stopIfTrue="1">
      <formula>M12=""</formula>
    </cfRule>
  </conditionalFormatting>
  <conditionalFormatting sqref="M12:M15">
    <cfRule type="expression" dxfId="307" priority="308" stopIfTrue="1">
      <formula>M12="KiK"</formula>
    </cfRule>
  </conditionalFormatting>
  <conditionalFormatting sqref="M12:M15">
    <cfRule type="expression" dxfId="306" priority="307" stopIfTrue="1">
      <formula>M12="KUG"</formula>
    </cfRule>
  </conditionalFormatting>
  <conditionalFormatting sqref="M12:M15">
    <cfRule type="expression" dxfId="305" priority="306" stopIfTrue="1">
      <formula>OR(S12,R12)</formula>
    </cfRule>
  </conditionalFormatting>
  <conditionalFormatting sqref="N12:N15">
    <cfRule type="cellIs" dxfId="304" priority="301" operator="greaterThan">
      <formula>0</formula>
    </cfRule>
  </conditionalFormatting>
  <conditionalFormatting sqref="Q12:Q15">
    <cfRule type="cellIs" dxfId="302" priority="299" operator="greaterThan">
      <formula>0</formula>
    </cfRule>
  </conditionalFormatting>
  <conditionalFormatting sqref="N12:N15">
    <cfRule type="expression" dxfId="301" priority="300" stopIfTrue="1">
      <formula>N12=""</formula>
    </cfRule>
  </conditionalFormatting>
  <conditionalFormatting sqref="Q12:Q15">
    <cfRule type="expression" dxfId="300" priority="297" stopIfTrue="1">
      <formula>Q12=""</formula>
    </cfRule>
  </conditionalFormatting>
  <conditionalFormatting sqref="Q12:Q15">
    <cfRule type="expression" dxfId="298" priority="302" stopIfTrue="1">
      <formula>I12=""</formula>
    </cfRule>
  </conditionalFormatting>
  <conditionalFormatting sqref="Q12:Q15">
    <cfRule type="expression" dxfId="296" priority="304" stopIfTrue="1">
      <formula>SUM(I12,O12,P12,Q12,R12,S12)&lt;&gt;N12</formula>
    </cfRule>
  </conditionalFormatting>
  <conditionalFormatting sqref="P12:Q15 N12:N15">
    <cfRule type="expression" dxfId="294" priority="294" stopIfTrue="1">
      <formula>WEEKDAY($B12)=7</formula>
    </cfRule>
    <cfRule type="expression" dxfId="293" priority="295" stopIfTrue="1">
      <formula>WEEKDAY($B12)=1</formula>
    </cfRule>
  </conditionalFormatting>
  <conditionalFormatting sqref="P12:Q15 N12:N15">
    <cfRule type="expression" dxfId="292" priority="293" stopIfTrue="1">
      <formula>$N12&lt;&gt;""</formula>
    </cfRule>
  </conditionalFormatting>
  <conditionalFormatting sqref="N11:N15">
    <cfRule type="expression" dxfId="288" priority="277" stopIfTrue="1">
      <formula>BI11=FALSE</formula>
    </cfRule>
    <cfRule type="expression" dxfId="287" priority="289">
      <formula>WEEKDAY($B11,2)&gt;6</formula>
    </cfRule>
  </conditionalFormatting>
  <conditionalFormatting sqref="N12:N15">
    <cfRule type="expression" dxfId="286" priority="290">
      <formula>WEEKDAY($B12,2)&gt;5</formula>
    </cfRule>
  </conditionalFormatting>
  <conditionalFormatting sqref="Q12:Q15">
    <cfRule type="expression" dxfId="285" priority="271" stopIfTrue="1">
      <formula>Q12=""</formula>
    </cfRule>
    <cfRule type="expression" dxfId="284" priority="287">
      <formula>WEEKDAY($B12,2)&gt;6</formula>
    </cfRule>
  </conditionalFormatting>
  <conditionalFormatting sqref="Q12:Q15">
    <cfRule type="expression" dxfId="283" priority="288">
      <formula>WEEKDAY($B12,2)&gt;5</formula>
    </cfRule>
  </conditionalFormatting>
  <conditionalFormatting sqref="O12:O15">
    <cfRule type="cellIs" dxfId="282" priority="283" operator="greaterThan">
      <formula>0</formula>
    </cfRule>
  </conditionalFormatting>
  <conditionalFormatting sqref="O12:O15">
    <cfRule type="expression" dxfId="281" priority="282" stopIfTrue="1">
      <formula>O12=""</formula>
    </cfRule>
  </conditionalFormatting>
  <conditionalFormatting sqref="O12:O15">
    <cfRule type="expression" dxfId="280" priority="284">
      <formula>WEEKDAY($B12,2)&gt;6</formula>
    </cfRule>
  </conditionalFormatting>
  <conditionalFormatting sqref="O12:O15">
    <cfRule type="expression" dxfId="279" priority="285">
      <formula>WEEKDAY($B12,2)&gt;5</formula>
    </cfRule>
  </conditionalFormatting>
  <conditionalFormatting sqref="O12:O15">
    <cfRule type="expression" dxfId="278" priority="286" stopIfTrue="1">
      <formula>SUM(I12,O12,P12,Q12,R12,S12)&lt;&gt;N12</formula>
    </cfRule>
  </conditionalFormatting>
  <conditionalFormatting sqref="O12:O15">
    <cfRule type="expression" dxfId="277" priority="280" stopIfTrue="1">
      <formula>WEEKDAY($B12)=7</formula>
    </cfRule>
    <cfRule type="expression" dxfId="276" priority="281" stopIfTrue="1">
      <formula>WEEKDAY($B12)=1</formula>
    </cfRule>
  </conditionalFormatting>
  <conditionalFormatting sqref="O12:O15">
    <cfRule type="expression" dxfId="275" priority="279" stopIfTrue="1">
      <formula>$N12&lt;&gt;""</formula>
    </cfRule>
  </conditionalFormatting>
  <conditionalFormatting sqref="O12:O15">
    <cfRule type="expression" dxfId="274" priority="278">
      <formula>M12="U"</formula>
    </cfRule>
  </conditionalFormatting>
  <conditionalFormatting sqref="O12:O15">
    <cfRule type="expression" dxfId="273" priority="276" stopIfTrue="1">
      <formula>BP12=FALSE</formula>
    </cfRule>
  </conditionalFormatting>
  <conditionalFormatting sqref="P12:P15">
    <cfRule type="expression" dxfId="272" priority="275" stopIfTrue="1">
      <formula>CB12=FALSE</formula>
    </cfRule>
  </conditionalFormatting>
  <conditionalFormatting sqref="N12:N15">
    <cfRule type="expression" dxfId="271" priority="274" stopIfTrue="1">
      <formula>N12=""</formula>
    </cfRule>
  </conditionalFormatting>
  <conditionalFormatting sqref="O12:O15">
    <cfRule type="expression" dxfId="270" priority="273" stopIfTrue="1">
      <formula>O12=""</formula>
    </cfRule>
  </conditionalFormatting>
  <conditionalFormatting sqref="P12:P15">
    <cfRule type="expression" dxfId="269" priority="272" stopIfTrue="1">
      <formula>P12=""</formula>
    </cfRule>
  </conditionalFormatting>
  <conditionalFormatting sqref="Q12:Q15">
    <cfRule type="expression" dxfId="262" priority="263" stopIfTrue="1">
      <formula>M12="K"</formula>
    </cfRule>
  </conditionalFormatting>
  <conditionalFormatting sqref="O12:O15">
    <cfRule type="expression" dxfId="261" priority="262" stopIfTrue="1">
      <formula>M12="U"</formula>
    </cfRule>
  </conditionalFormatting>
  <conditionalFormatting sqref="O12:O15">
    <cfRule type="expression" dxfId="260" priority="261" stopIfTrue="1">
      <formula>AND(M12="U",O12&gt;0)</formula>
    </cfRule>
  </conditionalFormatting>
  <conditionalFormatting sqref="Q12:Q15">
    <cfRule type="expression" dxfId="259" priority="260" stopIfTrue="1">
      <formula>AND(M12,Q12&gt;0)</formula>
    </cfRule>
  </conditionalFormatting>
  <conditionalFormatting sqref="N12:N15">
    <cfRule type="expression" dxfId="256" priority="257" stopIfTrue="1">
      <formula>AND(J12&gt;0,N12="")</formula>
    </cfRule>
  </conditionalFormatting>
  <conditionalFormatting sqref="J11:J15 L11:L15">
    <cfRule type="expression" dxfId="255" priority="255" stopIfTrue="1">
      <formula>WEEKDAY($B11)=7</formula>
    </cfRule>
    <cfRule type="expression" dxfId="254" priority="256" stopIfTrue="1">
      <formula>WEEKDAY($B11)=1</formula>
    </cfRule>
  </conditionalFormatting>
  <conditionalFormatting sqref="J11:J15">
    <cfRule type="expression" dxfId="253" priority="254" stopIfTrue="1">
      <formula>$N11&lt;&gt;""</formula>
    </cfRule>
  </conditionalFormatting>
  <conditionalFormatting sqref="L11:L15">
    <cfRule type="expression" dxfId="252" priority="253" stopIfTrue="1">
      <formula>$N11&lt;&gt;""</formula>
    </cfRule>
  </conditionalFormatting>
  <conditionalFormatting sqref="J11:J15">
    <cfRule type="expression" dxfId="251" priority="252" stopIfTrue="1">
      <formula>BZ11=FALSE</formula>
    </cfRule>
  </conditionalFormatting>
  <conditionalFormatting sqref="L11:L15">
    <cfRule type="expression" dxfId="250" priority="251" stopIfTrue="1">
      <formula>BL11=FALSE</formula>
    </cfRule>
  </conditionalFormatting>
  <conditionalFormatting sqref="J11:J15">
    <cfRule type="expression" dxfId="249" priority="250" stopIfTrue="1">
      <formula>J11=""</formula>
    </cfRule>
  </conditionalFormatting>
  <conditionalFormatting sqref="L11:L15">
    <cfRule type="expression" dxfId="248" priority="249" stopIfTrue="1">
      <formula>L11=""</formula>
    </cfRule>
  </conditionalFormatting>
  <conditionalFormatting sqref="M11:M15">
    <cfRule type="expression" dxfId="247" priority="247" stopIfTrue="1">
      <formula>WEEKDAY($B11)=7</formula>
    </cfRule>
    <cfRule type="expression" dxfId="246" priority="248" stopIfTrue="1">
      <formula>WEEKDAY($B11)=1</formula>
    </cfRule>
  </conditionalFormatting>
  <conditionalFormatting sqref="M11:M15">
    <cfRule type="expression" dxfId="245" priority="246" stopIfTrue="1">
      <formula>$N11&lt;&gt;""</formula>
    </cfRule>
  </conditionalFormatting>
  <conditionalFormatting sqref="M11:M15">
    <cfRule type="cellIs" dxfId="244" priority="244" stopIfTrue="1" operator="equal">
      <formula>"U"</formula>
    </cfRule>
    <cfRule type="cellIs" dxfId="243" priority="245" stopIfTrue="1" operator="equal">
      <formula>"K"</formula>
    </cfRule>
  </conditionalFormatting>
  <conditionalFormatting sqref="M11:M15">
    <cfRule type="expression" dxfId="242" priority="243" stopIfTrue="1">
      <formula>M11=""</formula>
    </cfRule>
  </conditionalFormatting>
  <conditionalFormatting sqref="M11:M15">
    <cfRule type="expression" dxfId="241" priority="242" stopIfTrue="1">
      <formula>M11="KiK"</formula>
    </cfRule>
  </conditionalFormatting>
  <conditionalFormatting sqref="M11:M15">
    <cfRule type="expression" dxfId="240" priority="241" stopIfTrue="1">
      <formula>M11="KUG"</formula>
    </cfRule>
  </conditionalFormatting>
  <conditionalFormatting sqref="M11:M15">
    <cfRule type="expression" dxfId="239" priority="240" stopIfTrue="1">
      <formula>OR(S11,R11)</formula>
    </cfRule>
  </conditionalFormatting>
  <conditionalFormatting sqref="N11:N15">
    <cfRule type="cellIs" dxfId="238" priority="235" operator="greaterThan">
      <formula>0</formula>
    </cfRule>
  </conditionalFormatting>
  <conditionalFormatting sqref="Q11:Q15">
    <cfRule type="cellIs" dxfId="236" priority="233" operator="greaterThan">
      <formula>0</formula>
    </cfRule>
  </conditionalFormatting>
  <conditionalFormatting sqref="N11:N15">
    <cfRule type="expression" dxfId="235" priority="234" stopIfTrue="1">
      <formula>N11=""</formula>
    </cfRule>
  </conditionalFormatting>
  <conditionalFormatting sqref="Q11:Q15">
    <cfRule type="expression" dxfId="234" priority="231" stopIfTrue="1">
      <formula>Q11=""</formula>
    </cfRule>
  </conditionalFormatting>
  <conditionalFormatting sqref="Q11:Q15">
    <cfRule type="expression" dxfId="232" priority="236" stopIfTrue="1">
      <formula>I11=""</formula>
    </cfRule>
  </conditionalFormatting>
  <conditionalFormatting sqref="Q11:Q15">
    <cfRule type="expression" dxfId="230" priority="238" stopIfTrue="1">
      <formula>SUM(I11,O11,P11,Q11,R11,S11)&lt;&gt;N11</formula>
    </cfRule>
  </conditionalFormatting>
  <conditionalFormatting sqref="P11:Q15 N11:N15">
    <cfRule type="expression" dxfId="228" priority="228" stopIfTrue="1">
      <formula>WEEKDAY($B11)=7</formula>
    </cfRule>
    <cfRule type="expression" dxfId="227" priority="229" stopIfTrue="1">
      <formula>WEEKDAY($B11)=1</formula>
    </cfRule>
  </conditionalFormatting>
  <conditionalFormatting sqref="P11:Q15 N11:N15">
    <cfRule type="expression" dxfId="226" priority="227" stopIfTrue="1">
      <formula>$N11&lt;&gt;""</formula>
    </cfRule>
  </conditionalFormatting>
  <conditionalFormatting sqref="N11:N15">
    <cfRule type="expression" dxfId="222" priority="224">
      <formula>WEEKDAY($B11,2)&gt;5</formula>
    </cfRule>
  </conditionalFormatting>
  <conditionalFormatting sqref="Q11:Q15">
    <cfRule type="expression" dxfId="221" priority="207" stopIfTrue="1">
      <formula>Q11=""</formula>
    </cfRule>
    <cfRule type="expression" dxfId="220" priority="222">
      <formula>WEEKDAY($B11,2)&gt;6</formula>
    </cfRule>
  </conditionalFormatting>
  <conditionalFormatting sqref="Q11:Q15">
    <cfRule type="expression" dxfId="219" priority="223">
      <formula>WEEKDAY($B11,2)&gt;5</formula>
    </cfRule>
  </conditionalFormatting>
  <conditionalFormatting sqref="O11:O15">
    <cfRule type="cellIs" dxfId="218" priority="218" operator="greaterThan">
      <formula>0</formula>
    </cfRule>
  </conditionalFormatting>
  <conditionalFormatting sqref="O11:O15">
    <cfRule type="expression" dxfId="217" priority="217" stopIfTrue="1">
      <formula>O11=""</formula>
    </cfRule>
  </conditionalFormatting>
  <conditionalFormatting sqref="O11:O15">
    <cfRule type="expression" dxfId="216" priority="219">
      <formula>WEEKDAY($B11,2)&gt;6</formula>
    </cfRule>
  </conditionalFormatting>
  <conditionalFormatting sqref="O11:O15">
    <cfRule type="expression" dxfId="215" priority="220">
      <formula>WEEKDAY($B11,2)&gt;5</formula>
    </cfRule>
  </conditionalFormatting>
  <conditionalFormatting sqref="O11:O15">
    <cfRule type="expression" dxfId="214" priority="221" stopIfTrue="1">
      <formula>SUM(I11,O11,P11,Q11,R11,S11)&lt;&gt;N11</formula>
    </cfRule>
  </conditionalFormatting>
  <conditionalFormatting sqref="O11:O15">
    <cfRule type="expression" dxfId="213" priority="215" stopIfTrue="1">
      <formula>WEEKDAY($B11)=7</formula>
    </cfRule>
    <cfRule type="expression" dxfId="212" priority="216" stopIfTrue="1">
      <formula>WEEKDAY($B11)=1</formula>
    </cfRule>
  </conditionalFormatting>
  <conditionalFormatting sqref="O11:O15">
    <cfRule type="expression" dxfId="211" priority="214" stopIfTrue="1">
      <formula>$N11&lt;&gt;""</formula>
    </cfRule>
  </conditionalFormatting>
  <conditionalFormatting sqref="O11:O15">
    <cfRule type="expression" dxfId="210" priority="213">
      <formula>M11="U"</formula>
    </cfRule>
  </conditionalFormatting>
  <conditionalFormatting sqref="O11:O15">
    <cfRule type="expression" dxfId="209" priority="212" stopIfTrue="1">
      <formula>BP11=FALSE</formula>
    </cfRule>
  </conditionalFormatting>
  <conditionalFormatting sqref="P11:P15">
    <cfRule type="expression" dxfId="208" priority="211" stopIfTrue="1">
      <formula>CB11=FALSE</formula>
    </cfRule>
  </conditionalFormatting>
  <conditionalFormatting sqref="N11:N15">
    <cfRule type="expression" dxfId="207" priority="210" stopIfTrue="1">
      <formula>N11=""</formula>
    </cfRule>
  </conditionalFormatting>
  <conditionalFormatting sqref="O11:O15">
    <cfRule type="expression" dxfId="206" priority="209" stopIfTrue="1">
      <formula>O11=""</formula>
    </cfRule>
  </conditionalFormatting>
  <conditionalFormatting sqref="P11:P15">
    <cfRule type="expression" dxfId="205" priority="208" stopIfTrue="1">
      <formula>P11=""</formula>
    </cfRule>
  </conditionalFormatting>
  <conditionalFormatting sqref="Q11:Q15">
    <cfRule type="expression" dxfId="198" priority="199" stopIfTrue="1">
      <formula>M11="K"</formula>
    </cfRule>
  </conditionalFormatting>
  <conditionalFormatting sqref="O11:O15">
    <cfRule type="expression" dxfId="197" priority="198" stopIfTrue="1">
      <formula>M11="U"</formula>
    </cfRule>
  </conditionalFormatting>
  <conditionalFormatting sqref="O11:O15">
    <cfRule type="expression" dxfId="196" priority="197" stopIfTrue="1">
      <formula>AND(M11="U",O11&gt;0)</formula>
    </cfRule>
  </conditionalFormatting>
  <conditionalFormatting sqref="Q11:Q15">
    <cfRule type="expression" dxfId="195" priority="196" stopIfTrue="1">
      <formula>AND(M11,Q11&gt;0)</formula>
    </cfRule>
  </conditionalFormatting>
  <conditionalFormatting sqref="N11:N15">
    <cfRule type="expression" dxfId="192" priority="193" stopIfTrue="1">
      <formula>AND(J11&gt;0,N11="")</formula>
    </cfRule>
  </conditionalFormatting>
  <conditionalFormatting sqref="I12:I15">
    <cfRule type="expression" dxfId="191" priority="191" stopIfTrue="1">
      <formula>WEEKDAY($B12)=1</formula>
    </cfRule>
    <cfRule type="expression" dxfId="190" priority="192" stopIfTrue="1">
      <formula>WEEKDAY($B12)=7</formula>
    </cfRule>
  </conditionalFormatting>
  <conditionalFormatting sqref="I11:I15">
    <cfRule type="expression" dxfId="189" priority="189" stopIfTrue="1">
      <formula>WEEKDAY($B11)=1</formula>
    </cfRule>
    <cfRule type="expression" dxfId="188" priority="190" stopIfTrue="1">
      <formula>WEEKDAY($B11)=7</formula>
    </cfRule>
  </conditionalFormatting>
  <conditionalFormatting sqref="I11:I15">
    <cfRule type="expression" dxfId="187" priority="188">
      <formula>T11&lt;&gt;""</formula>
    </cfRule>
  </conditionalFormatting>
  <conditionalFormatting sqref="I11:I15">
    <cfRule type="expression" dxfId="186" priority="187">
      <formula>I11=$O$59</formula>
    </cfRule>
  </conditionalFormatting>
  <conditionalFormatting sqref="H11:H15">
    <cfRule type="expression" dxfId="185" priority="185">
      <formula>WEEKDAY($B11,2)&gt;6</formula>
    </cfRule>
  </conditionalFormatting>
  <conditionalFormatting sqref="H11:H15">
    <cfRule type="expression" dxfId="184" priority="186">
      <formula>WEEKDAY($B11,2)&gt;5</formula>
    </cfRule>
  </conditionalFormatting>
  <conditionalFormatting sqref="H11:H15">
    <cfRule type="expression" dxfId="183" priority="184">
      <formula>T11&lt;&gt;""</formula>
    </cfRule>
  </conditionalFormatting>
  <conditionalFormatting sqref="H11:H15">
    <cfRule type="expression" dxfId="182" priority="183">
      <formula>H11=$O$59</formula>
    </cfRule>
  </conditionalFormatting>
  <conditionalFormatting sqref="H11:H15">
    <cfRule type="expression" dxfId="181" priority="182">
      <formula>H11=$O$60</formula>
    </cfRule>
  </conditionalFormatting>
  <conditionalFormatting sqref="I11:I15">
    <cfRule type="expression" dxfId="180" priority="181">
      <formula>I11=$O$60</formula>
    </cfRule>
  </conditionalFormatting>
  <conditionalFormatting sqref="K12:K15">
    <cfRule type="expression" dxfId="179" priority="179" stopIfTrue="1">
      <formula>WEEKDAY($B12)=7</formula>
    </cfRule>
    <cfRule type="expression" dxfId="178" priority="180" stopIfTrue="1">
      <formula>WEEKDAY($B12)=1</formula>
    </cfRule>
  </conditionalFormatting>
  <conditionalFormatting sqref="K12:K15">
    <cfRule type="expression" dxfId="177" priority="178" stopIfTrue="1">
      <formula>$N12&lt;&gt;""</formula>
    </cfRule>
  </conditionalFormatting>
  <conditionalFormatting sqref="K12:K15">
    <cfRule type="expression" dxfId="176" priority="177" stopIfTrue="1">
      <formula>BJ12=FALSE</formula>
    </cfRule>
  </conditionalFormatting>
  <conditionalFormatting sqref="K12:K15">
    <cfRule type="expression" dxfId="175" priority="176" stopIfTrue="1">
      <formula>K12=""</formula>
    </cfRule>
  </conditionalFormatting>
  <conditionalFormatting sqref="K11:K15">
    <cfRule type="expression" dxfId="174" priority="174" stopIfTrue="1">
      <formula>WEEKDAY($B11)=7</formula>
    </cfRule>
    <cfRule type="expression" dxfId="173" priority="175" stopIfTrue="1">
      <formula>WEEKDAY($B11)=1</formula>
    </cfRule>
  </conditionalFormatting>
  <conditionalFormatting sqref="K11:K15">
    <cfRule type="expression" dxfId="172" priority="173" stopIfTrue="1">
      <formula>$N11&lt;&gt;""</formula>
    </cfRule>
  </conditionalFormatting>
  <conditionalFormatting sqref="K11:K15">
    <cfRule type="expression" dxfId="171" priority="172" stopIfTrue="1">
      <formula>BJ11=FALSE</formula>
    </cfRule>
  </conditionalFormatting>
  <conditionalFormatting sqref="K11:K15">
    <cfRule type="expression" dxfId="170" priority="171" stopIfTrue="1">
      <formula>K11=""</formula>
    </cfRule>
  </conditionalFormatting>
  <conditionalFormatting sqref="M9">
    <cfRule type="expression" dxfId="166" priority="166">
      <formula>WEEKDAY($B5,2)&gt;6</formula>
    </cfRule>
  </conditionalFormatting>
  <conditionalFormatting sqref="M9">
    <cfRule type="expression" dxfId="165" priority="167">
      <formula>WEEKDAY($B5,2)&gt;5</formula>
    </cfRule>
  </conditionalFormatting>
  <conditionalFormatting sqref="P11:P15">
    <cfRule type="expression" dxfId="164" priority="164">
      <formula>WEEKDAY($B11,2)&gt;6</formula>
    </cfRule>
  </conditionalFormatting>
  <conditionalFormatting sqref="P11:P15">
    <cfRule type="expression" dxfId="163" priority="165">
      <formula>WEEKDAY($B11,2)&gt;5</formula>
    </cfRule>
  </conditionalFormatting>
  <conditionalFormatting sqref="G12:G15">
    <cfRule type="expression" dxfId="162" priority="163" stopIfTrue="1">
      <formula>G12="KiK"</formula>
    </cfRule>
  </conditionalFormatting>
  <conditionalFormatting sqref="G12:G15">
    <cfRule type="expression" dxfId="161" priority="162" stopIfTrue="1">
      <formula>G12="KUG"</formula>
    </cfRule>
  </conditionalFormatting>
  <conditionalFormatting sqref="K12:K15">
    <cfRule type="cellIs" dxfId="160" priority="161" operator="greaterThan">
      <formula>0</formula>
    </cfRule>
  </conditionalFormatting>
  <conditionalFormatting sqref="L12:L15">
    <cfRule type="expression" dxfId="159" priority="160">
      <formula>WEEKDAY($B12,2)&gt;5</formula>
    </cfRule>
  </conditionalFormatting>
  <conditionalFormatting sqref="H12:H15">
    <cfRule type="expression" dxfId="158" priority="159">
      <formula>WEEKDAY($B12,2)&gt;5</formula>
    </cfRule>
  </conditionalFormatting>
  <conditionalFormatting sqref="K12:K15">
    <cfRule type="expression" dxfId="157" priority="158">
      <formula>WEEKDAY($B12,2)&gt;5</formula>
    </cfRule>
  </conditionalFormatting>
  <conditionalFormatting sqref="I12:I15">
    <cfRule type="expression" dxfId="156" priority="156">
      <formula>WEEKDAY($B12,2)&gt;6</formula>
    </cfRule>
  </conditionalFormatting>
  <conditionalFormatting sqref="I12:I15">
    <cfRule type="expression" dxfId="155" priority="157">
      <formula>WEEKDAY($B12,2)&gt;5</formula>
    </cfRule>
  </conditionalFormatting>
  <conditionalFormatting sqref="D12:D15 F12:F15">
    <cfRule type="expression" dxfId="154" priority="154" stopIfTrue="1">
      <formula>WEEKDAY($B12)=7</formula>
    </cfRule>
    <cfRule type="expression" dxfId="153" priority="155" stopIfTrue="1">
      <formula>WEEKDAY($B12)=1</formula>
    </cfRule>
  </conditionalFormatting>
  <conditionalFormatting sqref="D12:D15">
    <cfRule type="expression" dxfId="152" priority="153" stopIfTrue="1">
      <formula>$N12&lt;&gt;""</formula>
    </cfRule>
  </conditionalFormatting>
  <conditionalFormatting sqref="F12:F15">
    <cfRule type="expression" dxfId="151" priority="152" stopIfTrue="1">
      <formula>$N12&lt;&gt;""</formula>
    </cfRule>
  </conditionalFormatting>
  <conditionalFormatting sqref="D12:D15">
    <cfRule type="expression" dxfId="150" priority="151" stopIfTrue="1">
      <formula>BT12=FALSE</formula>
    </cfRule>
  </conditionalFormatting>
  <conditionalFormatting sqref="F12:F15">
    <cfRule type="expression" dxfId="149" priority="150" stopIfTrue="1">
      <formula>BF12=FALSE</formula>
    </cfRule>
  </conditionalFormatting>
  <conditionalFormatting sqref="D12:D15">
    <cfRule type="expression" dxfId="148" priority="149" stopIfTrue="1">
      <formula>D12=""</formula>
    </cfRule>
  </conditionalFormatting>
  <conditionalFormatting sqref="F12:F15">
    <cfRule type="expression" dxfId="147" priority="148" stopIfTrue="1">
      <formula>F12=""</formula>
    </cfRule>
  </conditionalFormatting>
  <conditionalFormatting sqref="G12:G15">
    <cfRule type="expression" dxfId="146" priority="146" stopIfTrue="1">
      <formula>WEEKDAY($B12)=7</formula>
    </cfRule>
    <cfRule type="expression" dxfId="145" priority="147" stopIfTrue="1">
      <formula>WEEKDAY($B12)=1</formula>
    </cfRule>
  </conditionalFormatting>
  <conditionalFormatting sqref="G12:G15">
    <cfRule type="expression" dxfId="144" priority="145" stopIfTrue="1">
      <formula>$N12&lt;&gt;""</formula>
    </cfRule>
  </conditionalFormatting>
  <conditionalFormatting sqref="G12:G15">
    <cfRule type="cellIs" dxfId="143" priority="143" stopIfTrue="1" operator="equal">
      <formula>"U"</formula>
    </cfRule>
    <cfRule type="cellIs" dxfId="142" priority="144" stopIfTrue="1" operator="equal">
      <formula>"K"</formula>
    </cfRule>
  </conditionalFormatting>
  <conditionalFormatting sqref="G12:G15">
    <cfRule type="expression" dxfId="141" priority="142" stopIfTrue="1">
      <formula>G12=""</formula>
    </cfRule>
  </conditionalFormatting>
  <conditionalFormatting sqref="G12:G15">
    <cfRule type="expression" dxfId="140" priority="141" stopIfTrue="1">
      <formula>G12="KiK"</formula>
    </cfRule>
  </conditionalFormatting>
  <conditionalFormatting sqref="G12:G15">
    <cfRule type="expression" dxfId="139" priority="140" stopIfTrue="1">
      <formula>G12="KUG"</formula>
    </cfRule>
  </conditionalFormatting>
  <conditionalFormatting sqref="G12:G15">
    <cfRule type="expression" dxfId="138" priority="139" stopIfTrue="1">
      <formula>OR(M12,L12)</formula>
    </cfRule>
  </conditionalFormatting>
  <conditionalFormatting sqref="H12:H15">
    <cfRule type="cellIs" dxfId="137" priority="134" operator="greaterThan">
      <formula>0</formula>
    </cfRule>
  </conditionalFormatting>
  <conditionalFormatting sqref="L12:L15">
    <cfRule type="cellIs" dxfId="136" priority="131" operator="greaterThan">
      <formula>0</formula>
    </cfRule>
  </conditionalFormatting>
  <conditionalFormatting sqref="K12:K15">
    <cfRule type="cellIs" dxfId="135" priority="132" operator="greaterThan">
      <formula>0</formula>
    </cfRule>
  </conditionalFormatting>
  <conditionalFormatting sqref="H12:H15">
    <cfRule type="expression" dxfId="134" priority="133" stopIfTrue="1">
      <formula>H12=""</formula>
    </cfRule>
  </conditionalFormatting>
  <conditionalFormatting sqref="K12:K15">
    <cfRule type="expression" dxfId="133" priority="130" stopIfTrue="1">
      <formula>K12=""</formula>
    </cfRule>
  </conditionalFormatting>
  <conditionalFormatting sqref="L12:L15">
    <cfRule type="expression" dxfId="132" priority="129" stopIfTrue="1">
      <formula>L12=""</formula>
    </cfRule>
  </conditionalFormatting>
  <conditionalFormatting sqref="K12:K15">
    <cfRule type="expression" dxfId="131" priority="135" stopIfTrue="1">
      <formula>C12=""</formula>
    </cfRule>
  </conditionalFormatting>
  <conditionalFormatting sqref="L12:L15">
    <cfRule type="expression" dxfId="130" priority="136" stopIfTrue="1">
      <formula>C12=""</formula>
    </cfRule>
  </conditionalFormatting>
  <conditionalFormatting sqref="K12:K15">
    <cfRule type="expression" dxfId="129" priority="137" stopIfTrue="1">
      <formula>SUM(C12,I12,J12,K12,L12,M12)&lt;&gt;H12</formula>
    </cfRule>
  </conditionalFormatting>
  <conditionalFormatting sqref="L12:L15">
    <cfRule type="expression" dxfId="128" priority="138" stopIfTrue="1">
      <formula>SUM(C12,I12,J12,K12,L12,M12)&lt;&gt;H12</formula>
    </cfRule>
  </conditionalFormatting>
  <conditionalFormatting sqref="J12:L15 H12:H15">
    <cfRule type="expression" dxfId="127" priority="127" stopIfTrue="1">
      <formula>WEEKDAY($B12)=7</formula>
    </cfRule>
    <cfRule type="expression" dxfId="126" priority="128" stopIfTrue="1">
      <formula>WEEKDAY($B12)=1</formula>
    </cfRule>
  </conditionalFormatting>
  <conditionalFormatting sqref="J12:L15 H12:H15">
    <cfRule type="expression" dxfId="125" priority="126" stopIfTrue="1">
      <formula>$N12&lt;&gt;""</formula>
    </cfRule>
  </conditionalFormatting>
  <conditionalFormatting sqref="L12:L15">
    <cfRule type="expression" dxfId="124" priority="103" stopIfTrue="1">
      <formula>L12=""</formula>
    </cfRule>
    <cfRule type="expression" dxfId="123" priority="124">
      <formula>WEEKDAY($B12,2)&gt;6</formula>
    </cfRule>
  </conditionalFormatting>
  <conditionalFormatting sqref="L12:L15">
    <cfRule type="expression" dxfId="122" priority="125">
      <formula>WEEKDAY($B12,2)&gt;5</formula>
    </cfRule>
  </conditionalFormatting>
  <conditionalFormatting sqref="H11:H15">
    <cfRule type="expression" dxfId="121" priority="110" stopIfTrue="1">
      <formula>BC11=FALSE</formula>
    </cfRule>
    <cfRule type="expression" dxfId="120" priority="122">
      <formula>WEEKDAY($B11,2)&gt;6</formula>
    </cfRule>
  </conditionalFormatting>
  <conditionalFormatting sqref="H12:H15">
    <cfRule type="expression" dxfId="119" priority="123">
      <formula>WEEKDAY($B12,2)&gt;5</formula>
    </cfRule>
  </conditionalFormatting>
  <conditionalFormatting sqref="K12:K15">
    <cfRule type="expression" dxfId="118" priority="104" stopIfTrue="1">
      <formula>K12=""</formula>
    </cfRule>
    <cfRule type="expression" dxfId="117" priority="120">
      <formula>WEEKDAY($B12,2)&gt;6</formula>
    </cfRule>
  </conditionalFormatting>
  <conditionalFormatting sqref="K12:K15">
    <cfRule type="expression" dxfId="116" priority="121">
      <formula>WEEKDAY($B12,2)&gt;5</formula>
    </cfRule>
  </conditionalFormatting>
  <conditionalFormatting sqref="I12:I15">
    <cfRule type="cellIs" dxfId="115" priority="116" operator="greaterThan">
      <formula>0</formula>
    </cfRule>
  </conditionalFormatting>
  <conditionalFormatting sqref="I12:I15">
    <cfRule type="expression" dxfId="114" priority="115" stopIfTrue="1">
      <formula>I12=""</formula>
    </cfRule>
  </conditionalFormatting>
  <conditionalFormatting sqref="I12:I15">
    <cfRule type="expression" dxfId="113" priority="117">
      <formula>WEEKDAY($B12,2)&gt;6</formula>
    </cfRule>
  </conditionalFormatting>
  <conditionalFormatting sqref="I12:I15">
    <cfRule type="expression" dxfId="112" priority="118">
      <formula>WEEKDAY($B12,2)&gt;5</formula>
    </cfRule>
  </conditionalFormatting>
  <conditionalFormatting sqref="I12:I15">
    <cfRule type="expression" dxfId="111" priority="119" stopIfTrue="1">
      <formula>SUM(C12,I12,J12,K12,L12,M12)&lt;&gt;H12</formula>
    </cfRule>
  </conditionalFormatting>
  <conditionalFormatting sqref="I12:I15">
    <cfRule type="expression" dxfId="110" priority="113" stopIfTrue="1">
      <formula>WEEKDAY($B12)=7</formula>
    </cfRule>
    <cfRule type="expression" dxfId="109" priority="114" stopIfTrue="1">
      <formula>WEEKDAY($B12)=1</formula>
    </cfRule>
  </conditionalFormatting>
  <conditionalFormatting sqref="I12:I15">
    <cfRule type="expression" dxfId="108" priority="112" stopIfTrue="1">
      <formula>$N12&lt;&gt;""</formula>
    </cfRule>
  </conditionalFormatting>
  <conditionalFormatting sqref="I12:I15">
    <cfRule type="expression" dxfId="107" priority="111">
      <formula>G12="U"</formula>
    </cfRule>
  </conditionalFormatting>
  <conditionalFormatting sqref="I12:I15">
    <cfRule type="expression" dxfId="106" priority="109" stopIfTrue="1">
      <formula>BJ12=FALSE</formula>
    </cfRule>
  </conditionalFormatting>
  <conditionalFormatting sqref="J12:J15">
    <cfRule type="expression" dxfId="105" priority="108" stopIfTrue="1">
      <formula>BV12=FALSE</formula>
    </cfRule>
  </conditionalFormatting>
  <conditionalFormatting sqref="H12:H15">
    <cfRule type="expression" dxfId="104" priority="107" stopIfTrue="1">
      <formula>H12=""</formula>
    </cfRule>
  </conditionalFormatting>
  <conditionalFormatting sqref="I12:I15">
    <cfRule type="expression" dxfId="103" priority="106" stopIfTrue="1">
      <formula>I12=""</formula>
    </cfRule>
  </conditionalFormatting>
  <conditionalFormatting sqref="J12:J15">
    <cfRule type="expression" dxfId="102" priority="105" stopIfTrue="1">
      <formula>J12=""</formula>
    </cfRule>
  </conditionalFormatting>
  <conditionalFormatting sqref="M12:M15">
    <cfRule type="expression" dxfId="101" priority="102" stopIfTrue="1">
      <formula>M12=""</formula>
    </cfRule>
  </conditionalFormatting>
  <conditionalFormatting sqref="M12:M15">
    <cfRule type="expression" dxfId="100" priority="100" stopIfTrue="1">
      <formula>SUM(Q12,I12,J12,K12,,M12,L12,)&lt;&gt;H12</formula>
    </cfRule>
  </conditionalFormatting>
  <conditionalFormatting sqref="M12:M15">
    <cfRule type="expression" dxfId="99" priority="101" stopIfTrue="1">
      <formula>$N12&lt;&gt;""</formula>
    </cfRule>
  </conditionalFormatting>
  <conditionalFormatting sqref="M12:M15">
    <cfRule type="expression" dxfId="98" priority="99" stopIfTrue="1">
      <formula>M12=""</formula>
    </cfRule>
  </conditionalFormatting>
  <conditionalFormatting sqref="L12:L15">
    <cfRule type="expression" dxfId="97" priority="98" stopIfTrue="1">
      <formula>G12="KiK"</formula>
    </cfRule>
  </conditionalFormatting>
  <conditionalFormatting sqref="M12:M15">
    <cfRule type="expression" dxfId="96" priority="97" stopIfTrue="1">
      <formula>G12="KUG"</formula>
    </cfRule>
  </conditionalFormatting>
  <conditionalFormatting sqref="K12:K15">
    <cfRule type="expression" dxfId="95" priority="96" stopIfTrue="1">
      <formula>G12="K"</formula>
    </cfRule>
  </conditionalFormatting>
  <conditionalFormatting sqref="I12:I15">
    <cfRule type="expression" dxfId="94" priority="95" stopIfTrue="1">
      <formula>G12="U"</formula>
    </cfRule>
  </conditionalFormatting>
  <conditionalFormatting sqref="I12:I15">
    <cfRule type="expression" dxfId="93" priority="94" stopIfTrue="1">
      <formula>AND(G12="U",I12&gt;0)</formula>
    </cfRule>
  </conditionalFormatting>
  <conditionalFormatting sqref="K12:K15">
    <cfRule type="expression" dxfId="92" priority="93" stopIfTrue="1">
      <formula>AND(G12,K12&gt;0)</formula>
    </cfRule>
  </conditionalFormatting>
  <conditionalFormatting sqref="L12:L15">
    <cfRule type="expression" dxfId="91" priority="92" stopIfTrue="1">
      <formula>AND(G12,L12&gt;0)</formula>
    </cfRule>
  </conditionalFormatting>
  <conditionalFormatting sqref="M12:M15">
    <cfRule type="expression" dxfId="90" priority="91" stopIfTrue="1">
      <formula>AND(G12="KUG",M12&gt;0)</formula>
    </cfRule>
  </conditionalFormatting>
  <conditionalFormatting sqref="H12:H15">
    <cfRule type="expression" dxfId="89" priority="90" stopIfTrue="1">
      <formula>AND(D12&gt;0,H12="")</formula>
    </cfRule>
  </conditionalFormatting>
  <conditionalFormatting sqref="D11:D15 F11:F15">
    <cfRule type="expression" dxfId="88" priority="88" stopIfTrue="1">
      <formula>WEEKDAY($B11)=7</formula>
    </cfRule>
    <cfRule type="expression" dxfId="87" priority="89" stopIfTrue="1">
      <formula>WEEKDAY($B11)=1</formula>
    </cfRule>
  </conditionalFormatting>
  <conditionalFormatting sqref="D11:D15">
    <cfRule type="expression" dxfId="86" priority="87" stopIfTrue="1">
      <formula>$N11&lt;&gt;""</formula>
    </cfRule>
  </conditionalFormatting>
  <conditionalFormatting sqref="F11:F15">
    <cfRule type="expression" dxfId="85" priority="86" stopIfTrue="1">
      <formula>$N11&lt;&gt;""</formula>
    </cfRule>
  </conditionalFormatting>
  <conditionalFormatting sqref="D11:D15">
    <cfRule type="expression" dxfId="84" priority="85" stopIfTrue="1">
      <formula>BT11=FALSE</formula>
    </cfRule>
  </conditionalFormatting>
  <conditionalFormatting sqref="F11:F15">
    <cfRule type="expression" dxfId="83" priority="84" stopIfTrue="1">
      <formula>BF11=FALSE</formula>
    </cfRule>
  </conditionalFormatting>
  <conditionalFormatting sqref="D11:D15">
    <cfRule type="expression" dxfId="82" priority="83" stopIfTrue="1">
      <formula>D11=""</formula>
    </cfRule>
  </conditionalFormatting>
  <conditionalFormatting sqref="F11:F15">
    <cfRule type="expression" dxfId="81" priority="82" stopIfTrue="1">
      <formula>F11=""</formula>
    </cfRule>
  </conditionalFormatting>
  <conditionalFormatting sqref="G11:G15">
    <cfRule type="expression" dxfId="80" priority="80" stopIfTrue="1">
      <formula>WEEKDAY($B11)=7</formula>
    </cfRule>
    <cfRule type="expression" dxfId="79" priority="81" stopIfTrue="1">
      <formula>WEEKDAY($B11)=1</formula>
    </cfRule>
  </conditionalFormatting>
  <conditionalFormatting sqref="G11:G15">
    <cfRule type="expression" dxfId="78" priority="79" stopIfTrue="1">
      <formula>$N11&lt;&gt;""</formula>
    </cfRule>
  </conditionalFormatting>
  <conditionalFormatting sqref="G11:G15">
    <cfRule type="cellIs" dxfId="77" priority="77" stopIfTrue="1" operator="equal">
      <formula>"U"</formula>
    </cfRule>
    <cfRule type="cellIs" dxfId="76" priority="78" stopIfTrue="1" operator="equal">
      <formula>"K"</formula>
    </cfRule>
  </conditionalFormatting>
  <conditionalFormatting sqref="G11:G15">
    <cfRule type="expression" dxfId="75" priority="76" stopIfTrue="1">
      <formula>G11=""</formula>
    </cfRule>
  </conditionalFormatting>
  <conditionalFormatting sqref="G11:G15">
    <cfRule type="expression" dxfId="74" priority="75" stopIfTrue="1">
      <formula>G11="KiK"</formula>
    </cfRule>
  </conditionalFormatting>
  <conditionalFormatting sqref="G11:G15">
    <cfRule type="expression" dxfId="73" priority="74" stopIfTrue="1">
      <formula>G11="KUG"</formula>
    </cfRule>
  </conditionalFormatting>
  <conditionalFormatting sqref="G11:G15">
    <cfRule type="expression" dxfId="72" priority="73" stopIfTrue="1">
      <formula>OR(M11,L11)</formula>
    </cfRule>
  </conditionalFormatting>
  <conditionalFormatting sqref="H11:H15">
    <cfRule type="cellIs" dxfId="71" priority="68" operator="greaterThan">
      <formula>0</formula>
    </cfRule>
  </conditionalFormatting>
  <conditionalFormatting sqref="L11:L15">
    <cfRule type="cellIs" dxfId="70" priority="65" operator="greaterThan">
      <formula>0</formula>
    </cfRule>
  </conditionalFormatting>
  <conditionalFormatting sqref="K11:K15">
    <cfRule type="cellIs" dxfId="69" priority="66" operator="greaterThan">
      <formula>0</formula>
    </cfRule>
  </conditionalFormatting>
  <conditionalFormatting sqref="H11:H15">
    <cfRule type="expression" dxfId="68" priority="67" stopIfTrue="1">
      <formula>H11=""</formula>
    </cfRule>
  </conditionalFormatting>
  <conditionalFormatting sqref="K11:K15">
    <cfRule type="expression" dxfId="67" priority="64" stopIfTrue="1">
      <formula>K11=""</formula>
    </cfRule>
  </conditionalFormatting>
  <conditionalFormatting sqref="L11:L15">
    <cfRule type="expression" dxfId="66" priority="63" stopIfTrue="1">
      <formula>L11=""</formula>
    </cfRule>
  </conditionalFormatting>
  <conditionalFormatting sqref="K11:K15">
    <cfRule type="expression" dxfId="65" priority="69" stopIfTrue="1">
      <formula>C11=""</formula>
    </cfRule>
  </conditionalFormatting>
  <conditionalFormatting sqref="L11:L15">
    <cfRule type="expression" dxfId="64" priority="70" stopIfTrue="1">
      <formula>C11=""</formula>
    </cfRule>
  </conditionalFormatting>
  <conditionalFormatting sqref="K11:K15">
    <cfRule type="expression" dxfId="63" priority="71" stopIfTrue="1">
      <formula>SUM(C11,I11,J11,K11,L11,M11)&lt;&gt;H11</formula>
    </cfRule>
  </conditionalFormatting>
  <conditionalFormatting sqref="L11:L15">
    <cfRule type="expression" dxfId="62" priority="72" stopIfTrue="1">
      <formula>SUM(C11,I11,J11,K11,L11,M11)&lt;&gt;H11</formula>
    </cfRule>
  </conditionalFormatting>
  <conditionalFormatting sqref="J11:L15 H11:H15">
    <cfRule type="expression" dxfId="61" priority="61" stopIfTrue="1">
      <formula>WEEKDAY($B11)=7</formula>
    </cfRule>
    <cfRule type="expression" dxfId="60" priority="62" stopIfTrue="1">
      <formula>WEEKDAY($B11)=1</formula>
    </cfRule>
  </conditionalFormatting>
  <conditionalFormatting sqref="J11:L15 H11:H15">
    <cfRule type="expression" dxfId="59" priority="60" stopIfTrue="1">
      <formula>$N11&lt;&gt;""</formula>
    </cfRule>
  </conditionalFormatting>
  <conditionalFormatting sqref="L11:L15">
    <cfRule type="expression" dxfId="58" priority="39" stopIfTrue="1">
      <formula>L11=""</formula>
    </cfRule>
    <cfRule type="expression" dxfId="57" priority="58">
      <formula>WEEKDAY($B11,2)&gt;6</formula>
    </cfRule>
  </conditionalFormatting>
  <conditionalFormatting sqref="L11:L15">
    <cfRule type="expression" dxfId="56" priority="59">
      <formula>WEEKDAY($B11,2)&gt;5</formula>
    </cfRule>
  </conditionalFormatting>
  <conditionalFormatting sqref="H11:H15">
    <cfRule type="expression" dxfId="55" priority="57">
      <formula>WEEKDAY($B11,2)&gt;5</formula>
    </cfRule>
  </conditionalFormatting>
  <conditionalFormatting sqref="K11:K15">
    <cfRule type="expression" dxfId="54" priority="40" stopIfTrue="1">
      <formula>K11=""</formula>
    </cfRule>
    <cfRule type="expression" dxfId="53" priority="55">
      <formula>WEEKDAY($B11,2)&gt;6</formula>
    </cfRule>
  </conditionalFormatting>
  <conditionalFormatting sqref="K11:K15">
    <cfRule type="expression" dxfId="52" priority="56">
      <formula>WEEKDAY($B11,2)&gt;5</formula>
    </cfRule>
  </conditionalFormatting>
  <conditionalFormatting sqref="I11:I15">
    <cfRule type="cellIs" dxfId="51" priority="51" operator="greaterThan">
      <formula>0</formula>
    </cfRule>
  </conditionalFormatting>
  <conditionalFormatting sqref="I11:I15">
    <cfRule type="expression" dxfId="50" priority="50" stopIfTrue="1">
      <formula>I11=""</formula>
    </cfRule>
  </conditionalFormatting>
  <conditionalFormatting sqref="I11:I15">
    <cfRule type="expression" dxfId="49" priority="52">
      <formula>WEEKDAY($B11,2)&gt;6</formula>
    </cfRule>
  </conditionalFormatting>
  <conditionalFormatting sqref="I11:I15">
    <cfRule type="expression" dxfId="48" priority="53">
      <formula>WEEKDAY($B11,2)&gt;5</formula>
    </cfRule>
  </conditionalFormatting>
  <conditionalFormatting sqref="I11:I15">
    <cfRule type="expression" dxfId="47" priority="54" stopIfTrue="1">
      <formula>SUM(C11,I11,J11,K11,L11,M11)&lt;&gt;H11</formula>
    </cfRule>
  </conditionalFormatting>
  <conditionalFormatting sqref="I11:I15">
    <cfRule type="expression" dxfId="46" priority="48" stopIfTrue="1">
      <formula>WEEKDAY($B11)=7</formula>
    </cfRule>
    <cfRule type="expression" dxfId="45" priority="49" stopIfTrue="1">
      <formula>WEEKDAY($B11)=1</formula>
    </cfRule>
  </conditionalFormatting>
  <conditionalFormatting sqref="I11:I15">
    <cfRule type="expression" dxfId="44" priority="47" stopIfTrue="1">
      <formula>$N11&lt;&gt;""</formula>
    </cfRule>
  </conditionalFormatting>
  <conditionalFormatting sqref="I11:I15">
    <cfRule type="expression" dxfId="43" priority="46">
      <formula>G11="U"</formula>
    </cfRule>
  </conditionalFormatting>
  <conditionalFormatting sqref="I11:I15">
    <cfRule type="expression" dxfId="42" priority="45" stopIfTrue="1">
      <formula>BJ11=FALSE</formula>
    </cfRule>
  </conditionalFormatting>
  <conditionalFormatting sqref="J11:J15">
    <cfRule type="expression" dxfId="41" priority="44" stopIfTrue="1">
      <formula>BV11=FALSE</formula>
    </cfRule>
  </conditionalFormatting>
  <conditionalFormatting sqref="H11:H15">
    <cfRule type="expression" dxfId="40" priority="43" stopIfTrue="1">
      <formula>H11=""</formula>
    </cfRule>
  </conditionalFormatting>
  <conditionalFormatting sqref="I11:I15">
    <cfRule type="expression" dxfId="39" priority="42" stopIfTrue="1">
      <formula>I11=""</formula>
    </cfRule>
  </conditionalFormatting>
  <conditionalFormatting sqref="J11:J15">
    <cfRule type="expression" dxfId="38" priority="41" stopIfTrue="1">
      <formula>J11=""</formula>
    </cfRule>
  </conditionalFormatting>
  <conditionalFormatting sqref="M11:M15">
    <cfRule type="expression" dxfId="37" priority="38" stopIfTrue="1">
      <formula>M11=""</formula>
    </cfRule>
  </conditionalFormatting>
  <conditionalFormatting sqref="M11:M15">
    <cfRule type="expression" dxfId="36" priority="36" stopIfTrue="1">
      <formula>SUM(Q11,I11,J11,K11,,M11,L11,)&lt;&gt;H11</formula>
    </cfRule>
  </conditionalFormatting>
  <conditionalFormatting sqref="M11:M15">
    <cfRule type="expression" dxfId="35" priority="37" stopIfTrue="1">
      <formula>$N11&lt;&gt;""</formula>
    </cfRule>
  </conditionalFormatting>
  <conditionalFormatting sqref="M11:M15">
    <cfRule type="expression" dxfId="34" priority="35" stopIfTrue="1">
      <formula>M11=""</formula>
    </cfRule>
  </conditionalFormatting>
  <conditionalFormatting sqref="L11:L15">
    <cfRule type="expression" dxfId="33" priority="34" stopIfTrue="1">
      <formula>G11="KiK"</formula>
    </cfRule>
  </conditionalFormatting>
  <conditionalFormatting sqref="M11:M15">
    <cfRule type="expression" dxfId="32" priority="33" stopIfTrue="1">
      <formula>G11="KUG"</formula>
    </cfRule>
  </conditionalFormatting>
  <conditionalFormatting sqref="K11:K15">
    <cfRule type="expression" dxfId="31" priority="32" stopIfTrue="1">
      <formula>G11="K"</formula>
    </cfRule>
  </conditionalFormatting>
  <conditionalFormatting sqref="I11:I15">
    <cfRule type="expression" dxfId="30" priority="31" stopIfTrue="1">
      <formula>G11="U"</formula>
    </cfRule>
  </conditionalFormatting>
  <conditionalFormatting sqref="I11:I15">
    <cfRule type="expression" dxfId="29" priority="30" stopIfTrue="1">
      <formula>AND(G11="U",I11&gt;0)</formula>
    </cfRule>
  </conditionalFormatting>
  <conditionalFormatting sqref="K11:K15">
    <cfRule type="expression" dxfId="28" priority="29" stopIfTrue="1">
      <formula>AND(G11,K11&gt;0)</formula>
    </cfRule>
  </conditionalFormatting>
  <conditionalFormatting sqref="L11:L15">
    <cfRule type="expression" dxfId="27" priority="28" stopIfTrue="1">
      <formula>AND(G11,L11&gt;0)</formula>
    </cfRule>
  </conditionalFormatting>
  <conditionalFormatting sqref="M11:M15">
    <cfRule type="expression" dxfId="26" priority="27" stopIfTrue="1">
      <formula>AND(G11="KUG",M11&gt;0)</formula>
    </cfRule>
  </conditionalFormatting>
  <conditionalFormatting sqref="H11:H15">
    <cfRule type="expression" dxfId="25" priority="26" stopIfTrue="1">
      <formula>AND(D11&gt;0,H11="")</formula>
    </cfRule>
  </conditionalFormatting>
  <conditionalFormatting sqref="C12:C15">
    <cfRule type="expression" dxfId="24" priority="24" stopIfTrue="1">
      <formula>WEEKDAY($B12)=1</formula>
    </cfRule>
    <cfRule type="expression" dxfId="23" priority="25" stopIfTrue="1">
      <formula>WEEKDAY($B12)=7</formula>
    </cfRule>
  </conditionalFormatting>
  <conditionalFormatting sqref="C11:C15">
    <cfRule type="expression" dxfId="22" priority="22" stopIfTrue="1">
      <formula>WEEKDAY($B11)=1</formula>
    </cfRule>
    <cfRule type="expression" dxfId="21" priority="23" stopIfTrue="1">
      <formula>WEEKDAY($B11)=7</formula>
    </cfRule>
  </conditionalFormatting>
  <conditionalFormatting sqref="C11:C15">
    <cfRule type="expression" dxfId="20" priority="21">
      <formula>N11&lt;&gt;""</formula>
    </cfRule>
  </conditionalFormatting>
  <conditionalFormatting sqref="C11:C15">
    <cfRule type="expression" dxfId="19" priority="20">
      <formula>C11=$O$59</formula>
    </cfRule>
  </conditionalFormatting>
  <conditionalFormatting sqref="B11:B15">
    <cfRule type="expression" dxfId="18" priority="18">
      <formula>WEEKDAY($B11,2)&gt;6</formula>
    </cfRule>
  </conditionalFormatting>
  <conditionalFormatting sqref="B11:B15">
    <cfRule type="expression" dxfId="17" priority="19">
      <formula>WEEKDAY($B11,2)&gt;5</formula>
    </cfRule>
  </conditionalFormatting>
  <conditionalFormatting sqref="B11:B15">
    <cfRule type="expression" dxfId="16" priority="17">
      <formula>N11&lt;&gt;""</formula>
    </cfRule>
  </conditionalFormatting>
  <conditionalFormatting sqref="B11:B15">
    <cfRule type="expression" dxfId="15" priority="16">
      <formula>B11=$O$59</formula>
    </cfRule>
  </conditionalFormatting>
  <conditionalFormatting sqref="B11:B15">
    <cfRule type="expression" dxfId="14" priority="15">
      <formula>B11=$O$60</formula>
    </cfRule>
  </conditionalFormatting>
  <conditionalFormatting sqref="C11:C15">
    <cfRule type="expression" dxfId="13" priority="14">
      <formula>C11=$O$60</formula>
    </cfRule>
  </conditionalFormatting>
  <conditionalFormatting sqref="E12:E15">
    <cfRule type="expression" dxfId="12" priority="12" stopIfTrue="1">
      <formula>WEEKDAY($B12)=7</formula>
    </cfRule>
    <cfRule type="expression" dxfId="11" priority="13" stopIfTrue="1">
      <formula>WEEKDAY($B12)=1</formula>
    </cfRule>
  </conditionalFormatting>
  <conditionalFormatting sqref="E12:E15">
    <cfRule type="expression" dxfId="10" priority="11" stopIfTrue="1">
      <formula>$N12&lt;&gt;""</formula>
    </cfRule>
  </conditionalFormatting>
  <conditionalFormatting sqref="E12:E15">
    <cfRule type="expression" dxfId="9" priority="10" stopIfTrue="1">
      <formula>BD12=FALSE</formula>
    </cfRule>
  </conditionalFormatting>
  <conditionalFormatting sqref="E12:E15">
    <cfRule type="expression" dxfId="8" priority="9" stopIfTrue="1">
      <formula>E12=""</formula>
    </cfRule>
  </conditionalFormatting>
  <conditionalFormatting sqref="E11:E15">
    <cfRule type="expression" dxfId="7" priority="7" stopIfTrue="1">
      <formula>WEEKDAY($B11)=7</formula>
    </cfRule>
    <cfRule type="expression" dxfId="6" priority="8" stopIfTrue="1">
      <formula>WEEKDAY($B11)=1</formula>
    </cfRule>
  </conditionalFormatting>
  <conditionalFormatting sqref="E11:E15">
    <cfRule type="expression" dxfId="5" priority="6" stopIfTrue="1">
      <formula>$N11&lt;&gt;""</formula>
    </cfRule>
  </conditionalFormatting>
  <conditionalFormatting sqref="E11:E15">
    <cfRule type="expression" dxfId="4" priority="5" stopIfTrue="1">
      <formula>BD11=FALSE</formula>
    </cfRule>
  </conditionalFormatting>
  <conditionalFormatting sqref="E11:E15">
    <cfRule type="expression" dxfId="3" priority="4" stopIfTrue="1">
      <formula>E11=""</formula>
    </cfRule>
  </conditionalFormatting>
  <conditionalFormatting sqref="N11:N15">
    <cfRule type="expression" dxfId="2" priority="2">
      <formula>WEEKDAY($B11,2)&gt;6</formula>
    </cfRule>
  </conditionalFormatting>
  <conditionalFormatting sqref="N11:N15">
    <cfRule type="expression" dxfId="1" priority="3">
      <formula>WEEKDAY($B11,2)&gt;5</formula>
    </cfRule>
  </conditionalFormatting>
  <conditionalFormatting sqref="N11:N15">
    <cfRule type="expression" dxfId="0" priority="1">
      <formula>N11&lt;&gt;""</formula>
    </cfRule>
  </conditionalFormatting>
  <dataValidations count="1">
    <dataValidation type="list" allowBlank="1" showInputMessage="1" showErrorMessage="1" sqref="G11:G15" xr:uid="{94B60BF6-6F67-46F2-A10E-B854C1706838}">
      <formula1>"- ,U,NU,K,Ko,KUG,KiK"</formula1>
    </dataValidation>
  </dataValidation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Werner Kleyer</cp:lastModifiedBy>
  <dcterms:created xsi:type="dcterms:W3CDTF">2025-06-15T22:12:54Z</dcterms:created>
  <dcterms:modified xsi:type="dcterms:W3CDTF">2025-06-16T07:04:16Z</dcterms:modified>
</cp:coreProperties>
</file>