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r00310\Downloads\"/>
    </mc:Choice>
  </mc:AlternateContent>
  <xr:revisionPtr revIDLastSave="0" documentId="13_ncr:1_{78D58B03-2E5A-4B7E-B95C-616B91115C35}" xr6:coauthVersionLast="47" xr6:coauthVersionMax="47" xr10:uidLastSave="{00000000-0000-0000-0000-000000000000}"/>
  <bookViews>
    <workbookView xWindow="14535" yWindow="-18135" windowWidth="29040" windowHeight="17520" xr2:uid="{9685BA25-04F5-4E74-B8B8-B993FA8B5F21}"/>
  </bookViews>
  <sheets>
    <sheet name="Tabelle1" sheetId="1" r:id="rId1"/>
  </sheets>
  <definedNames>
    <definedName name="_xlnm._FilterDatabase" localSheetId="0" hidden="1">Tabelle1!$A$1:$K$41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38" i="1"/>
  <c r="A30" i="1"/>
  <c r="A41" i="1"/>
  <c r="A24" i="1"/>
  <c r="A26" i="1"/>
  <c r="A32" i="1"/>
  <c r="A33" i="1"/>
  <c r="A7" i="1"/>
  <c r="A40" i="1"/>
  <c r="A35" i="1"/>
  <c r="A4" i="1"/>
  <c r="A9" i="1"/>
  <c r="A11" i="1"/>
  <c r="A34" i="1"/>
  <c r="A3" i="1"/>
  <c r="A21" i="1"/>
  <c r="A39" i="1"/>
  <c r="A25" i="1"/>
  <c r="A20" i="1"/>
  <c r="A10" i="1"/>
  <c r="A28" i="1"/>
  <c r="A19" i="1"/>
  <c r="A15" i="1"/>
  <c r="A2" i="1"/>
  <c r="A18" i="1"/>
  <c r="A13" i="1"/>
  <c r="A37" i="1"/>
  <c r="A36" i="1"/>
  <c r="A6" i="1"/>
  <c r="A29" i="1"/>
  <c r="A22" i="1"/>
  <c r="A16" i="1"/>
  <c r="A23" i="1"/>
  <c r="A14" i="1"/>
  <c r="A31" i="1"/>
  <c r="A12" i="1"/>
  <c r="A27" i="1"/>
  <c r="A17" i="1"/>
  <c r="A5" i="1"/>
  <c r="Y10" i="1"/>
  <c r="Y9" i="1"/>
  <c r="Y8" i="1"/>
  <c r="Y7" i="1"/>
  <c r="Y6" i="1"/>
  <c r="Y5" i="1"/>
  <c r="Y4" i="1"/>
  <c r="Y3" i="1"/>
  <c r="Y2" i="1"/>
  <c r="Y11" i="1" l="1"/>
  <c r="R11" i="1"/>
  <c r="F2" i="1" l="1"/>
  <c r="G2" i="1" l="1"/>
  <c r="H2" i="1" l="1"/>
  <c r="J2" i="1" s="1"/>
  <c r="K2" i="1" l="1"/>
  <c r="F3" i="1" l="1"/>
  <c r="G3" i="1" l="1"/>
  <c r="H3" i="1" s="1"/>
  <c r="J3" i="1" l="1"/>
  <c r="K3" i="1" l="1"/>
  <c r="F4" i="1" l="1"/>
  <c r="F5" i="1" l="1"/>
  <c r="G4" i="1"/>
  <c r="H4" i="1" s="1"/>
  <c r="J5" i="1" l="1"/>
  <c r="K5" i="1" s="1"/>
  <c r="G5" i="1"/>
  <c r="H5" i="1" s="1"/>
  <c r="F6" i="1"/>
  <c r="J4" i="1"/>
  <c r="G6" i="1" l="1"/>
  <c r="H6" i="1" s="1"/>
  <c r="F7" i="1"/>
  <c r="K4" i="1"/>
  <c r="F8" i="1" l="1"/>
  <c r="J6" i="1"/>
  <c r="K6" i="1" s="1"/>
  <c r="G7" i="1"/>
  <c r="H7" i="1" s="1"/>
  <c r="G8" i="1" l="1"/>
  <c r="J8" i="1" s="1"/>
  <c r="K8" i="1" s="1"/>
  <c r="H8" i="1"/>
  <c r="F9" i="1"/>
  <c r="K7" i="1"/>
  <c r="J7" i="1"/>
  <c r="G9" i="1" l="1"/>
  <c r="H9" i="1" s="1"/>
  <c r="J9" i="1"/>
  <c r="F10" i="1"/>
  <c r="G10" i="1" l="1"/>
  <c r="J10" i="1" s="1"/>
  <c r="H10" i="1"/>
  <c r="F11" i="1"/>
  <c r="K9" i="1"/>
  <c r="K10" i="1" l="1"/>
  <c r="F12" i="1"/>
  <c r="G12" i="1" l="1"/>
  <c r="H12" i="1" s="1"/>
  <c r="F13" i="1"/>
  <c r="G13" i="1" l="1"/>
  <c r="J13" i="1" s="1"/>
  <c r="K13" i="1" s="1"/>
  <c r="H13" i="1"/>
  <c r="F14" i="1"/>
  <c r="J12" i="1"/>
  <c r="K12" i="1" s="1"/>
  <c r="G14" i="1" l="1"/>
  <c r="H14" i="1" s="1"/>
  <c r="F15" i="1"/>
  <c r="G15" i="1" l="1"/>
  <c r="J15" i="1" s="1"/>
  <c r="H15" i="1"/>
  <c r="F16" i="1"/>
  <c r="K14" i="1"/>
  <c r="J14" i="1"/>
  <c r="K15" i="1" l="1"/>
  <c r="F17" i="1"/>
  <c r="G17" i="1" l="1"/>
  <c r="H17" i="1" s="1"/>
  <c r="F18" i="1"/>
  <c r="J17" i="1" l="1"/>
  <c r="K17" i="1" s="1"/>
  <c r="F19" i="1"/>
  <c r="G18" i="1"/>
  <c r="H18" i="1" s="1"/>
  <c r="J18" i="1" l="1"/>
  <c r="K18" i="1" s="1"/>
  <c r="G19" i="1"/>
  <c r="H19" i="1" s="1"/>
  <c r="F20" i="1"/>
  <c r="J19" i="1" l="1"/>
  <c r="K19" i="1" s="1"/>
  <c r="G20" i="1"/>
  <c r="J20" i="1" s="1"/>
  <c r="H20" i="1"/>
  <c r="F21" i="1"/>
  <c r="K20" i="1" l="1"/>
  <c r="G21" i="1"/>
  <c r="H21" i="1" s="1"/>
  <c r="F22" i="1"/>
  <c r="G22" i="1" l="1"/>
  <c r="H22" i="1" s="1"/>
  <c r="F23" i="1"/>
  <c r="J21" i="1"/>
  <c r="K21" i="1" s="1"/>
  <c r="F24" i="1" l="1"/>
  <c r="G23" i="1"/>
  <c r="G11" i="1" s="1"/>
  <c r="H23" i="1"/>
  <c r="J22" i="1"/>
  <c r="K22" i="1" s="1"/>
  <c r="F25" i="1" l="1"/>
  <c r="H11" i="1"/>
  <c r="J11" i="1" s="1"/>
  <c r="J23" i="1"/>
  <c r="K23" i="1" s="1"/>
  <c r="K11" i="1" l="1"/>
  <c r="G25" i="1"/>
  <c r="H25" i="1" s="1"/>
  <c r="F26" i="1"/>
  <c r="F27" i="1" l="1"/>
  <c r="G26" i="1"/>
  <c r="H26" i="1" s="1"/>
  <c r="J25" i="1"/>
  <c r="K25" i="1" s="1"/>
  <c r="G27" i="1" l="1"/>
  <c r="H27" i="1" s="1"/>
  <c r="J27" i="1"/>
  <c r="F28" i="1"/>
  <c r="J26" i="1"/>
  <c r="K26" i="1" s="1"/>
  <c r="G28" i="1" l="1"/>
  <c r="F29" i="1"/>
  <c r="K27" i="1"/>
  <c r="G29" i="1" l="1"/>
  <c r="H29" i="1" s="1"/>
  <c r="F30" i="1"/>
  <c r="H28" i="1"/>
  <c r="J28" i="1" s="1"/>
  <c r="K28" i="1" s="1"/>
  <c r="F31" i="1" l="1"/>
  <c r="J29" i="1"/>
  <c r="K29" i="1" s="1"/>
  <c r="G31" i="1" l="1"/>
  <c r="J31" i="1" s="1"/>
  <c r="K31" i="1" s="1"/>
  <c r="H31" i="1"/>
  <c r="F32" i="1"/>
  <c r="F33" i="1" l="1"/>
  <c r="G33" i="1" l="1"/>
  <c r="H33" i="1" s="1"/>
  <c r="F34" i="1"/>
  <c r="G34" i="1" l="1"/>
  <c r="H34" i="1" s="1"/>
  <c r="F35" i="1"/>
  <c r="J33" i="1"/>
  <c r="K33" i="1" s="1"/>
  <c r="G35" i="1" l="1"/>
  <c r="F36" i="1"/>
  <c r="J34" i="1"/>
  <c r="K34" i="1" s="1"/>
  <c r="G36" i="1" l="1"/>
  <c r="H36" i="1" s="1"/>
  <c r="F37" i="1"/>
  <c r="H35" i="1"/>
  <c r="J35" i="1" s="1"/>
  <c r="K35" i="1" s="1"/>
  <c r="F38" i="1" l="1"/>
  <c r="J36" i="1"/>
  <c r="K36" i="1" s="1"/>
  <c r="F39" i="1" l="1"/>
  <c r="G39" i="1" l="1"/>
  <c r="H39" i="1" s="1"/>
  <c r="F40" i="1"/>
  <c r="F41" i="1" l="1"/>
  <c r="J39" i="1"/>
  <c r="K39" i="1" s="1"/>
  <c r="S8" i="1" l="1"/>
  <c r="T8" i="1" s="1"/>
  <c r="S10" i="1"/>
  <c r="T10" i="1" s="1"/>
  <c r="S7" i="1"/>
  <c r="T7" i="1" s="1"/>
  <c r="G16" i="1" s="1"/>
  <c r="S9" i="1"/>
  <c r="T9" i="1" s="1"/>
  <c r="S4" i="1"/>
  <c r="T4" i="1" s="1"/>
  <c r="S3" i="1"/>
  <c r="T3" i="1" s="1"/>
  <c r="S2" i="1"/>
  <c r="S5" i="1"/>
  <c r="T5" i="1" s="1"/>
  <c r="S6" i="1"/>
  <c r="T6" i="1" s="1"/>
  <c r="H16" i="1" l="1"/>
  <c r="J16" i="1" s="1"/>
  <c r="G24" i="1"/>
  <c r="T2" i="1"/>
  <c r="S11" i="1"/>
  <c r="K16" i="1" l="1"/>
  <c r="T11" i="1"/>
  <c r="G30" i="1"/>
  <c r="H30" i="1" l="1"/>
  <c r="J30" i="1" s="1"/>
  <c r="G32" i="1"/>
  <c r="H32" i="1" l="1"/>
  <c r="K30" i="1"/>
  <c r="J32" i="1" l="1"/>
  <c r="K32" i="1" s="1"/>
  <c r="G37" i="1"/>
  <c r="G38" i="1"/>
  <c r="G40" i="1"/>
  <c r="G41" i="1"/>
  <c r="U3" i="1"/>
  <c r="V3" i="1"/>
  <c r="H24" i="1"/>
  <c r="J24" i="1"/>
  <c r="K24" i="1" s="1"/>
  <c r="H37" i="1"/>
  <c r="J37" i="1"/>
  <c r="K37" i="1"/>
  <c r="H38" i="1"/>
  <c r="J38" i="1"/>
  <c r="K38" i="1"/>
  <c r="H40" i="1"/>
  <c r="J40" i="1"/>
  <c r="K40" i="1"/>
  <c r="U10" i="1"/>
  <c r="V10" i="1"/>
  <c r="H41" i="1"/>
  <c r="J41" i="1"/>
  <c r="K41" i="1"/>
  <c r="U8" i="1"/>
  <c r="V8" i="1"/>
  <c r="W8" i="1"/>
  <c r="X8" i="1"/>
  <c r="W2" i="1"/>
  <c r="W3" i="1"/>
  <c r="X3" i="1"/>
  <c r="U5" i="1"/>
  <c r="V5" i="1"/>
  <c r="W5" i="1"/>
  <c r="X5" i="1"/>
  <c r="W10" i="1"/>
  <c r="X10" i="1"/>
  <c r="U6" i="1"/>
  <c r="V6" i="1"/>
  <c r="W6" i="1"/>
  <c r="X6" i="1"/>
  <c r="U9" i="1"/>
  <c r="V9" i="1"/>
  <c r="W9" i="1"/>
  <c r="X9" i="1"/>
  <c r="U7" i="1"/>
  <c r="V7" i="1"/>
  <c r="W7" i="1"/>
  <c r="X7" i="1"/>
  <c r="U4" i="1"/>
  <c r="V4" i="1"/>
  <c r="W4" i="1"/>
  <c r="X4" i="1"/>
  <c r="U2" i="1"/>
  <c r="Z2" i="1"/>
  <c r="Z3" i="1"/>
  <c r="Z4" i="1"/>
  <c r="Z5" i="1"/>
  <c r="Z6" i="1"/>
  <c r="Z7" i="1"/>
  <c r="Z8" i="1"/>
  <c r="Z9" i="1"/>
  <c r="Z10" i="1"/>
  <c r="Z11" i="1"/>
  <c r="W11" i="1"/>
  <c r="V2" i="1"/>
  <c r="X2" i="1"/>
  <c r="X11" i="1"/>
  <c r="V11" i="1"/>
  <c r="U11" i="1"/>
  <c r="M9" i="1"/>
  <c r="O5" i="1" l="1"/>
  <c r="O4" i="1"/>
  <c r="O2" i="1"/>
  <c r="N2" i="1" s="1"/>
  <c r="O3" i="1"/>
  <c r="N3" i="1" l="1"/>
  <c r="N4" i="1"/>
  <c r="N5" i="1"/>
</calcChain>
</file>

<file path=xl/sharedStrings.xml><?xml version="1.0" encoding="utf-8"?>
<sst xmlns="http://schemas.openxmlformats.org/spreadsheetml/2006/main" count="68" uniqueCount="65">
  <si>
    <t>Schüler</t>
  </si>
  <si>
    <t>Prio A</t>
  </si>
  <si>
    <t>Prio B</t>
  </si>
  <si>
    <t>Prio C</t>
  </si>
  <si>
    <t>Zuordnung A</t>
  </si>
  <si>
    <t>Belegung A</t>
  </si>
  <si>
    <t>Gesamt</t>
  </si>
  <si>
    <t>Belegung B</t>
  </si>
  <si>
    <t>Zuordnung B</t>
  </si>
  <si>
    <t>Belegung C</t>
  </si>
  <si>
    <t>freie Plätze A</t>
  </si>
  <si>
    <t>freie Plätze B</t>
  </si>
  <si>
    <t>freie Plätze C</t>
  </si>
  <si>
    <t>Zuordnung C</t>
  </si>
  <si>
    <t>Projekt final</t>
  </si>
  <si>
    <t>mit Prio</t>
  </si>
  <si>
    <t>zugeordnet mit</t>
  </si>
  <si>
    <t>Zwangszuordnung</t>
  </si>
  <si>
    <t>Zwang</t>
  </si>
  <si>
    <t>freie Plätze Zwang</t>
  </si>
  <si>
    <t>Belegung Zwang</t>
  </si>
  <si>
    <t>zufall</t>
  </si>
  <si>
    <t>Belegung Final</t>
  </si>
  <si>
    <t>Schüler 001</t>
  </si>
  <si>
    <t>Schüler 002</t>
  </si>
  <si>
    <t>Schüler 003</t>
  </si>
  <si>
    <t>Schüler 004</t>
  </si>
  <si>
    <t>Schüler 005</t>
  </si>
  <si>
    <t>Schüler 006</t>
  </si>
  <si>
    <t>Schüler 007</t>
  </si>
  <si>
    <t>Schüler 008</t>
  </si>
  <si>
    <t>Schüler 009</t>
  </si>
  <si>
    <t>Schüler 010</t>
  </si>
  <si>
    <t>Schüler 011</t>
  </si>
  <si>
    <t>Schüler 012</t>
  </si>
  <si>
    <t>Schüler 013</t>
  </si>
  <si>
    <t>Schüler 014</t>
  </si>
  <si>
    <t>Schüler 015</t>
  </si>
  <si>
    <t>Schüler 016</t>
  </si>
  <si>
    <t>Schüler 017</t>
  </si>
  <si>
    <t>Schüler 018</t>
  </si>
  <si>
    <t>Schüler 019</t>
  </si>
  <si>
    <t>Schüler 020</t>
  </si>
  <si>
    <t>Schüler 021</t>
  </si>
  <si>
    <t>Schüler 022</t>
  </si>
  <si>
    <t>Schüler 023</t>
  </si>
  <si>
    <t>Schüler 024</t>
  </si>
  <si>
    <t>Schüler 025</t>
  </si>
  <si>
    <t>Schüler 026</t>
  </si>
  <si>
    <t>Schüler 027</t>
  </si>
  <si>
    <t>Schüler 028</t>
  </si>
  <si>
    <t>Schüler 029</t>
  </si>
  <si>
    <t>Schüler 030</t>
  </si>
  <si>
    <t>Schüler 031</t>
  </si>
  <si>
    <t>Schüler 032</t>
  </si>
  <si>
    <t>Schüler 033</t>
  </si>
  <si>
    <t>Schüler 034</t>
  </si>
  <si>
    <t>Schüler 035</t>
  </si>
  <si>
    <t>Schüler 036</t>
  </si>
  <si>
    <t>Schüler 037</t>
  </si>
  <si>
    <t>Schüler 038</t>
  </si>
  <si>
    <t>Schüler 039</t>
  </si>
  <si>
    <t>Schüler 040</t>
  </si>
  <si>
    <t>Projekt Nr</t>
  </si>
  <si>
    <t>noch zu zuordnen: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</si>
</sst>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2" xfId="0" applyBorder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9" fontId="0" fillId="7" borderId="0" xfId="1" applyFont="1" applyFill="1"/>
    <xf numFmtId="0" fontId="0" fillId="7" borderId="0" xfId="0" applyFill="1" applyAlignment="1">
      <alignment horizontal="center"/>
    </xf>
    <xf numFmtId="0" fontId="0" fillId="7" borderId="3" xfId="0" applyFill="1" applyBorder="1"/>
    <xf numFmtId="0" fontId="0" fillId="7" borderId="2" xfId="0" applyFill="1" applyBorder="1"/>
    <xf numFmtId="0" fontId="0" fillId="7" borderId="5" xfId="0" applyFill="1" applyBorder="1"/>
    <xf numFmtId="0" fontId="0" fillId="7" borderId="4" xfId="0" applyFill="1" applyBorder="1"/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center"/>
    </xf>
  </cellXfs>
  <cellStyles count="2">
    <cellStyle name="Prozent" xfId="1" builtinId="5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B625-4B32-460F-B030-DB7D7B40DD6C}">
  <dimension ref="A1:Z41"/>
  <sheetViews>
    <sheetView tabSelected="1" workbookViewId="0">
      <selection activeCell="Q12" sqref="Q12"/>
    </sheetView>
  </sheetViews>
  <sheetFormatPr baseColWidth="10" defaultRowHeight="15" x14ac:dyDescent="0.25"/>
  <cols>
    <col min="3" max="3" width="12.85546875" style="3" bestFit="1" customWidth="1"/>
    <col min="4" max="4" width="12.28515625" style="3" bestFit="1" customWidth="1"/>
    <col min="5" max="5" width="12.85546875" style="3" bestFit="1" customWidth="1"/>
    <col min="6" max="7" width="12.140625" style="3" bestFit="1" customWidth="1"/>
    <col min="8" max="8" width="12.85546875" style="3" customWidth="1"/>
    <col min="9" max="9" width="17.28515625" style="3" bestFit="1" customWidth="1"/>
    <col min="10" max="10" width="11.5703125" style="3" bestFit="1" customWidth="1"/>
    <col min="11" max="11" width="11.42578125" style="3"/>
    <col min="18" max="18" width="12.140625" bestFit="1" customWidth="1"/>
    <col min="19" max="19" width="10.5703125" bestFit="1" customWidth="1"/>
    <col min="20" max="20" width="12.140625" bestFit="1" customWidth="1"/>
    <col min="21" max="21" width="10.5703125" bestFit="1" customWidth="1"/>
    <col min="22" max="22" width="12.140625" bestFit="1" customWidth="1"/>
    <col min="23" max="23" width="10.5703125" bestFit="1" customWidth="1"/>
    <col min="24" max="24" width="16.85546875" bestFit="1" customWidth="1"/>
    <col min="25" max="25" width="15.140625" bestFit="1" customWidth="1"/>
    <col min="26" max="26" width="13.85546875" bestFit="1" customWidth="1"/>
  </cols>
  <sheetData>
    <row r="1" spans="1:26" ht="15.75" thickBot="1" x14ac:dyDescent="0.3">
      <c r="A1" t="s">
        <v>21</v>
      </c>
      <c r="B1" s="1" t="s">
        <v>0</v>
      </c>
      <c r="C1" s="2" t="s">
        <v>1</v>
      </c>
      <c r="D1" s="2" t="s">
        <v>2</v>
      </c>
      <c r="E1" s="2" t="s">
        <v>3</v>
      </c>
      <c r="F1" s="4" t="s">
        <v>4</v>
      </c>
      <c r="G1" s="4" t="s">
        <v>8</v>
      </c>
      <c r="H1" s="4" t="s">
        <v>13</v>
      </c>
      <c r="I1" s="7" t="s">
        <v>17</v>
      </c>
      <c r="J1" s="6" t="s">
        <v>14</v>
      </c>
      <c r="K1" s="6" t="s">
        <v>15</v>
      </c>
      <c r="M1" t="s">
        <v>16</v>
      </c>
      <c r="Q1" s="9" t="s">
        <v>63</v>
      </c>
      <c r="R1" s="10" t="s">
        <v>10</v>
      </c>
      <c r="S1" s="11" t="s">
        <v>5</v>
      </c>
      <c r="T1" s="10" t="s">
        <v>11</v>
      </c>
      <c r="U1" s="11" t="s">
        <v>7</v>
      </c>
      <c r="V1" s="10" t="s">
        <v>12</v>
      </c>
      <c r="W1" s="11" t="s">
        <v>9</v>
      </c>
      <c r="X1" s="10" t="s">
        <v>19</v>
      </c>
      <c r="Y1" s="11" t="s">
        <v>20</v>
      </c>
      <c r="Z1" s="11" t="s">
        <v>22</v>
      </c>
    </row>
    <row r="2" spans="1:26" ht="15.75" thickTop="1" x14ac:dyDescent="0.25">
      <c r="A2" s="18">
        <f ca="1">RAND()</f>
        <v>0.2494549118984507</v>
      </c>
      <c r="B2" t="s">
        <v>23</v>
      </c>
      <c r="C2" s="20">
        <v>7</v>
      </c>
      <c r="D2" s="20">
        <v>1</v>
      </c>
      <c r="E2" s="20">
        <v>4</v>
      </c>
      <c r="F2" s="13">
        <f>IF(COUNTIFS(F$1:INDEX(F:F,ROW()-1),C2)&lt;VLOOKUP(C2,Q:R,2,0),C2,"-")</f>
        <v>7</v>
      </c>
      <c r="G2" s="13" t="str">
        <f>IF(COUNT(F2)&gt;0,"-",IF(COUNTIFS(G$1:INDEX(G:G,ROW()-1),D2)&lt;VLOOKUP(D2,Q:T,4,0),D2,"-"))</f>
        <v>-</v>
      </c>
      <c r="H2" s="13" t="str">
        <f>IF(COUNT(F2:G2)&gt;0,"-",IF(COUNTIFS(H$1:INDEX(H:H,ROW()-1),E2)&lt;VLOOKUP(E2,Q:V,6,0),E2,"-"))</f>
        <v>-</v>
      </c>
      <c r="J2" s="13">
        <f>MAX(F2:I2)</f>
        <v>7</v>
      </c>
      <c r="K2" s="13" t="str">
        <f>IFERROR(INDEX($C$1:$E$1,1,MATCH(J2,C2:E2,0)),"Zwang")</f>
        <v>Prio A</v>
      </c>
      <c r="M2" t="s">
        <v>1</v>
      </c>
      <c r="N2" s="12">
        <f>O2/SUM($O$2:$O$5)</f>
        <v>0.82499999999999996</v>
      </c>
      <c r="O2" s="18">
        <f>COUNTIFS(K:K,M2)</f>
        <v>33</v>
      </c>
      <c r="Q2" s="19">
        <v>1</v>
      </c>
      <c r="R2" s="5">
        <v>4</v>
      </c>
      <c r="S2" s="14">
        <f>COUNTIFS(F:F,Q2)</f>
        <v>4</v>
      </c>
      <c r="T2" s="15">
        <f>R2-S2</f>
        <v>0</v>
      </c>
      <c r="U2" s="14">
        <f>COUNTIFS(G:G,Q2)</f>
        <v>0</v>
      </c>
      <c r="V2" s="15">
        <f>T2-U2</f>
        <v>0</v>
      </c>
      <c r="W2" s="14">
        <f>COUNTIFS(H:H,Q2)</f>
        <v>0</v>
      </c>
      <c r="X2" s="15">
        <f>V2-W2</f>
        <v>0</v>
      </c>
      <c r="Y2" s="14">
        <f>COUNTIFS(I:I,Q2)</f>
        <v>0</v>
      </c>
      <c r="Z2" s="14">
        <f>COUNTIFS(J:J,Q2)</f>
        <v>4</v>
      </c>
    </row>
    <row r="3" spans="1:26" x14ac:dyDescent="0.25">
      <c r="A3" s="18">
        <f ca="1">RAND()</f>
        <v>0.87370493153560014</v>
      </c>
      <c r="B3" t="s">
        <v>24</v>
      </c>
      <c r="C3" s="20">
        <v>5</v>
      </c>
      <c r="D3" s="20">
        <v>6</v>
      </c>
      <c r="E3" s="20">
        <v>7</v>
      </c>
      <c r="F3" s="13">
        <f>IF(COUNTIFS(F$1:INDEX(F:F,ROW()-1),C3)&lt;VLOOKUP(C3,Q:R,2,0),C3,"-")</f>
        <v>5</v>
      </c>
      <c r="G3" s="13" t="str">
        <f>IF(COUNT(F3)&gt;0,"-",IF(COUNTIFS(G$1:INDEX(G:G,ROW()-1),D3)&lt;VLOOKUP(D3,Q:T,4,0),D3,"-"))</f>
        <v>-</v>
      </c>
      <c r="H3" s="13" t="str">
        <f>IF(COUNT(F3:G3)&gt;0,"-",IF(COUNTIFS(H$1:INDEX(H:H,ROW()-1),E3)&lt;VLOOKUP(E3,Q:V,6,0),E3,"-"))</f>
        <v>-</v>
      </c>
      <c r="J3" s="13">
        <f>MAX(F3:I3)</f>
        <v>5</v>
      </c>
      <c r="K3" s="13" t="str">
        <f>IFERROR(INDEX($C$1:$E$1,1,MATCH(J3,C3:E3,0)),"Zwang")</f>
        <v>Prio A</v>
      </c>
      <c r="M3" t="s">
        <v>2</v>
      </c>
      <c r="N3" s="12">
        <f t="shared" ref="N3:N5" si="0">O3/SUM($O$2:$O$5)</f>
        <v>0.125</v>
      </c>
      <c r="O3" s="18">
        <f t="shared" ref="O3:O5" si="1">COUNTIFS(K:K,M3)</f>
        <v>5</v>
      </c>
      <c r="Q3" s="19">
        <v>2</v>
      </c>
      <c r="R3" s="5">
        <v>4</v>
      </c>
      <c r="S3" s="14">
        <f t="shared" ref="S3:S10" si="2">COUNTIFS(F:F,Q3)</f>
        <v>4</v>
      </c>
      <c r="T3" s="15">
        <f t="shared" ref="T3:T10" si="3">R3-S3</f>
        <v>0</v>
      </c>
      <c r="U3" s="14">
        <f>COUNTIFS(G:G,Q3)</f>
        <v>0</v>
      </c>
      <c r="V3" s="15">
        <f t="shared" ref="V3:V10" si="4">T3-U3</f>
        <v>0</v>
      </c>
      <c r="W3" s="14">
        <f t="shared" ref="W3:W10" si="5">COUNTIFS(H:H,Q3)</f>
        <v>0</v>
      </c>
      <c r="X3" s="15">
        <f t="shared" ref="X3:X10" si="6">V3-W3</f>
        <v>0</v>
      </c>
      <c r="Y3" s="14">
        <f t="shared" ref="Y3:Y10" si="7">COUNTIFS(I:I,Q3)</f>
        <v>0</v>
      </c>
      <c r="Z3" s="14">
        <f t="shared" ref="Z3:Z10" si="8">COUNTIFS(J:J,Q3)</f>
        <v>4</v>
      </c>
    </row>
    <row r="4" spans="1:26" x14ac:dyDescent="0.25">
      <c r="A4" s="18">
        <f ca="1">RAND()</f>
        <v>0.66636232131777817</v>
      </c>
      <c r="B4" t="s">
        <v>25</v>
      </c>
      <c r="C4" s="20">
        <v>6</v>
      </c>
      <c r="D4" s="20">
        <v>3</v>
      </c>
      <c r="E4" s="20">
        <v>9</v>
      </c>
      <c r="F4" s="13">
        <f>IF(COUNTIFS(F$1:INDEX(F:F,ROW()-1),C4)&lt;VLOOKUP(C4,Q:R,2,0),C4,"-")</f>
        <v>6</v>
      </c>
      <c r="G4" s="13" t="str">
        <f>IF(COUNT(F4)&gt;0,"-",IF(COUNTIFS(G$1:INDEX(G:G,ROW()-1),D4)&lt;VLOOKUP(D4,Q:T,4,0),D4,"-"))</f>
        <v>-</v>
      </c>
      <c r="H4" s="13" t="str">
        <f>IF(COUNT(F4:G4)&gt;0,"-",IF(COUNTIFS(H$1:INDEX(H:H,ROW()-1),E4)&lt;VLOOKUP(E4,Q:V,6,0),E4,"-"))</f>
        <v>-</v>
      </c>
      <c r="J4" s="13">
        <f>MAX(F4:I4)</f>
        <v>6</v>
      </c>
      <c r="K4" s="13" t="str">
        <f>IFERROR(INDEX($C$1:$E$1,1,MATCH(J4,C4:E4,0)),"Zwang")</f>
        <v>Prio A</v>
      </c>
      <c r="M4" t="s">
        <v>3</v>
      </c>
      <c r="N4" s="12">
        <f t="shared" si="0"/>
        <v>0</v>
      </c>
      <c r="O4" s="18">
        <f t="shared" si="1"/>
        <v>0</v>
      </c>
      <c r="Q4" s="19">
        <v>3</v>
      </c>
      <c r="R4" s="5">
        <v>3</v>
      </c>
      <c r="S4" s="14">
        <f t="shared" si="2"/>
        <v>3</v>
      </c>
      <c r="T4" s="15">
        <f t="shared" si="3"/>
        <v>0</v>
      </c>
      <c r="U4" s="14">
        <f>COUNTIFS(G:G,Q4)</f>
        <v>0</v>
      </c>
      <c r="V4" s="15">
        <f t="shared" si="4"/>
        <v>0</v>
      </c>
      <c r="W4" s="14">
        <f t="shared" si="5"/>
        <v>0</v>
      </c>
      <c r="X4" s="15">
        <f t="shared" si="6"/>
        <v>0</v>
      </c>
      <c r="Y4" s="14">
        <f t="shared" si="7"/>
        <v>0</v>
      </c>
      <c r="Z4" s="14">
        <f t="shared" si="8"/>
        <v>3</v>
      </c>
    </row>
    <row r="5" spans="1:26" x14ac:dyDescent="0.25">
      <c r="A5" s="18">
        <f ca="1">RAND()</f>
        <v>0.81415896714746561</v>
      </c>
      <c r="B5" t="s">
        <v>26</v>
      </c>
      <c r="C5" s="20">
        <v>9</v>
      </c>
      <c r="D5" s="20">
        <v>3</v>
      </c>
      <c r="E5" s="20">
        <v>4</v>
      </c>
      <c r="F5" s="13">
        <f>IF(COUNTIFS(F$1:INDEX(F:F,ROW()-1),C5)&lt;VLOOKUP(C5,Q:R,2,0),C5,"-")</f>
        <v>9</v>
      </c>
      <c r="G5" s="13" t="str">
        <f>IF(COUNT(F5)&gt;0,"-",IF(COUNTIFS(G$1:INDEX(G:G,ROW()-1),D5)&lt;VLOOKUP(D5,Q:T,4,0),D5,"-"))</f>
        <v>-</v>
      </c>
      <c r="H5" s="13" t="str">
        <f>IF(COUNT(F5:G5)&gt;0,"-",IF(COUNTIFS(H$1:INDEX(H:H,ROW()-1),E5)&lt;VLOOKUP(E5,Q:V,6,0),E5,"-"))</f>
        <v>-</v>
      </c>
      <c r="J5" s="13">
        <f>MAX(F5:I5)</f>
        <v>9</v>
      </c>
      <c r="K5" s="13" t="str">
        <f>IFERROR(INDEX($C$1:$E$1,1,MATCH(J5,C5:E5,0)),"Zwang")</f>
        <v>Prio A</v>
      </c>
      <c r="M5" t="s">
        <v>18</v>
      </c>
      <c r="N5" s="12">
        <f t="shared" si="0"/>
        <v>0.05</v>
      </c>
      <c r="O5" s="18">
        <f t="shared" si="1"/>
        <v>2</v>
      </c>
      <c r="Q5" s="19">
        <v>4</v>
      </c>
      <c r="R5" s="5">
        <v>5</v>
      </c>
      <c r="S5" s="14">
        <f t="shared" si="2"/>
        <v>3</v>
      </c>
      <c r="T5" s="15">
        <f t="shared" si="3"/>
        <v>2</v>
      </c>
      <c r="U5" s="14">
        <f>COUNTIFS(G:G,Q5)</f>
        <v>1</v>
      </c>
      <c r="V5" s="15">
        <f t="shared" si="4"/>
        <v>1</v>
      </c>
      <c r="W5" s="14">
        <f t="shared" si="5"/>
        <v>0</v>
      </c>
      <c r="X5" s="15">
        <f t="shared" si="6"/>
        <v>1</v>
      </c>
      <c r="Y5" s="14">
        <f t="shared" si="7"/>
        <v>0</v>
      </c>
      <c r="Z5" s="14">
        <f t="shared" si="8"/>
        <v>4</v>
      </c>
    </row>
    <row r="6" spans="1:26" x14ac:dyDescent="0.25">
      <c r="A6" s="18">
        <f ca="1">RAND()</f>
        <v>0.58180907513807256</v>
      </c>
      <c r="B6" t="s">
        <v>27</v>
      </c>
      <c r="C6" s="20">
        <v>1</v>
      </c>
      <c r="D6" s="20">
        <v>3</v>
      </c>
      <c r="E6" s="20">
        <v>2</v>
      </c>
      <c r="F6" s="13">
        <f>IF(COUNTIFS(F$1:INDEX(F:F,ROW()-1),C6)&lt;VLOOKUP(C6,Q:R,2,0),C6,"-")</f>
        <v>1</v>
      </c>
      <c r="G6" s="13" t="str">
        <f>IF(COUNT(F6)&gt;0,"-",IF(COUNTIFS(G$1:INDEX(G:G,ROW()-1),D6)&lt;VLOOKUP(D6,Q:T,4,0),D6,"-"))</f>
        <v>-</v>
      </c>
      <c r="H6" s="13" t="str">
        <f>IF(COUNT(F6:G6)&gt;0,"-",IF(COUNTIFS(H$1:INDEX(H:H,ROW()-1),E6)&lt;VLOOKUP(E6,Q:V,6,0),E6,"-"))</f>
        <v>-</v>
      </c>
      <c r="J6" s="13">
        <f>MAX(F6:I6)</f>
        <v>1</v>
      </c>
      <c r="K6" s="13" t="str">
        <f>IFERROR(INDEX($C$1:$E$1,1,MATCH(J6,C6:E6,0)),"Zwang")</f>
        <v>Prio A</v>
      </c>
      <c r="Q6" s="19">
        <v>5</v>
      </c>
      <c r="R6" s="5">
        <v>7</v>
      </c>
      <c r="S6" s="14">
        <f t="shared" si="2"/>
        <v>2</v>
      </c>
      <c r="T6" s="15">
        <f t="shared" si="3"/>
        <v>5</v>
      </c>
      <c r="U6" s="14">
        <f>COUNTIFS(G:G,Q6)</f>
        <v>3</v>
      </c>
      <c r="V6" s="15">
        <f t="shared" si="4"/>
        <v>2</v>
      </c>
      <c r="W6" s="14">
        <f t="shared" si="5"/>
        <v>0</v>
      </c>
      <c r="X6" s="15">
        <f t="shared" si="6"/>
        <v>2</v>
      </c>
      <c r="Y6" s="14">
        <f t="shared" si="7"/>
        <v>0</v>
      </c>
      <c r="Z6" s="14">
        <f t="shared" si="8"/>
        <v>5</v>
      </c>
    </row>
    <row r="7" spans="1:26" x14ac:dyDescent="0.25">
      <c r="A7" s="18">
        <f ca="1">RAND()</f>
        <v>0.61878920916918045</v>
      </c>
      <c r="B7" t="s">
        <v>28</v>
      </c>
      <c r="C7" s="20">
        <v>8</v>
      </c>
      <c r="D7" s="20">
        <v>3</v>
      </c>
      <c r="E7" s="20">
        <v>9</v>
      </c>
      <c r="F7" s="13">
        <f>IF(COUNTIFS(F$1:INDEX(F:F,ROW()-1),C7)&lt;VLOOKUP(C7,Q:R,2,0),C7,"-")</f>
        <v>8</v>
      </c>
      <c r="G7" s="13" t="str">
        <f>IF(COUNT(F7)&gt;0,"-",IF(COUNTIFS(G$1:INDEX(G:G,ROW()-1),D7)&lt;VLOOKUP(D7,Q:T,4,0),D7,"-"))</f>
        <v>-</v>
      </c>
      <c r="H7" s="13" t="str">
        <f>IF(COUNT(F7:G7)&gt;0,"-",IF(COUNTIFS(H$1:INDEX(H:H,ROW()-1),E7)&lt;VLOOKUP(E7,Q:V,6,0),E7,"-"))</f>
        <v>-</v>
      </c>
      <c r="J7" s="13">
        <f>MAX(F7:I7)</f>
        <v>8</v>
      </c>
      <c r="K7" s="13" t="str">
        <f>IFERROR(INDEX($C$1:$E$1,1,MATCH(J7,C7:E7,0)),"Zwang")</f>
        <v>Prio A</v>
      </c>
      <c r="Q7" s="19">
        <v>6</v>
      </c>
      <c r="R7" s="5">
        <v>6</v>
      </c>
      <c r="S7" s="14">
        <f t="shared" si="2"/>
        <v>4</v>
      </c>
      <c r="T7" s="15">
        <f t="shared" si="3"/>
        <v>2</v>
      </c>
      <c r="U7" s="14">
        <f>COUNTIFS(G:G,Q7)</f>
        <v>1</v>
      </c>
      <c r="V7" s="15">
        <f t="shared" si="4"/>
        <v>1</v>
      </c>
      <c r="W7" s="14">
        <f t="shared" si="5"/>
        <v>0</v>
      </c>
      <c r="X7" s="15">
        <f t="shared" si="6"/>
        <v>1</v>
      </c>
      <c r="Y7" s="14">
        <f t="shared" si="7"/>
        <v>0</v>
      </c>
      <c r="Z7" s="14">
        <f t="shared" si="8"/>
        <v>5</v>
      </c>
    </row>
    <row r="8" spans="1:26" x14ac:dyDescent="0.25">
      <c r="A8" s="18">
        <f ca="1">RAND()</f>
        <v>0.82096060033383045</v>
      </c>
      <c r="B8" t="s">
        <v>29</v>
      </c>
      <c r="C8" s="20">
        <v>8</v>
      </c>
      <c r="D8" s="20">
        <v>9</v>
      </c>
      <c r="E8" s="20">
        <v>4</v>
      </c>
      <c r="F8" s="13">
        <f>IF(COUNTIFS(F$1:INDEX(F:F,ROW()-1),C8)&lt;VLOOKUP(C8,Q:R,2,0),C8,"-")</f>
        <v>8</v>
      </c>
      <c r="G8" s="13" t="str">
        <f>IF(COUNT(F8)&gt;0,"-",IF(COUNTIFS(G$1:INDEX(G:G,ROW()-1),D8)&lt;VLOOKUP(D8,Q:T,4,0),D8,"-"))</f>
        <v>-</v>
      </c>
      <c r="H8" s="13" t="str">
        <f>IF(COUNT(F8:G8)&gt;0,"-",IF(COUNTIFS(H$1:INDEX(H:H,ROW()-1),E8)&lt;VLOOKUP(E8,Q:V,6,0),E8,"-"))</f>
        <v>-</v>
      </c>
      <c r="J8" s="13">
        <f>MAX(F8:I8)</f>
        <v>8</v>
      </c>
      <c r="K8" s="13" t="str">
        <f>IFERROR(INDEX($C$1:$E$1,1,MATCH(J8,C8:E8,0)),"Zwang")</f>
        <v>Prio A</v>
      </c>
      <c r="M8" t="s">
        <v>64</v>
      </c>
      <c r="Q8" s="19">
        <v>7</v>
      </c>
      <c r="R8" s="5">
        <v>5</v>
      </c>
      <c r="S8" s="14">
        <f t="shared" si="2"/>
        <v>5</v>
      </c>
      <c r="T8" s="15">
        <f t="shared" si="3"/>
        <v>0</v>
      </c>
      <c r="U8" s="14">
        <f>COUNTIFS(G:G,Q8)</f>
        <v>0</v>
      </c>
      <c r="V8" s="15">
        <f t="shared" si="4"/>
        <v>0</v>
      </c>
      <c r="W8" s="14">
        <f t="shared" si="5"/>
        <v>0</v>
      </c>
      <c r="X8" s="15">
        <f t="shared" si="6"/>
        <v>0</v>
      </c>
      <c r="Y8" s="14">
        <f t="shared" si="7"/>
        <v>0</v>
      </c>
      <c r="Z8" s="14">
        <f t="shared" si="8"/>
        <v>5</v>
      </c>
    </row>
    <row r="9" spans="1:26" x14ac:dyDescent="0.25">
      <c r="A9" s="18">
        <f ca="1">RAND()</f>
        <v>9.1340908560364364E-2</v>
      </c>
      <c r="B9" t="s">
        <v>30</v>
      </c>
      <c r="C9" s="20">
        <v>1</v>
      </c>
      <c r="D9" s="20">
        <v>2</v>
      </c>
      <c r="E9" s="20">
        <v>8</v>
      </c>
      <c r="F9" s="13">
        <f>IF(COUNTIFS(F$1:INDEX(F:F,ROW()-1),C9)&lt;VLOOKUP(C9,Q:R,2,0),C9,"-")</f>
        <v>1</v>
      </c>
      <c r="G9" s="13" t="str">
        <f>IF(COUNT(F9)&gt;0,"-",IF(COUNTIFS(G$1:INDEX(G:G,ROW()-1),D9)&lt;VLOOKUP(D9,Q:T,4,0),D9,"-"))</f>
        <v>-</v>
      </c>
      <c r="H9" s="13" t="str">
        <f>IF(COUNT(F9:G9)&gt;0,"-",IF(COUNTIFS(H$1:INDEX(H:H,ROW()-1),E9)&lt;VLOOKUP(E9,Q:V,6,0),E9,"-"))</f>
        <v>-</v>
      </c>
      <c r="J9" s="13">
        <f>MAX(F9:I9)</f>
        <v>1</v>
      </c>
      <c r="K9" s="13" t="str">
        <f>IFERROR(INDEX($C$1:$E$1,1,MATCH(J9,C9:E9,0)),"Zwang")</f>
        <v>Prio A</v>
      </c>
      <c r="M9">
        <f>COUNTIF(J:J,0)</f>
        <v>2</v>
      </c>
      <c r="Q9" s="19">
        <v>8</v>
      </c>
      <c r="R9" s="5">
        <v>5</v>
      </c>
      <c r="S9" s="14">
        <f t="shared" si="2"/>
        <v>5</v>
      </c>
      <c r="T9" s="15">
        <f t="shared" si="3"/>
        <v>0</v>
      </c>
      <c r="U9" s="14">
        <f>COUNTIFS(G:G,Q9)</f>
        <v>0</v>
      </c>
      <c r="V9" s="15">
        <f t="shared" si="4"/>
        <v>0</v>
      </c>
      <c r="W9" s="14">
        <f t="shared" si="5"/>
        <v>0</v>
      </c>
      <c r="X9" s="15">
        <f t="shared" si="6"/>
        <v>0</v>
      </c>
      <c r="Y9" s="14">
        <f t="shared" si="7"/>
        <v>0</v>
      </c>
      <c r="Z9" s="14">
        <f t="shared" si="8"/>
        <v>5</v>
      </c>
    </row>
    <row r="10" spans="1:26" x14ac:dyDescent="0.25">
      <c r="A10" s="18">
        <f ca="1">RAND()</f>
        <v>0.43164465702275767</v>
      </c>
      <c r="B10" t="s">
        <v>31</v>
      </c>
      <c r="C10" s="20">
        <v>7</v>
      </c>
      <c r="D10" s="20">
        <v>3</v>
      </c>
      <c r="E10" s="20">
        <v>6</v>
      </c>
      <c r="F10" s="13">
        <f>IF(COUNTIFS(F$1:INDEX(F:F,ROW()-1),C10)&lt;VLOOKUP(C10,Q:R,2,0),C10,"-")</f>
        <v>7</v>
      </c>
      <c r="G10" s="13" t="str">
        <f>IF(COUNT(F10)&gt;0,"-",IF(COUNTIFS(G$1:INDEX(G:G,ROW()-1),D10)&lt;VLOOKUP(D10,Q:T,4,0),D10,"-"))</f>
        <v>-</v>
      </c>
      <c r="H10" s="13" t="str">
        <f>IF(COUNT(F10:G10)&gt;0,"-",IF(COUNTIFS(H$1:INDEX(H:H,ROW()-1),E10)&lt;VLOOKUP(E10,Q:V,6,0),E10,"-"))</f>
        <v>-</v>
      </c>
      <c r="J10" s="13">
        <f>MAX(F10:I10)</f>
        <v>7</v>
      </c>
      <c r="K10" s="13" t="str">
        <f>IFERROR(INDEX($C$1:$E$1,1,MATCH(J10,C10:E10,0)),"Zwang")</f>
        <v>Prio A</v>
      </c>
      <c r="Q10" s="19">
        <v>9</v>
      </c>
      <c r="R10" s="5">
        <v>3</v>
      </c>
      <c r="S10" s="14">
        <f t="shared" si="2"/>
        <v>3</v>
      </c>
      <c r="T10" s="15">
        <f t="shared" si="3"/>
        <v>0</v>
      </c>
      <c r="U10" s="14">
        <f>COUNTIFS(G:G,Q10)</f>
        <v>0</v>
      </c>
      <c r="V10" s="15">
        <f t="shared" si="4"/>
        <v>0</v>
      </c>
      <c r="W10" s="14">
        <f t="shared" si="5"/>
        <v>0</v>
      </c>
      <c r="X10" s="15">
        <f t="shared" si="6"/>
        <v>0</v>
      </c>
      <c r="Y10" s="14">
        <f t="shared" si="7"/>
        <v>0</v>
      </c>
      <c r="Z10" s="14">
        <f t="shared" si="8"/>
        <v>3</v>
      </c>
    </row>
    <row r="11" spans="1:26" x14ac:dyDescent="0.25">
      <c r="A11" s="18">
        <f ca="1">RAND()</f>
        <v>0.7512828292412278</v>
      </c>
      <c r="B11" t="s">
        <v>32</v>
      </c>
      <c r="C11" s="20">
        <v>1</v>
      </c>
      <c r="D11" s="20">
        <v>9</v>
      </c>
      <c r="E11" s="20">
        <v>6</v>
      </c>
      <c r="F11" s="13">
        <f>IF(COUNTIFS(F$1:INDEX(F:F,ROW()-1),C11)&lt;VLOOKUP(C11,Q:R,2,0),C11,"-")</f>
        <v>1</v>
      </c>
      <c r="G11" s="13" t="str">
        <f>IF(COUNT(F11)&gt;0,"-",IF(COUNTIFS(G$1:INDEX(G:G,ROW()-1),D11)&lt;VLOOKUP(D11,Q:T,4,0),D11,"-"))</f>
        <v>-</v>
      </c>
      <c r="H11" s="13" t="str">
        <f>IF(COUNT(F11:G11)&gt;0,"-",IF(COUNTIFS(H$1:INDEX(H:H,ROW()-1),E11)&lt;VLOOKUP(E11,Q:V,6,0),E11,"-"))</f>
        <v>-</v>
      </c>
      <c r="J11" s="13">
        <f>MAX(F11:I11)</f>
        <v>1</v>
      </c>
      <c r="K11" s="13" t="str">
        <f>IFERROR(INDEX($C$1:$E$1,1,MATCH(J11,C11:E11,0)),"Zwang")</f>
        <v>Prio A</v>
      </c>
      <c r="Q11" s="8" t="s">
        <v>6</v>
      </c>
      <c r="R11" s="17">
        <f>SUM(R2:R10)</f>
        <v>42</v>
      </c>
      <c r="S11" s="16">
        <f t="shared" ref="S11:Z11" si="9">SUM(S2:S10)</f>
        <v>33</v>
      </c>
      <c r="T11" s="17">
        <f t="shared" si="9"/>
        <v>9</v>
      </c>
      <c r="U11" s="16">
        <f t="shared" si="9"/>
        <v>5</v>
      </c>
      <c r="V11" s="17">
        <f t="shared" si="9"/>
        <v>4</v>
      </c>
      <c r="W11" s="16">
        <f t="shared" si="9"/>
        <v>0</v>
      </c>
      <c r="X11" s="17">
        <f t="shared" si="9"/>
        <v>4</v>
      </c>
      <c r="Y11" s="16">
        <f t="shared" si="9"/>
        <v>0</v>
      </c>
      <c r="Z11" s="16">
        <f t="shared" si="9"/>
        <v>38</v>
      </c>
    </row>
    <row r="12" spans="1:26" x14ac:dyDescent="0.25">
      <c r="A12" s="18">
        <f ca="1">RAND()</f>
        <v>0.66178727890629108</v>
      </c>
      <c r="B12" t="s">
        <v>33</v>
      </c>
      <c r="C12" s="20">
        <v>1</v>
      </c>
      <c r="D12" s="20">
        <v>4</v>
      </c>
      <c r="E12" s="20">
        <v>3</v>
      </c>
      <c r="F12" s="13">
        <f>IF(COUNTIFS(F$1:INDEX(F:F,ROW()-1),C12)&lt;VLOOKUP(C12,Q:R,2,0),C12,"-")</f>
        <v>1</v>
      </c>
      <c r="G12" s="13" t="str">
        <f>IF(COUNT(F12)&gt;0,"-",IF(COUNTIFS(G$1:INDEX(G:G,ROW()-1),D12)&lt;VLOOKUP(D12,Q:T,4,0),D12,"-"))</f>
        <v>-</v>
      </c>
      <c r="H12" s="13" t="str">
        <f>IF(COUNT(F12:G12)&gt;0,"-",IF(COUNTIFS(H$1:INDEX(H:H,ROW()-1),E12)&lt;VLOOKUP(E12,Q:V,6,0),E12,"-"))</f>
        <v>-</v>
      </c>
      <c r="J12" s="13">
        <f>MAX(F12:I12)</f>
        <v>1</v>
      </c>
      <c r="K12" s="13" t="str">
        <f>IFERROR(INDEX($C$1:$E$1,1,MATCH(J12,C12:E12,0)),"Zwang")</f>
        <v>Prio A</v>
      </c>
    </row>
    <row r="13" spans="1:26" x14ac:dyDescent="0.25">
      <c r="A13" s="18">
        <f ca="1">RAND()</f>
        <v>0.49467064290626261</v>
      </c>
      <c r="B13" t="s">
        <v>34</v>
      </c>
      <c r="C13" s="20">
        <v>3</v>
      </c>
      <c r="D13" s="20">
        <v>5</v>
      </c>
      <c r="E13" s="20">
        <v>2</v>
      </c>
      <c r="F13" s="13">
        <f>IF(COUNTIFS(F$1:INDEX(F:F,ROW()-1),C13)&lt;VLOOKUP(C13,Q:R,2,0),C13,"-")</f>
        <v>3</v>
      </c>
      <c r="G13" s="13" t="str">
        <f>IF(COUNT(F13)&gt;0,"-",IF(COUNTIFS(G$1:INDEX(G:G,ROW()-1),D13)&lt;VLOOKUP(D13,Q:T,4,0),D13,"-"))</f>
        <v>-</v>
      </c>
      <c r="H13" s="13" t="str">
        <f>IF(COUNT(F13:G13)&gt;0,"-",IF(COUNTIFS(H$1:INDEX(H:H,ROW()-1),E13)&lt;VLOOKUP(E13,Q:V,6,0),E13,"-"))</f>
        <v>-</v>
      </c>
      <c r="J13" s="13">
        <f>MAX(F13:I13)</f>
        <v>3</v>
      </c>
      <c r="K13" s="13" t="str">
        <f>IFERROR(INDEX($C$1:$E$1,1,MATCH(J13,C13:E13,0)),"Zwang")</f>
        <v>Prio A</v>
      </c>
    </row>
    <row r="14" spans="1:26" x14ac:dyDescent="0.25">
      <c r="A14" s="18">
        <f ca="1">RAND()</f>
        <v>0.98060522995746335</v>
      </c>
      <c r="B14" t="s">
        <v>35</v>
      </c>
      <c r="C14" s="20">
        <v>6</v>
      </c>
      <c r="D14" s="20">
        <v>8</v>
      </c>
      <c r="E14" s="20">
        <v>2</v>
      </c>
      <c r="F14" s="13">
        <f>IF(COUNTIFS(F$1:INDEX(F:F,ROW()-1),C14)&lt;VLOOKUP(C14,Q:R,2,0),C14,"-")</f>
        <v>6</v>
      </c>
      <c r="G14" s="13" t="str">
        <f>IF(COUNT(F14)&gt;0,"-",IF(COUNTIFS(G$1:INDEX(G:G,ROW()-1),D14)&lt;VLOOKUP(D14,Q:T,4,0),D14,"-"))</f>
        <v>-</v>
      </c>
      <c r="H14" s="13" t="str">
        <f>IF(COUNT(F14:G14)&gt;0,"-",IF(COUNTIFS(H$1:INDEX(H:H,ROW()-1),E14)&lt;VLOOKUP(E14,Q:V,6,0),E14,"-"))</f>
        <v>-</v>
      </c>
      <c r="J14" s="13">
        <f>MAX(F14:I14)</f>
        <v>6</v>
      </c>
      <c r="K14" s="13" t="str">
        <f>IFERROR(INDEX($C$1:$E$1,1,MATCH(J14,C14:E14,0)),"Zwang")</f>
        <v>Prio A</v>
      </c>
    </row>
    <row r="15" spans="1:26" x14ac:dyDescent="0.25">
      <c r="A15" s="18">
        <f ca="1">RAND()</f>
        <v>0.45019350385353563</v>
      </c>
      <c r="B15" t="s">
        <v>36</v>
      </c>
      <c r="C15" s="20">
        <v>8</v>
      </c>
      <c r="D15" s="20">
        <v>6</v>
      </c>
      <c r="E15" s="20">
        <v>1</v>
      </c>
      <c r="F15" s="13">
        <f>IF(COUNTIFS(F$1:INDEX(F:F,ROW()-1),C15)&lt;VLOOKUP(C15,Q:R,2,0),C15,"-")</f>
        <v>8</v>
      </c>
      <c r="G15" s="13" t="str">
        <f>IF(COUNT(F15)&gt;0,"-",IF(COUNTIFS(G$1:INDEX(G:G,ROW()-1),D15)&lt;VLOOKUP(D15,Q:T,4,0),D15,"-"))</f>
        <v>-</v>
      </c>
      <c r="H15" s="13" t="str">
        <f>IF(COUNT(F15:G15)&gt;0,"-",IF(COUNTIFS(H$1:INDEX(H:H,ROW()-1),E15)&lt;VLOOKUP(E15,Q:V,6,0),E15,"-"))</f>
        <v>-</v>
      </c>
      <c r="J15" s="13">
        <f>MAX(F15:I15)</f>
        <v>8</v>
      </c>
      <c r="K15" s="13" t="str">
        <f>IFERROR(INDEX($C$1:$E$1,1,MATCH(J15,C15:E15,0)),"Zwang")</f>
        <v>Prio A</v>
      </c>
    </row>
    <row r="16" spans="1:26" x14ac:dyDescent="0.25">
      <c r="A16" s="18">
        <f ca="1">RAND()</f>
        <v>9.7829889458663111E-2</v>
      </c>
      <c r="B16" t="s">
        <v>37</v>
      </c>
      <c r="C16" s="20">
        <v>2</v>
      </c>
      <c r="D16" s="20">
        <v>6</v>
      </c>
      <c r="E16" s="20">
        <v>3</v>
      </c>
      <c r="F16" s="13">
        <f>IF(COUNTIFS(F$1:INDEX(F:F,ROW()-1),C16)&lt;VLOOKUP(C16,Q:R,2,0),C16,"-")</f>
        <v>2</v>
      </c>
      <c r="G16" s="13" t="str">
        <f>IF(COUNT(F16)&gt;0,"-",IF(COUNTIFS(G$1:INDEX(G:G,ROW()-1),D16)&lt;VLOOKUP(D16,Q:T,4,0),D16,"-"))</f>
        <v>-</v>
      </c>
      <c r="H16" s="13" t="str">
        <f>IF(COUNT(F16:G16)&gt;0,"-",IF(COUNTIFS(H$1:INDEX(H:H,ROW()-1),E16)&lt;VLOOKUP(E16,Q:V,6,0),E16,"-"))</f>
        <v>-</v>
      </c>
      <c r="J16" s="13">
        <f>MAX(F16:I16)</f>
        <v>2</v>
      </c>
      <c r="K16" s="13" t="str">
        <f>IFERROR(INDEX($C$1:$E$1,1,MATCH(J16,C16:E16,0)),"Zwang")</f>
        <v>Prio A</v>
      </c>
    </row>
    <row r="17" spans="1:11" x14ac:dyDescent="0.25">
      <c r="A17" s="18">
        <f ca="1">RAND()</f>
        <v>0.91142258197137527</v>
      </c>
      <c r="B17" t="s">
        <v>38</v>
      </c>
      <c r="C17" s="20">
        <v>7</v>
      </c>
      <c r="D17" s="20">
        <v>5</v>
      </c>
      <c r="E17" s="20">
        <v>9</v>
      </c>
      <c r="F17" s="13">
        <f>IF(COUNTIFS(F$1:INDEX(F:F,ROW()-1),C17)&lt;VLOOKUP(C17,Q:R,2,0),C17,"-")</f>
        <v>7</v>
      </c>
      <c r="G17" s="13" t="str">
        <f>IF(COUNT(F17)&gt;0,"-",IF(COUNTIFS(G$1:INDEX(G:G,ROW()-1),D17)&lt;VLOOKUP(D17,Q:T,4,0),D17,"-"))</f>
        <v>-</v>
      </c>
      <c r="H17" s="13" t="str">
        <f>IF(COUNT(F17:G17)&gt;0,"-",IF(COUNTIFS(H$1:INDEX(H:H,ROW()-1),E17)&lt;VLOOKUP(E17,Q:V,6,0),E17,"-"))</f>
        <v>-</v>
      </c>
      <c r="J17" s="13">
        <f>MAX(F17:I17)</f>
        <v>7</v>
      </c>
      <c r="K17" s="13" t="str">
        <f>IFERROR(INDEX($C$1:$E$1,1,MATCH(J17,C17:E17,0)),"Zwang")</f>
        <v>Prio A</v>
      </c>
    </row>
    <row r="18" spans="1:11" x14ac:dyDescent="0.25">
      <c r="A18" s="18">
        <f ca="1">RAND()</f>
        <v>0.42802857824606455</v>
      </c>
      <c r="B18" t="s">
        <v>39</v>
      </c>
      <c r="C18" s="20">
        <v>6</v>
      </c>
      <c r="D18" s="20">
        <v>5</v>
      </c>
      <c r="E18" s="20">
        <v>7</v>
      </c>
      <c r="F18" s="13">
        <f>IF(COUNTIFS(F$1:INDEX(F:F,ROW()-1),C18)&lt;VLOOKUP(C18,Q:R,2,0),C18,"-")</f>
        <v>6</v>
      </c>
      <c r="G18" s="13" t="str">
        <f>IF(COUNT(F18)&gt;0,"-",IF(COUNTIFS(G$1:INDEX(G:G,ROW()-1),D18)&lt;VLOOKUP(D18,Q:T,4,0),D18,"-"))</f>
        <v>-</v>
      </c>
      <c r="H18" s="13" t="str">
        <f>IF(COUNT(F18:G18)&gt;0,"-",IF(COUNTIFS(H$1:INDEX(H:H,ROW()-1),E18)&lt;VLOOKUP(E18,Q:V,6,0),E18,"-"))</f>
        <v>-</v>
      </c>
      <c r="J18" s="13">
        <f>MAX(F18:I18)</f>
        <v>6</v>
      </c>
      <c r="K18" s="13" t="str">
        <f>IFERROR(INDEX($C$1:$E$1,1,MATCH(J18,C18:E18,0)),"Zwang")</f>
        <v>Prio A</v>
      </c>
    </row>
    <row r="19" spans="1:11" x14ac:dyDescent="0.25">
      <c r="A19" s="18">
        <f ca="1">RAND()</f>
        <v>0.7241393677354705</v>
      </c>
      <c r="B19" t="s">
        <v>40</v>
      </c>
      <c r="C19" s="20">
        <v>3</v>
      </c>
      <c r="D19" s="20">
        <v>6</v>
      </c>
      <c r="E19" s="20">
        <v>2</v>
      </c>
      <c r="F19" s="13">
        <f>IF(COUNTIFS(F$1:INDEX(F:F,ROW()-1),C19)&lt;VLOOKUP(C19,Q:R,2,0),C19,"-")</f>
        <v>3</v>
      </c>
      <c r="G19" s="13" t="str">
        <f>IF(COUNT(F19)&gt;0,"-",IF(COUNTIFS(G$1:INDEX(G:G,ROW()-1),D19)&lt;VLOOKUP(D19,Q:T,4,0),D19,"-"))</f>
        <v>-</v>
      </c>
      <c r="H19" s="13" t="str">
        <f>IF(COUNT(F19:G19)&gt;0,"-",IF(COUNTIFS(H$1:INDEX(H:H,ROW()-1),E19)&lt;VLOOKUP(E19,Q:V,6,0),E19,"-"))</f>
        <v>-</v>
      </c>
      <c r="J19" s="13">
        <f>MAX(F19:I19)</f>
        <v>3</v>
      </c>
      <c r="K19" s="13" t="str">
        <f>IFERROR(INDEX($C$1:$E$1,1,MATCH(J19,C19:E19,0)),"Zwang")</f>
        <v>Prio A</v>
      </c>
    </row>
    <row r="20" spans="1:11" x14ac:dyDescent="0.25">
      <c r="A20" s="18">
        <f ca="1">RAND()</f>
        <v>0.55061233904768392</v>
      </c>
      <c r="B20" t="s">
        <v>41</v>
      </c>
      <c r="C20" s="20">
        <v>3</v>
      </c>
      <c r="D20" s="20">
        <v>4</v>
      </c>
      <c r="E20" s="20">
        <v>6</v>
      </c>
      <c r="F20" s="13">
        <f>IF(COUNTIFS(F$1:INDEX(F:F,ROW()-1),C20)&lt;VLOOKUP(C20,Q:R,2,0),C20,"-")</f>
        <v>3</v>
      </c>
      <c r="G20" s="13" t="str">
        <f>IF(COUNT(F20)&gt;0,"-",IF(COUNTIFS(G$1:INDEX(G:G,ROW()-1),D20)&lt;VLOOKUP(D20,Q:T,4,0),D20,"-"))</f>
        <v>-</v>
      </c>
      <c r="H20" s="13" t="str">
        <f>IF(COUNT(F20:G20)&gt;0,"-",IF(COUNTIFS(H$1:INDEX(H:H,ROW()-1),E20)&lt;VLOOKUP(E20,Q:V,6,0),E20,"-"))</f>
        <v>-</v>
      </c>
      <c r="J20" s="13">
        <f>MAX(F20:I20)</f>
        <v>3</v>
      </c>
      <c r="K20" s="13" t="str">
        <f>IFERROR(INDEX($C$1:$E$1,1,MATCH(J20,C20:E20,0)),"Zwang")</f>
        <v>Prio A</v>
      </c>
    </row>
    <row r="21" spans="1:11" x14ac:dyDescent="0.25">
      <c r="A21" s="18">
        <f ca="1">RAND()</f>
        <v>0.66163361151514122</v>
      </c>
      <c r="B21" t="s">
        <v>42</v>
      </c>
      <c r="C21" s="20">
        <v>7</v>
      </c>
      <c r="D21" s="20">
        <v>9</v>
      </c>
      <c r="E21" s="20">
        <v>3</v>
      </c>
      <c r="F21" s="13">
        <f>IF(COUNTIFS(F$1:INDEX(F:F,ROW()-1),C21)&lt;VLOOKUP(C21,Q:R,2,0),C21,"-")</f>
        <v>7</v>
      </c>
      <c r="G21" s="13" t="str">
        <f>IF(COUNT(F21)&gt;0,"-",IF(COUNTIFS(G$1:INDEX(G:G,ROW()-1),D21)&lt;VLOOKUP(D21,Q:T,4,0),D21,"-"))</f>
        <v>-</v>
      </c>
      <c r="H21" s="13" t="str">
        <f>IF(COUNT(F21:G21)&gt;0,"-",IF(COUNTIFS(H$1:INDEX(H:H,ROW()-1),E21)&lt;VLOOKUP(E21,Q:V,6,0),E21,"-"))</f>
        <v>-</v>
      </c>
      <c r="J21" s="13">
        <f>MAX(F21:I21)</f>
        <v>7</v>
      </c>
      <c r="K21" s="13" t="str">
        <f>IFERROR(INDEX($C$1:$E$1,1,MATCH(J21,C21:E21,0)),"Zwang")</f>
        <v>Prio A</v>
      </c>
    </row>
    <row r="22" spans="1:11" x14ac:dyDescent="0.25">
      <c r="A22" s="18">
        <f ca="1">RAND()</f>
        <v>0.21014786284442621</v>
      </c>
      <c r="B22" t="s">
        <v>43</v>
      </c>
      <c r="C22" s="20">
        <v>2</v>
      </c>
      <c r="D22" s="20">
        <v>4</v>
      </c>
      <c r="E22" s="20">
        <v>8</v>
      </c>
      <c r="F22" s="13">
        <f>IF(COUNTIFS(F$1:INDEX(F:F,ROW()-1),C22)&lt;VLOOKUP(C22,Q:R,2,0),C22,"-")</f>
        <v>2</v>
      </c>
      <c r="G22" s="13" t="str">
        <f>IF(COUNT(F22)&gt;0,"-",IF(COUNTIFS(G$1:INDEX(G:G,ROW()-1),D22)&lt;VLOOKUP(D22,Q:T,4,0),D22,"-"))</f>
        <v>-</v>
      </c>
      <c r="H22" s="13" t="str">
        <f>IF(COUNT(F22:G22)&gt;0,"-",IF(COUNTIFS(H$1:INDEX(H:H,ROW()-1),E22)&lt;VLOOKUP(E22,Q:V,6,0),E22,"-"))</f>
        <v>-</v>
      </c>
      <c r="J22" s="13">
        <f>MAX(F22:I22)</f>
        <v>2</v>
      </c>
      <c r="K22" s="13" t="str">
        <f>IFERROR(INDEX($C$1:$E$1,1,MATCH(J22,C22:E22,0)),"Zwang")</f>
        <v>Prio A</v>
      </c>
    </row>
    <row r="23" spans="1:11" x14ac:dyDescent="0.25">
      <c r="A23" s="18">
        <f ca="1">RAND()</f>
        <v>0.72208962734926696</v>
      </c>
      <c r="B23" t="s">
        <v>44</v>
      </c>
      <c r="C23" s="20">
        <v>9</v>
      </c>
      <c r="D23" s="20">
        <v>3</v>
      </c>
      <c r="E23" s="20">
        <v>7</v>
      </c>
      <c r="F23" s="13">
        <f>IF(COUNTIFS(F$1:INDEX(F:F,ROW()-1),C23)&lt;VLOOKUP(C23,Q:R,2,0),C23,"-")</f>
        <v>9</v>
      </c>
      <c r="G23" s="13" t="str">
        <f>IF(COUNT(F23)&gt;0,"-",IF(COUNTIFS(G$1:INDEX(G:G,ROW()-1),D23)&lt;VLOOKUP(D23,Q:T,4,0),D23,"-"))</f>
        <v>-</v>
      </c>
      <c r="H23" s="13" t="str">
        <f>IF(COUNT(F23:G23)&gt;0,"-",IF(COUNTIFS(H$1:INDEX(H:H,ROW()-1),E23)&lt;VLOOKUP(E23,Q:V,6,0),E23,"-"))</f>
        <v>-</v>
      </c>
      <c r="J23" s="13">
        <f>MAX(F23:I23)</f>
        <v>9</v>
      </c>
      <c r="K23" s="13" t="str">
        <f>IFERROR(INDEX($C$1:$E$1,1,MATCH(J23,C23:E23,0)),"Zwang")</f>
        <v>Prio A</v>
      </c>
    </row>
    <row r="24" spans="1:11" x14ac:dyDescent="0.25">
      <c r="A24" s="18">
        <f ca="1">RAND()</f>
        <v>0.79079417191283208</v>
      </c>
      <c r="B24" t="s">
        <v>45</v>
      </c>
      <c r="C24" s="20">
        <v>1</v>
      </c>
      <c r="D24" s="20">
        <v>9</v>
      </c>
      <c r="E24" s="20">
        <v>2</v>
      </c>
      <c r="F24" s="13" t="str">
        <f>IF(COUNTIFS(F$1:INDEX(F:F,ROW()-1),C24)&lt;VLOOKUP(C24,Q:R,2,0),C24,"-")</f>
        <v>-</v>
      </c>
      <c r="G24" s="13" t="str">
        <f>IF(COUNT(F24)&gt;0,"-",IF(COUNTIFS(G$1:INDEX(G:G,ROW()-1),D24)&lt;VLOOKUP(D24,Q:T,4,0),D24,"-"))</f>
        <v>-</v>
      </c>
      <c r="H24" s="13" t="str">
        <f>IF(COUNT(F24:G24)&gt;0,"-",IF(COUNTIFS(H$1:INDEX(H:H,ROW()-1),E24)&lt;VLOOKUP(E24,Q:V,6,0),E24,"-"))</f>
        <v>-</v>
      </c>
      <c r="J24" s="13">
        <f>MAX(F24:I24)</f>
        <v>0</v>
      </c>
      <c r="K24" s="13" t="str">
        <f>IFERROR(INDEX($C$1:$E$1,1,MATCH(J24,C24:E24,0)),"Zwang")</f>
        <v>Zwang</v>
      </c>
    </row>
    <row r="25" spans="1:11" x14ac:dyDescent="0.25">
      <c r="A25" s="18">
        <f ca="1">RAND()</f>
        <v>0.29942009536482483</v>
      </c>
      <c r="B25" t="s">
        <v>46</v>
      </c>
      <c r="C25" s="20">
        <v>2</v>
      </c>
      <c r="D25" s="20">
        <v>7</v>
      </c>
      <c r="E25" s="20">
        <v>8</v>
      </c>
      <c r="F25" s="13">
        <f>IF(COUNTIFS(F$1:INDEX(F:F,ROW()-1),C25)&lt;VLOOKUP(C25,Q:R,2,0),C25,"-")</f>
        <v>2</v>
      </c>
      <c r="G25" s="13" t="str">
        <f>IF(COUNT(F25)&gt;0,"-",IF(COUNTIFS(G$1:INDEX(G:G,ROW()-1),D25)&lt;VLOOKUP(D25,Q:T,4,0),D25,"-"))</f>
        <v>-</v>
      </c>
      <c r="H25" s="13" t="str">
        <f>IF(COUNT(F25:G25)&gt;0,"-",IF(COUNTIFS(H$1:INDEX(H:H,ROW()-1),E25)&lt;VLOOKUP(E25,Q:V,6,0),E25,"-"))</f>
        <v>-</v>
      </c>
      <c r="J25" s="13">
        <f>MAX(F25:I25)</f>
        <v>2</v>
      </c>
      <c r="K25" s="13" t="str">
        <f>IFERROR(INDEX($C$1:$E$1,1,MATCH(J25,C25:E25,0)),"Zwang")</f>
        <v>Prio A</v>
      </c>
    </row>
    <row r="26" spans="1:11" x14ac:dyDescent="0.25">
      <c r="A26" s="18">
        <f ca="1">RAND()</f>
        <v>0.42211994059145486</v>
      </c>
      <c r="B26" t="s">
        <v>47</v>
      </c>
      <c r="C26" s="20">
        <v>4</v>
      </c>
      <c r="D26" s="20">
        <v>5</v>
      </c>
      <c r="E26" s="20">
        <v>8</v>
      </c>
      <c r="F26" s="13">
        <f>IF(COUNTIFS(F$1:INDEX(F:F,ROW()-1),C26)&lt;VLOOKUP(C26,Q:R,2,0),C26,"-")</f>
        <v>4</v>
      </c>
      <c r="G26" s="13" t="str">
        <f>IF(COUNT(F26)&gt;0,"-",IF(COUNTIFS(G$1:INDEX(G:G,ROW()-1),D26)&lt;VLOOKUP(D26,Q:T,4,0),D26,"-"))</f>
        <v>-</v>
      </c>
      <c r="H26" s="13" t="str">
        <f>IF(COUNT(F26:G26)&gt;0,"-",IF(COUNTIFS(H$1:INDEX(H:H,ROW()-1),E26)&lt;VLOOKUP(E26,Q:V,6,0),E26,"-"))</f>
        <v>-</v>
      </c>
      <c r="J26" s="13">
        <f>MAX(F26:I26)</f>
        <v>4</v>
      </c>
      <c r="K26" s="13" t="str">
        <f>IFERROR(INDEX($C$1:$E$1,1,MATCH(J26,C26:E26,0)),"Zwang")</f>
        <v>Prio A</v>
      </c>
    </row>
    <row r="27" spans="1:11" x14ac:dyDescent="0.25">
      <c r="A27" s="18">
        <f ca="1">RAND()</f>
        <v>8.3774422942075599E-2</v>
      </c>
      <c r="B27" t="s">
        <v>48</v>
      </c>
      <c r="C27" s="20">
        <v>2</v>
      </c>
      <c r="D27" s="20">
        <v>1</v>
      </c>
      <c r="E27" s="20">
        <v>7</v>
      </c>
      <c r="F27" s="13">
        <f>IF(COUNTIFS(F$1:INDEX(F:F,ROW()-1),C27)&lt;VLOOKUP(C27,Q:R,2,0),C27,"-")</f>
        <v>2</v>
      </c>
      <c r="G27" s="13" t="str">
        <f>IF(COUNT(F27)&gt;0,"-",IF(COUNTIFS(G$1:INDEX(G:G,ROW()-1),D27)&lt;VLOOKUP(D27,Q:T,4,0),D27,"-"))</f>
        <v>-</v>
      </c>
      <c r="H27" s="13" t="str">
        <f>IF(COUNT(F27:G27)&gt;0,"-",IF(COUNTIFS(H$1:INDEX(H:H,ROW()-1),E27)&lt;VLOOKUP(E27,Q:V,6,0),E27,"-"))</f>
        <v>-</v>
      </c>
      <c r="J27" s="13">
        <f>MAX(F27:I27)</f>
        <v>2</v>
      </c>
      <c r="K27" s="13" t="str">
        <f>IFERROR(INDEX($C$1:$E$1,1,MATCH(J27,C27:E27,0)),"Zwang")</f>
        <v>Prio A</v>
      </c>
    </row>
    <row r="28" spans="1:11" x14ac:dyDescent="0.25">
      <c r="A28" s="18">
        <f ca="1">RAND()</f>
        <v>0.17726639447396231</v>
      </c>
      <c r="B28" t="s">
        <v>49</v>
      </c>
      <c r="C28" s="20">
        <v>7</v>
      </c>
      <c r="D28" s="20">
        <v>4</v>
      </c>
      <c r="E28" s="20">
        <v>5</v>
      </c>
      <c r="F28" s="13">
        <f>IF(COUNTIFS(F$1:INDEX(F:F,ROW()-1),C28)&lt;VLOOKUP(C28,Q:R,2,0),C28,"-")</f>
        <v>7</v>
      </c>
      <c r="G28" s="13" t="str">
        <f>IF(COUNT(F28)&gt;0,"-",IF(COUNTIFS(G$1:INDEX(G:G,ROW()-1),D28)&lt;VLOOKUP(D28,Q:T,4,0),D28,"-"))</f>
        <v>-</v>
      </c>
      <c r="H28" s="13" t="str">
        <f>IF(COUNT(F28:G28)&gt;0,"-",IF(COUNTIFS(H$1:INDEX(H:H,ROW()-1),E28)&lt;VLOOKUP(E28,Q:V,6,0),E28,"-"))</f>
        <v>-</v>
      </c>
      <c r="J28" s="13">
        <f>MAX(F28:I28)</f>
        <v>7</v>
      </c>
      <c r="K28" s="13" t="str">
        <f>IFERROR(INDEX($C$1:$E$1,1,MATCH(J28,C28:E28,0)),"Zwang")</f>
        <v>Prio A</v>
      </c>
    </row>
    <row r="29" spans="1:11" x14ac:dyDescent="0.25">
      <c r="A29" s="18">
        <f ca="1">RAND()</f>
        <v>0.58869596244329592</v>
      </c>
      <c r="B29" t="s">
        <v>50</v>
      </c>
      <c r="C29" s="20">
        <v>9</v>
      </c>
      <c r="D29" s="20">
        <v>7</v>
      </c>
      <c r="E29" s="20">
        <v>1</v>
      </c>
      <c r="F29" s="13">
        <f>IF(COUNTIFS(F$1:INDEX(F:F,ROW()-1),C29)&lt;VLOOKUP(C29,Q:R,2,0),C29,"-")</f>
        <v>9</v>
      </c>
      <c r="G29" s="13" t="str">
        <f>IF(COUNT(F29)&gt;0,"-",IF(COUNTIFS(G$1:INDEX(G:G,ROW()-1),D29)&lt;VLOOKUP(D29,Q:T,4,0),D29,"-"))</f>
        <v>-</v>
      </c>
      <c r="H29" s="13" t="str">
        <f>IF(COUNT(F29:G29)&gt;0,"-",IF(COUNTIFS(H$1:INDEX(H:H,ROW()-1),E29)&lt;VLOOKUP(E29,Q:V,6,0),E29,"-"))</f>
        <v>-</v>
      </c>
      <c r="J29" s="13">
        <f>MAX(F29:I29)</f>
        <v>9</v>
      </c>
      <c r="K29" s="13" t="str">
        <f>IFERROR(INDEX($C$1:$E$1,1,MATCH(J29,C29:E29,0)),"Zwang")</f>
        <v>Prio A</v>
      </c>
    </row>
    <row r="30" spans="1:11" x14ac:dyDescent="0.25">
      <c r="A30" s="18">
        <f ca="1">RAND()</f>
        <v>0.60269256147674799</v>
      </c>
      <c r="B30" t="s">
        <v>51</v>
      </c>
      <c r="C30" s="20">
        <v>9</v>
      </c>
      <c r="D30" s="20">
        <v>4</v>
      </c>
      <c r="E30" s="20">
        <v>3</v>
      </c>
      <c r="F30" s="13" t="str">
        <f>IF(COUNTIFS(F$1:INDEX(F:F,ROW()-1),C30)&lt;VLOOKUP(C30,Q:R,2,0),C30,"-")</f>
        <v>-</v>
      </c>
      <c r="G30" s="13">
        <f>IF(COUNT(F30)&gt;0,"-",IF(COUNTIFS(G$1:INDEX(G:G,ROW()-1),D30)&lt;VLOOKUP(D30,Q:T,4,0),D30,"-"))</f>
        <v>4</v>
      </c>
      <c r="H30" s="13" t="str">
        <f>IF(COUNT(F30:G30)&gt;0,"-",IF(COUNTIFS(H$1:INDEX(H:H,ROW()-1),E30)&lt;VLOOKUP(E30,Q:V,6,0),E30,"-"))</f>
        <v>-</v>
      </c>
      <c r="J30" s="13">
        <f>MAX(F30:I30)</f>
        <v>4</v>
      </c>
      <c r="K30" s="13" t="str">
        <f>IFERROR(INDEX($C$1:$E$1,1,MATCH(J30,C30:E30,0)),"Zwang")</f>
        <v>Prio B</v>
      </c>
    </row>
    <row r="31" spans="1:11" x14ac:dyDescent="0.25">
      <c r="A31" s="18">
        <f ca="1">RAND()</f>
        <v>0.51711263520450879</v>
      </c>
      <c r="B31" t="s">
        <v>52</v>
      </c>
      <c r="C31" s="20">
        <v>4</v>
      </c>
      <c r="D31" s="20">
        <v>1</v>
      </c>
      <c r="E31" s="20">
        <v>9</v>
      </c>
      <c r="F31" s="13">
        <f>IF(COUNTIFS(F$1:INDEX(F:F,ROW()-1),C31)&lt;VLOOKUP(C31,Q:R,2,0),C31,"-")</f>
        <v>4</v>
      </c>
      <c r="G31" s="13" t="str">
        <f>IF(COUNT(F31)&gt;0,"-",IF(COUNTIFS(G$1:INDEX(G:G,ROW()-1),D31)&lt;VLOOKUP(D31,Q:T,4,0),D31,"-"))</f>
        <v>-</v>
      </c>
      <c r="H31" s="13" t="str">
        <f>IF(COUNT(F31:G31)&gt;0,"-",IF(COUNTIFS(H$1:INDEX(H:H,ROW()-1),E31)&lt;VLOOKUP(E31,Q:V,6,0),E31,"-"))</f>
        <v>-</v>
      </c>
      <c r="J31" s="13">
        <f>MAX(F31:I31)</f>
        <v>4</v>
      </c>
      <c r="K31" s="13" t="str">
        <f>IFERROR(INDEX($C$1:$E$1,1,MATCH(J31,C31:E31,0)),"Zwang")</f>
        <v>Prio A</v>
      </c>
    </row>
    <row r="32" spans="1:11" x14ac:dyDescent="0.25">
      <c r="A32" s="18">
        <f ca="1">RAND()</f>
        <v>0.51691225784737427</v>
      </c>
      <c r="B32" t="s">
        <v>53</v>
      </c>
      <c r="C32" s="20">
        <v>1</v>
      </c>
      <c r="D32" s="20">
        <v>5</v>
      </c>
      <c r="E32" s="20">
        <v>2</v>
      </c>
      <c r="F32" s="13" t="str">
        <f>IF(COUNTIFS(F$1:INDEX(F:F,ROW()-1),C32)&lt;VLOOKUP(C32,Q:R,2,0),C32,"-")</f>
        <v>-</v>
      </c>
      <c r="G32" s="13">
        <f>IF(COUNT(F32)&gt;0,"-",IF(COUNTIFS(G$1:INDEX(G:G,ROW()-1),D32)&lt;VLOOKUP(D32,Q:T,4,0),D32,"-"))</f>
        <v>5</v>
      </c>
      <c r="H32" s="13" t="str">
        <f>IF(COUNT(F32:G32)&gt;0,"-",IF(COUNTIFS(H$1:INDEX(H:H,ROW()-1),E32)&lt;VLOOKUP(E32,Q:V,6,0),E32,"-"))</f>
        <v>-</v>
      </c>
      <c r="J32" s="13">
        <f>MAX(F32:I32)</f>
        <v>5</v>
      </c>
      <c r="K32" s="13" t="str">
        <f>IFERROR(INDEX($C$1:$E$1,1,MATCH(J32,C32:E32,0)),"Zwang")</f>
        <v>Prio B</v>
      </c>
    </row>
    <row r="33" spans="1:11" x14ac:dyDescent="0.25">
      <c r="A33" s="18">
        <f ca="1">RAND()</f>
        <v>0.11772519794378844</v>
      </c>
      <c r="B33" t="s">
        <v>54</v>
      </c>
      <c r="C33" s="20">
        <v>4</v>
      </c>
      <c r="D33" s="20">
        <v>8</v>
      </c>
      <c r="E33" s="20">
        <v>1</v>
      </c>
      <c r="F33" s="13">
        <f>IF(COUNTIFS(F$1:INDEX(F:F,ROW()-1),C33)&lt;VLOOKUP(C33,Q:R,2,0),C33,"-")</f>
        <v>4</v>
      </c>
      <c r="G33" s="13" t="str">
        <f>IF(COUNT(F33)&gt;0,"-",IF(COUNTIFS(G$1:INDEX(G:G,ROW()-1),D33)&lt;VLOOKUP(D33,Q:T,4,0),D33,"-"))</f>
        <v>-</v>
      </c>
      <c r="H33" s="13" t="str">
        <f>IF(COUNT(F33:G33)&gt;0,"-",IF(COUNTIFS(H$1:INDEX(H:H,ROW()-1),E33)&lt;VLOOKUP(E33,Q:V,6,0),E33,"-"))</f>
        <v>-</v>
      </c>
      <c r="J33" s="13">
        <f>MAX(F33:I33)</f>
        <v>4</v>
      </c>
      <c r="K33" s="13" t="str">
        <f>IFERROR(INDEX($C$1:$E$1,1,MATCH(J33,C33:E33,0)),"Zwang")</f>
        <v>Prio A</v>
      </c>
    </row>
    <row r="34" spans="1:11" x14ac:dyDescent="0.25">
      <c r="A34" s="18">
        <f ca="1">RAND()</f>
        <v>8.9404895192215506E-2</v>
      </c>
      <c r="B34" t="s">
        <v>55</v>
      </c>
      <c r="C34" s="20">
        <v>6</v>
      </c>
      <c r="D34" s="20">
        <v>2</v>
      </c>
      <c r="E34" s="20">
        <v>8</v>
      </c>
      <c r="F34" s="13">
        <f>IF(COUNTIFS(F$1:INDEX(F:F,ROW()-1),C34)&lt;VLOOKUP(C34,Q:R,2,0),C34,"-")</f>
        <v>6</v>
      </c>
      <c r="G34" s="13" t="str">
        <f>IF(COUNT(F34)&gt;0,"-",IF(COUNTIFS(G$1:INDEX(G:G,ROW()-1),D34)&lt;VLOOKUP(D34,Q:T,4,0),D34,"-"))</f>
        <v>-</v>
      </c>
      <c r="H34" s="13" t="str">
        <f>IF(COUNT(F34:G34)&gt;0,"-",IF(COUNTIFS(H$1:INDEX(H:H,ROW()-1),E34)&lt;VLOOKUP(E34,Q:V,6,0),E34,"-"))</f>
        <v>-</v>
      </c>
      <c r="J34" s="13">
        <f>MAX(F34:I34)</f>
        <v>6</v>
      </c>
      <c r="K34" s="13" t="str">
        <f>IFERROR(INDEX($C$1:$E$1,1,MATCH(J34,C34:E34,0)),"Zwang")</f>
        <v>Prio A</v>
      </c>
    </row>
    <row r="35" spans="1:11" x14ac:dyDescent="0.25">
      <c r="A35" s="18">
        <f ca="1">RAND()</f>
        <v>0.26266789455624151</v>
      </c>
      <c r="B35" t="s">
        <v>56</v>
      </c>
      <c r="C35" s="20">
        <v>5</v>
      </c>
      <c r="D35" s="20">
        <v>3</v>
      </c>
      <c r="E35" s="20">
        <v>8</v>
      </c>
      <c r="F35" s="13">
        <f>IF(COUNTIFS(F$1:INDEX(F:F,ROW()-1),C35)&lt;VLOOKUP(C35,Q:R,2,0),C35,"-")</f>
        <v>5</v>
      </c>
      <c r="G35" s="13" t="str">
        <f>IF(COUNT(F35)&gt;0,"-",IF(COUNTIFS(G$1:INDEX(G:G,ROW()-1),D35)&lt;VLOOKUP(D35,Q:T,4,0),D35,"-"))</f>
        <v>-</v>
      </c>
      <c r="H35" s="13" t="str">
        <f>IF(COUNT(F35:G35)&gt;0,"-",IF(COUNTIFS(H$1:INDEX(H:H,ROW()-1),E35)&lt;VLOOKUP(E35,Q:V,6,0),E35,"-"))</f>
        <v>-</v>
      </c>
      <c r="J35" s="13">
        <f>MAX(F35:I35)</f>
        <v>5</v>
      </c>
      <c r="K35" s="13" t="str">
        <f>IFERROR(INDEX($C$1:$E$1,1,MATCH(J35,C35:E35,0)),"Zwang")</f>
        <v>Prio A</v>
      </c>
    </row>
    <row r="36" spans="1:11" x14ac:dyDescent="0.25">
      <c r="A36" s="18">
        <f ca="1">RAND()</f>
        <v>0.54803564788928782</v>
      </c>
      <c r="B36" t="s">
        <v>57</v>
      </c>
      <c r="C36" s="20">
        <v>8</v>
      </c>
      <c r="D36" s="20">
        <v>2</v>
      </c>
      <c r="E36" s="20">
        <v>4</v>
      </c>
      <c r="F36" s="13">
        <f>IF(COUNTIFS(F$1:INDEX(F:F,ROW()-1),C36)&lt;VLOOKUP(C36,Q:R,2,0),C36,"-")</f>
        <v>8</v>
      </c>
      <c r="G36" s="13" t="str">
        <f>IF(COUNT(F36)&gt;0,"-",IF(COUNTIFS(G$1:INDEX(G:G,ROW()-1),D36)&lt;VLOOKUP(D36,Q:T,4,0),D36,"-"))</f>
        <v>-</v>
      </c>
      <c r="H36" s="13" t="str">
        <f>IF(COUNT(F36:G36)&gt;0,"-",IF(COUNTIFS(H$1:INDEX(H:H,ROW()-1),E36)&lt;VLOOKUP(E36,Q:V,6,0),E36,"-"))</f>
        <v>-</v>
      </c>
      <c r="J36" s="13">
        <f>MAX(F36:I36)</f>
        <v>8</v>
      </c>
      <c r="K36" s="13" t="str">
        <f>IFERROR(INDEX($C$1:$E$1,1,MATCH(J36,C36:E36,0)),"Zwang")</f>
        <v>Prio A</v>
      </c>
    </row>
    <row r="37" spans="1:11" x14ac:dyDescent="0.25">
      <c r="A37" s="18">
        <f ca="1">RAND()</f>
        <v>0.99126846743842778</v>
      </c>
      <c r="B37" t="s">
        <v>58</v>
      </c>
      <c r="C37" s="20">
        <v>7</v>
      </c>
      <c r="D37" s="20">
        <v>5</v>
      </c>
      <c r="E37" s="20">
        <v>4</v>
      </c>
      <c r="F37" s="13" t="str">
        <f>IF(COUNTIFS(F$1:INDEX(F:F,ROW()-1),C37)&lt;VLOOKUP(C37,Q:R,2,0),C37,"-")</f>
        <v>-</v>
      </c>
      <c r="G37" s="13">
        <f>IF(COUNT(F37)&gt;0,"-",IF(COUNTIFS(G$1:INDEX(G:G,ROW()-1),D37)&lt;VLOOKUP(D37,Q:T,4,0),D37,"-"))</f>
        <v>5</v>
      </c>
      <c r="H37" s="13" t="str">
        <f>IF(COUNT(F37:G37)&gt;0,"-",IF(COUNTIFS(H$1:INDEX(H:H,ROW()-1),E37)&lt;VLOOKUP(E37,Q:V,6,0),E37,"-"))</f>
        <v>-</v>
      </c>
      <c r="J37" s="13">
        <f>MAX(F37:I37)</f>
        <v>5</v>
      </c>
      <c r="K37" s="13" t="str">
        <f>IFERROR(INDEX($C$1:$E$1,1,MATCH(J37,C37:E37,0)),"Zwang")</f>
        <v>Prio B</v>
      </c>
    </row>
    <row r="38" spans="1:11" x14ac:dyDescent="0.25">
      <c r="A38" s="18">
        <f ca="1">RAND()</f>
        <v>0.6491149793394293</v>
      </c>
      <c r="B38" t="s">
        <v>59</v>
      </c>
      <c r="C38" s="20">
        <v>1</v>
      </c>
      <c r="D38" s="20">
        <v>6</v>
      </c>
      <c r="E38" s="20">
        <v>8</v>
      </c>
      <c r="F38" s="13" t="str">
        <f>IF(COUNTIFS(F$1:INDEX(F:F,ROW()-1),C38)&lt;VLOOKUP(C38,Q:R,2,0),C38,"-")</f>
        <v>-</v>
      </c>
      <c r="G38" s="13">
        <f>IF(COUNT(F38)&gt;0,"-",IF(COUNTIFS(G$1:INDEX(G:G,ROW()-1),D38)&lt;VLOOKUP(D38,Q:T,4,0),D38,"-"))</f>
        <v>6</v>
      </c>
      <c r="H38" s="13" t="str">
        <f>IF(COUNT(F38:G38)&gt;0,"-",IF(COUNTIFS(H$1:INDEX(H:H,ROW()-1),E38)&lt;VLOOKUP(E38,Q:V,6,0),E38,"-"))</f>
        <v>-</v>
      </c>
      <c r="J38" s="13">
        <f>MAX(F38:I38)</f>
        <v>6</v>
      </c>
      <c r="K38" s="13" t="str">
        <f>IFERROR(INDEX($C$1:$E$1,1,MATCH(J38,C38:E38,0)),"Zwang")</f>
        <v>Prio B</v>
      </c>
    </row>
    <row r="39" spans="1:11" x14ac:dyDescent="0.25">
      <c r="A39" s="18">
        <f ca="1">RAND()</f>
        <v>0.29863511614032479</v>
      </c>
      <c r="B39" t="s">
        <v>60</v>
      </c>
      <c r="C39" s="20">
        <v>8</v>
      </c>
      <c r="D39" s="20">
        <v>4</v>
      </c>
      <c r="E39" s="20">
        <v>9</v>
      </c>
      <c r="F39" s="13">
        <f>IF(COUNTIFS(F$1:INDEX(F:F,ROW()-1),C39)&lt;VLOOKUP(C39,Q:R,2,0),C39,"-")</f>
        <v>8</v>
      </c>
      <c r="G39" s="13" t="str">
        <f>IF(COUNT(F39)&gt;0,"-",IF(COUNTIFS(G$1:INDEX(G:G,ROW()-1),D39)&lt;VLOOKUP(D39,Q:T,4,0),D39,"-"))</f>
        <v>-</v>
      </c>
      <c r="H39" s="13" t="str">
        <f>IF(COUNT(F39:G39)&gt;0,"-",IF(COUNTIFS(H$1:INDEX(H:H,ROW()-1),E39)&lt;VLOOKUP(E39,Q:V,6,0),E39,"-"))</f>
        <v>-</v>
      </c>
      <c r="J39" s="13">
        <f>MAX(F39:I39)</f>
        <v>8</v>
      </c>
      <c r="K39" s="13" t="str">
        <f>IFERROR(INDEX($C$1:$E$1,1,MATCH(J39,C39:E39,0)),"Zwang")</f>
        <v>Prio A</v>
      </c>
    </row>
    <row r="40" spans="1:11" x14ac:dyDescent="0.25">
      <c r="A40" s="18">
        <f ca="1">RAND()</f>
        <v>0.92557713527060936</v>
      </c>
      <c r="B40" t="s">
        <v>61</v>
      </c>
      <c r="C40" s="20">
        <v>8</v>
      </c>
      <c r="D40" s="20">
        <v>5</v>
      </c>
      <c r="E40" s="20">
        <v>2</v>
      </c>
      <c r="F40" s="13" t="str">
        <f>IF(COUNTIFS(F$1:INDEX(F:F,ROW()-1),C40)&lt;VLOOKUP(C40,Q:R,2,0),C40,"-")</f>
        <v>-</v>
      </c>
      <c r="G40" s="13">
        <f>IF(COUNT(F40)&gt;0,"-",IF(COUNTIFS(G$1:INDEX(G:G,ROW()-1),D40)&lt;VLOOKUP(D40,Q:T,4,0),D40,"-"))</f>
        <v>5</v>
      </c>
      <c r="H40" s="13" t="str">
        <f>IF(COUNT(F40:G40)&gt;0,"-",IF(COUNTIFS(H$1:INDEX(H:H,ROW()-1),E40)&lt;VLOOKUP(E40,Q:V,6,0),E40,"-"))</f>
        <v>-</v>
      </c>
      <c r="J40" s="13">
        <f>MAX(F40:I40)</f>
        <v>5</v>
      </c>
      <c r="K40" s="13" t="str">
        <f>IFERROR(INDEX($C$1:$E$1,1,MATCH(J40,C40:E40,0)),"Zwang")</f>
        <v>Prio B</v>
      </c>
    </row>
    <row r="41" spans="1:11" x14ac:dyDescent="0.25">
      <c r="A41" s="18">
        <f ca="1">RAND()</f>
        <v>0.4633412738097914</v>
      </c>
      <c r="B41" t="s">
        <v>62</v>
      </c>
      <c r="C41" s="20">
        <v>2</v>
      </c>
      <c r="D41" s="20">
        <v>1</v>
      </c>
      <c r="E41" s="20">
        <v>9</v>
      </c>
      <c r="F41" s="13" t="str">
        <f>IF(COUNTIFS(F$1:INDEX(F:F,ROW()-1),C41)&lt;VLOOKUP(C41,Q:R,2,0),C41,"-")</f>
        <v>-</v>
      </c>
      <c r="G41" s="13" t="str">
        <f>IF(COUNT(F41)&gt;0,"-",IF(COUNTIFS(G$1:INDEX(G:G,ROW()-1),D41)&lt;VLOOKUP(D41,Q:T,4,0),D41,"-"))</f>
        <v>-</v>
      </c>
      <c r="H41" s="13" t="str">
        <f>IF(COUNT(F41:G41)&gt;0,"-",IF(COUNTIFS(H$1:INDEX(H:H,ROW()-1),E41)&lt;VLOOKUP(E41,Q:V,6,0),E41,"-"))</f>
        <v>-</v>
      </c>
      <c r="J41" s="13">
        <f>MAX(F41:I41)</f>
        <v>0</v>
      </c>
      <c r="K41" s="13" t="str">
        <f>IFERROR(INDEX($C$1:$E$1,1,MATCH(J41,C41:E41,0)),"Zwang")</f>
        <v>Zwang</v>
      </c>
    </row>
  </sheetData>
  <autoFilter ref="A1:K41" xr:uid="{D2A0B625-4B32-460F-B030-DB7D7B40DD6C}">
    <sortState xmlns:xlrd2="http://schemas.microsoft.com/office/spreadsheetml/2017/richdata2" ref="A2:K41">
      <sortCondition ref="B2:B41"/>
    </sortState>
  </autoFilter>
  <sortState xmlns:xlrd2="http://schemas.microsoft.com/office/spreadsheetml/2017/richdata2" ref="A2:K41">
    <sortCondition ref="A2:A4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2025-06-16T18:17:02Z</dcterms:created>
  <dcterms:modified xsi:type="dcterms:W3CDTF">2025-06-16T20:04:04Z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2025-06-16T19:42:55Z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31df5ebe-ce94-43d6-b37a-a4dec983ef8b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